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<sst xmlns="http://schemas.openxmlformats.org/spreadsheetml/2006/main" count="19058" uniqueCount="2765">
  <si>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</si>
  <si>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</si>
  <si>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</si>
  <si>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</si>
  <si>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</si>
  <si>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</si>
  <si>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</si>
  <si>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</si>
  <si>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</si>
  <si>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</si>
  <si>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</si>
  <si>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</si>
  <si>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</si>
  <si>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</si>
  <si>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</si>
  <si>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</si>
  <si>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</si>
  <si>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</si>
  <si>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</si>
  <si>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</si>
  <si>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</si>
  <si>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</si>
  <si>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</si>
  <si>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</si>
  <si>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</si>
  <si>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</si>
  <si>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</si>
  <si>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</si>
  <si>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</si>
  <si>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</si>
  <si>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</si>
  <si>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</si>
  <si>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</si>
  <si>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</si>
  <si>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</si>
  <si>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</si>
  <si>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</si>
  <si>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</si>
  <si>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</si>
  <si>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</si>
  <si>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</si>
  <si>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</si>
  <si>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</si>
  <si>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</si>
  <si>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</si>
  <si>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</si>
  <si>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</si>
  <si>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</si>
  <si>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</si>
  <si>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</si>
  <si>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</si>
  <si>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</si>
  <si>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</si>
  <si>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</si>
  <si>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</si>
  <si>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</si>
  <si>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</si>
  <si>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</si>
  <si>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</si>
  <si>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</si>
  <si>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</si>
  <si>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</si>
  <si>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</si>
  <si>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</si>
  <si>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</si>
  <si>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</si>
  <si>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</si>
  <si>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</si>
  <si>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</si>
  <si>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</si>
  <si>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</si>
  <si>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</si>
  <si>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</si>
  <si>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</si>
  <si>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</si>
  <si>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</si>
  <si>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</si>
  <si>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</si>
  <si>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</si>
  <si>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</si>
  <si>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</si>
  <si>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</si>
  <si>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</si>
  <si>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</si>
  <si>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</si>
  <si>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</si>
  <si>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</si>
  <si>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</si>
  <si>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</si>
  <si>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</si>
  <si>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</si>
  <si>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</si>
  <si>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</si>
  <si>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</si>
  <si>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</si>
  <si>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</si>
  <si>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</si>
  <si>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</si>
  <si>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</si>
  <si>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</si>
  <si>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</si>
  <si>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</si>
  <si>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</si>
  <si>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</si>
  <si>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</si>
  <si>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</si>
  <si>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</si>
  <si>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</si>
  <si>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</si>
  <si>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</si>
  <si>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</si>
  <si>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</si>
  <si>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</si>
  <si>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</si>
  <si>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</si>
  <si>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</si>
  <si>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</si>
  <si>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</si>
  <si>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</si>
  <si>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</si>
  <si>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</si>
  <si>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</si>
  <si>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</si>
  <si>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</si>
  <si>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</si>
  <si>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</si>
  <si>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</si>
  <si>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</si>
  <si>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</si>
  <si>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</si>
  <si>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</si>
  <si>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</si>
  <si>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</si>
  <si>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</si>
  <si>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</si>
  <si>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</si>
  <si>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</si>
  <si>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</si>
  <si>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</si>
  <si>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</si>
  <si>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</si>
  <si>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</si>
  <si>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</si>
  <si>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</si>
  <si>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</si>
  <si>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</si>
  <si>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</si>
  <si>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</si>
  <si>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</si>
  <si>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</si>
  <si>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</si>
  <si>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</si>
  <si>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</si>
  <si>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</si>
  <si>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</si>
  <si>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</si>
  <si>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</si>
  <si>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</si>
  <si>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</si>
  <si>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</si>
  <si>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</si>
  <si>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</si>
  <si>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</si>
  <si>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</si>
  <si>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</si>
  <si>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</si>
  <si>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</si>
  <si>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</si>
  <si>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</si>
  <si>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</si>
  <si>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</si>
  <si>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</si>
  <si>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</si>
  <si>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</si>
  <si>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</si>
  <si>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</si>
  <si>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</si>
  <si>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</si>
  <si>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</si>
  <si>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</si>
  <si>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</si>
  <si>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</si>
  <si>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</si>
  <si>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</si>
  <si>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</si>
  <si>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</si>
  <si>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</si>
  <si>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</si>
  <si>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</si>
  <si>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</si>
  <si>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</si>
  <si>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</si>
  <si>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</si>
  <si>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</si>
  <si>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</si>
  <si>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</si>
  <si>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</si>
  <si>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</si>
  <si>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</si>
  <si>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</si>
  <si>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</si>
  <si>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</si>
  <si>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</si>
  <si>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</si>
  <si>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</si>
  <si>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</si>
  <si>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</si>
  <si>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</si>
  <si>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</si>
  <si>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</si>
  <si>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</si>
  <si>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</si>
  <si>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joshmedia</t>
  </si>
  <si>
    <t>jamesjoaquin</t>
  </si>
  <si>
    <t>stephendeberry</t>
  </si>
  <si>
    <t>hilal834</t>
  </si>
  <si>
    <t>edward936efe</t>
  </si>
  <si>
    <t>623hilal</t>
  </si>
  <si>
    <t>jaimevelo</t>
  </si>
  <si>
    <t>sharp_tilda</t>
  </si>
  <si>
    <t>alesmiol</t>
  </si>
  <si>
    <t>yoochanm_612</t>
  </si>
  <si>
    <t>paulgallen</t>
  </si>
  <si>
    <t>thatredgirl1</t>
  </si>
  <si>
    <t>valaafshar</t>
  </si>
  <si>
    <t>amolgho31071949</t>
  </si>
  <si>
    <t>mcxbeedfpujgs</t>
  </si>
  <si>
    <t>fusliakt</t>
  </si>
  <si>
    <t>flyingheritage</t>
  </si>
  <si>
    <t>andyhickl</t>
  </si>
  <si>
    <t>scrumhalf1</t>
  </si>
  <si>
    <t>keeganhall</t>
  </si>
  <si>
    <t>antman1516</t>
  </si>
  <si>
    <t>healthangel999</t>
  </si>
  <si>
    <t>b0yle</t>
  </si>
  <si>
    <t>vulcaninc</t>
  </si>
  <si>
    <t>tambriej</t>
  </si>
  <si>
    <t>alt_nasa</t>
  </si>
  <si>
    <t>sueleugers</t>
  </si>
  <si>
    <t>jaysguitars</t>
  </si>
  <si>
    <t>benjohn65</t>
  </si>
  <si>
    <t>blueheartplanet</t>
  </si>
  <si>
    <t>darrellgallen</t>
  </si>
  <si>
    <t>kwhite_official</t>
  </si>
  <si>
    <t>2jazza</t>
  </si>
  <si>
    <t>heroisrotten</t>
  </si>
  <si>
    <t>319hilal</t>
  </si>
  <si>
    <t>adnanba26942430</t>
  </si>
  <si>
    <t>maryajzb64</t>
  </si>
  <si>
    <t>blacepi2912</t>
  </si>
  <si>
    <t>marioserna1974</t>
  </si>
  <si>
    <t>jeffvossler</t>
  </si>
  <si>
    <t>benjedwards</t>
  </si>
  <si>
    <t>allbusiness10</t>
  </si>
  <si>
    <t>chrisfralic</t>
  </si>
  <si>
    <t>dominicpajak</t>
  </si>
  <si>
    <t>bryanlunduke</t>
  </si>
  <si>
    <t>cyndemoya</t>
  </si>
  <si>
    <t>ravracc</t>
  </si>
  <si>
    <t>marcusmueller</t>
  </si>
  <si>
    <t>drchuck</t>
  </si>
  <si>
    <t>davidgreelish</t>
  </si>
  <si>
    <t>pimenta</t>
  </si>
  <si>
    <t>tuxlovesyou</t>
  </si>
  <si>
    <t>livingcomputers</t>
  </si>
  <si>
    <t>tomjcorey</t>
  </si>
  <si>
    <t>samuel_ilitch</t>
  </si>
  <si>
    <t>punishedtaifa</t>
  </si>
  <si>
    <t>charlescampbell</t>
  </si>
  <si>
    <t>vanlandinghamem</t>
  </si>
  <si>
    <t>twentypeace</t>
  </si>
  <si>
    <t>ecsilehiphop</t>
  </si>
  <si>
    <t>soccerkingusa</t>
  </si>
  <si>
    <t>peter_clarke99</t>
  </si>
  <si>
    <t>masicleininger1</t>
  </si>
  <si>
    <t>lolathackston</t>
  </si>
  <si>
    <t>equatorcoffees</t>
  </si>
  <si>
    <t>davidhornik</t>
  </si>
  <si>
    <t>hunterwalk</t>
  </si>
  <si>
    <t>aileenlee</t>
  </si>
  <si>
    <t>pierre</t>
  </si>
  <si>
    <t>mkapor</t>
  </si>
  <si>
    <t>laurenepowell</t>
  </si>
  <si>
    <t>eriktorenberg</t>
  </si>
  <si>
    <t>microsoft</t>
  </si>
  <si>
    <t>upstreamfest</t>
  </si>
  <si>
    <t>billgates</t>
  </si>
  <si>
    <t>mesias_oficial</t>
  </si>
  <si>
    <t>valijainterna</t>
  </si>
  <si>
    <t>guardiacivil</t>
  </si>
  <si>
    <t>policia</t>
  </si>
  <si>
    <t>openarms_fund</t>
  </si>
  <si>
    <t>vox_es</t>
  </si>
  <si>
    <t>ederothschild</t>
  </si>
  <si>
    <t>mseurope</t>
  </si>
  <si>
    <t>casareal</t>
  </si>
  <si>
    <t>stevewoz</t>
  </si>
  <si>
    <t>el_pais</t>
  </si>
  <si>
    <t>lasextatv</t>
  </si>
  <si>
    <t>mediasetcom</t>
  </si>
  <si>
    <t>actualidadrt</t>
  </si>
  <si>
    <t>cia</t>
  </si>
  <si>
    <t>interiorgob</t>
  </si>
  <si>
    <t>andresantheus</t>
  </si>
  <si>
    <t>wikileaks</t>
  </si>
  <si>
    <t>nsagov</t>
  </si>
  <si>
    <t>nfl</t>
  </si>
  <si>
    <t>jkearse_15</t>
  </si>
  <si>
    <t>seahawks</t>
  </si>
  <si>
    <t>andykaruza</t>
  </si>
  <si>
    <t>afnbeneluxradio</t>
  </si>
  <si>
    <t>16thsustbde</t>
  </si>
  <si>
    <t>hascrepublicans</t>
  </si>
  <si>
    <t>usaf_acc</t>
  </si>
  <si>
    <t>challengegov</t>
  </si>
  <si>
    <t>cnichq</t>
  </si>
  <si>
    <t>usarmytacom</t>
  </si>
  <si>
    <t>defenseintel</t>
  </si>
  <si>
    <t>nga_geoint</t>
  </si>
  <si>
    <t>defensedigital</t>
  </si>
  <si>
    <t>armychiefstaff</t>
  </si>
  <si>
    <t>dodmilspouse</t>
  </si>
  <si>
    <t>defensemediaact</t>
  </si>
  <si>
    <t>afnspangdahlem</t>
  </si>
  <si>
    <t>jbwolfsthal</t>
  </si>
  <si>
    <t>darylgkimball</t>
  </si>
  <si>
    <t>kelseydav</t>
  </si>
  <si>
    <t>nukestrat</t>
  </si>
  <si>
    <t>combatathlete75</t>
  </si>
  <si>
    <t>jfcua</t>
  </si>
  <si>
    <t>iron6_1ad</t>
  </si>
  <si>
    <t>secarmy</t>
  </si>
  <si>
    <t>canadianarmy</t>
  </si>
  <si>
    <t>chinfo</t>
  </si>
  <si>
    <t>usagdaegu</t>
  </si>
  <si>
    <t>cnorichardson</t>
  </si>
  <si>
    <t>scotcregan</t>
  </si>
  <si>
    <t>navymcpon</t>
  </si>
  <si>
    <t>evansalisons</t>
  </si>
  <si>
    <t>schausdc</t>
  </si>
  <si>
    <t>insidedefense</t>
  </si>
  <si>
    <t>gen_jackkeane</t>
  </si>
  <si>
    <t>ericfanning</t>
  </si>
  <si>
    <t>usarmycmh</t>
  </si>
  <si>
    <t>paulgal</t>
  </si>
  <si>
    <t>natgeochannel</t>
  </si>
  <si>
    <t>yearsofliving</t>
  </si>
  <si>
    <t>jimcameron</t>
  </si>
  <si>
    <t>dalailama</t>
  </si>
  <si>
    <t>confepiscopal</t>
  </si>
  <si>
    <t>pontifex_es</t>
  </si>
  <si>
    <t>pau</t>
  </si>
  <si>
    <t>farrellybros</t>
  </si>
  <si>
    <t>stevemartintogo</t>
  </si>
  <si>
    <t>elizabethtaylor</t>
  </si>
  <si>
    <t>rodriguez</t>
  </si>
  <si>
    <t>jessicaalba</t>
  </si>
  <si>
    <t>evalongoria</t>
  </si>
  <si>
    <t>hughhefner</t>
  </si>
  <si>
    <t>janefonda</t>
  </si>
  <si>
    <t>rtve</t>
  </si>
  <si>
    <t>onu_es</t>
  </si>
  <si>
    <t>rds4u</t>
  </si>
  <si>
    <t>paula_white</t>
  </si>
  <si>
    <t>cfcseattle</t>
  </si>
  <si>
    <t>charlesnieman</t>
  </si>
  <si>
    <t>pastorscottyg</t>
  </si>
  <si>
    <t>christinecaine</t>
  </si>
  <si>
    <t>wendytreat</t>
  </si>
  <si>
    <t>caseytreat</t>
  </si>
  <si>
    <t>realdonaldtrump</t>
  </si>
  <si>
    <t>fallout</t>
  </si>
  <si>
    <t>coach_smith</t>
  </si>
  <si>
    <t>gawvi</t>
  </si>
  <si>
    <t>steven_ballmer</t>
  </si>
  <si>
    <t>ricardobsalinas</t>
  </si>
  <si>
    <t>mickyarison</t>
  </si>
  <si>
    <t>john_w_henry</t>
  </si>
  <si>
    <t>carlosslim</t>
  </si>
  <si>
    <t>mcuban</t>
  </si>
  <si>
    <t>cavsdan</t>
  </si>
  <si>
    <t>_riccardo_silva</t>
  </si>
  <si>
    <t>Mentions</t>
  </si>
  <si>
    <t>Replies to</t>
  </si>
  <si>
    <t>@stephendeberry @eriktorenberg @laurenepowell @mkapor @pierre @PaulGAllen @jamesjoaquin @aileenlee @hunterwalk @davidhornik because you are an awesome human. time for another round of @equatorcoffees!</t>
  </si>
  <si>
    <t>@stephendeberry @eriktorenberg @laurenepowell @mkapor @pierre @PaulGAllen @aileenlee @Joshmedia @hunterwalk @davidhornik _xD83D__xDC4A__xD83C__xDFFD_❤️_xD83D__xDE4C__xD83C__xDFFD_</t>
  </si>
  <si>
    <t>@eriktorenberg I got opportunities and access I certainly wouldn’t have had otherwise due to help from @laurenepowell @mkapor @pierre @PaulGAllen More recently peers like @jamesjoaquin @aileenlee @Joshmedia @hunterwalk @davidhornik Too many to name. _xD83D__xDE4F__xD83C__xDFFE_</t>
  </si>
  <si>
    <t>@Joshmedia @eriktorenberg @laurenepowell @mkapor @pierre @PaulGAllen @jamesjoaquin @aileenlee @hunterwalk… https://t.co/EgLZW0cFWE</t>
  </si>
  <si>
    <t>https://t.co/BBMENXCsD0</t>
  </si>
  <si>
    <t>https://t.co/BYjvdRBSAQ</t>
  </si>
  <si>
    <t>https://t.co/Oc5XZVQlQu</t>
  </si>
  <si>
    <t>@PaulGAllen may just be the most important person in Seattle's history. 
I don't know how to properly honor him, but honor him Seattle should.</t>
  </si>
  <si>
    <t>https://t.co/t9GUZ0Tb1X</t>
  </si>
  <si>
    <t>I've always been most impressed with what Founder Paul Gardner Allen  @PaulGAllen accomplished after he left @Microsoft. Paulie's @VulcanInc is a bumbershoot under which lies innovation. That doesn't mean the significance of the algebraic equation 2+2=4 eludes me; it's basic. C?</t>
  </si>
  <si>
    <t>RT @PaulGAllen: WW2 Battleship Musashi sank 1944 is FOUND &amp;gt; 1K M deep by MY Octopus Sibuyan sea, bow Chrysanthemum, huge anchor. http://t.câ€¦</t>
  </si>
  <si>
    <t>RT @PaulGAllen: Musashi a few new discoveries today, including more Japanese writing, any translation help appreciated http://t.co/RlnQriN2â€¦</t>
  </si>
  <si>
    <t>.@UpstreamFest Thanks everyone who came and enjoyed the music and the artists who killed it with their performances! https://t.co/Dlyigjhr6p</t>
  </si>
  <si>
    <t>RT @PaulGAllen: .@UpstreamFest Thanks everyone who came and enjoyed the music and the artists who killed it with their performances! https:â€¦</t>
  </si>
  <si>
    <t>June 25, 1981 —
@Microsoft reorganizes into a privately held corporation in the state of Washington with Bill Gates as president and chairman of the board and Paul Allen as executive vice president.
(@PaulGAllen and @BillGates in 1981 and 2013) https://t.co/OOf9vloTFa</t>
  </si>
  <si>
    <t>RT @ValaAfshar: June 25, 1981 —
@Microsoft reorganizes into a privately held corporation in the state of Washington with Bill Gates as pre…</t>
  </si>
  <si>
    <t>https://t.co/AoMhRu0YZ4</t>
  </si>
  <si>
    <t>@andresantheus @vox_es @openarms_fund @policia @guardiacivil @valijainterna @MESIAS_oficial @interiorgob @CIA @ActualidadRT @mediasetcom @laSextaTV @el_pais @stevewoz @PaulGAllen @CasaReal @MSEurope @Microsoft @EdeRothschild Y tú eres juez de que Tribunal? Ahh calla, que sólo eres otro engañado de Pablemos,  sigue ladrando, es lo que mejor sabéis hacer</t>
  </si>
  <si>
    <t>.@PaulGAllen honored at SkyFair with rarely seen missing man formation. 
https://t.co/EptZZ3wefw</t>
  </si>
  <si>
    <t>RT @FlyingHeritage: .@PaulGAllen honored at SkyFair with rarely seen missing man formation. 
https://t.co/EptZZ3wefw</t>
  </si>
  <si>
    <t>@andresantheus @wikileaks @interiorgob @CIA @NSAGov @BillGates @ActualidadRT @el_pais @CasaReal @stevewoz @PaulGAllen @MSEurope @EdeRothschild Country of freedom? Far from it. We are #17 on the freedom index.</t>
  </si>
  <si>
    <t>@PaulGAllen @AndyKaruza @Seahawks @JKearse_15 @NFL Here's a better angle of the catch... _xD83D__xDE09_✏️_xD83C__xDFC8_  Definitely going to… https://t.co/ukQyYbmDIQ</t>
  </si>
  <si>
    <t>RT @KeeganHall: @PaulGAllen @AndyKaruza @Seahawks @JKearse_15 @NFL Here's a better angle of the catch... _xD83D__xDE09_✏️_xD83C__xDFC8_  Definitely going to miss him…</t>
  </si>
  <si>
    <t>@Seahawks Thank you @JKearse_15 for so many memorable and clutch catches over your 5 year career! https://t.co/8tHm7OPdPE</t>
  </si>
  <si>
    <t>RT @PaulGAllen: @Seahawks Thank you @JKearse_15 for so many memorable and clutch catches over your 5 year career! https://t.co/8tHm7OPdPE</t>
  </si>
  <si>
    <t>@NSAGov @NGA_GEOINT @DefenseIntel @USArmyTACOM @CNICHQ @ChallengeGov @USAF_ACC @HASCRepublicans 
@16thSustBde @AFNBeneluxRadio @CNORichardson @USAGDaegu @chinfo @CanadianArmy @SecArmy @Iron6_1AD  @PaulGAllen @USArmyCMH @ericfanning https://t.co/OEylWmrsUC</t>
  </si>
  <si>
    <t>@ArmyChiefStaff @DefenseDigital @NSAGov @NGA_GEOINT @DefenseIntel @USArmyTACOM @CNICHQ @ChallengeGov @USAF_ACC   
@HASCRepublicans 
@16thSustBde @AFNBeneluxRadio @CNORichardson @USAGDaegu @chinfo @CanadianArmy @SecArmy @Iron6_1AD  @PaulGAllen https://t.co/pMvcewKjje</t>
  </si>
  <si>
    <t>@Iron6_1AD @combatathlete75 @PaulGAllen @USArmyCMH @ericfanning @gen_jackkeane @insidedefense @schausdc @EvansAlisonS @NavyMCPON @scotcregan @nukestrat @KelseyDav 
@DarylGKimball @JBWolfsthal @JFCUA @afnspangdahlem @DefenseMediaAct @DoDMilSpouse https://t.co/pMvcewKjje</t>
  </si>
  <si>
    <t>@CNORichardson @USAGDaegu @chinfo @CanadianArmy @SecArmy @Iron6_1AD @JFCUA @combatathlete75 @PaulGAllen @USArmyCMH @ericfanning @gen_jackkeane @insidedefense @schausdc @EvansAlisonS @NavyMCPON @scotcregan @nukestrat @KelseyDav 
@DarylGKimball https://t.co/BrbZoKtJ9m</t>
  </si>
  <si>
    <t>@PaulGAllen @USArmyCMH @ericfanning @gen_jackkeane @insidedefense @schausdc
@EvansAlisonS @NavyMCPON @scotcregan… https://t.co/fV7liS0aH9</t>
  </si>
  <si>
    <t>.@NatGeoChannel TV show about Pacific War shipwrecks shines a spotlight on the #RVPetrel expeditions funded by the late @PaulGAllen: https://t.co/EsaPfUWXQN H/T @VulcanInc #DrainTheOceans https://t.co/lQ2zjdLuoE</t>
  </si>
  <si>
    <t>RT @b0yle: .@NatGeoChannel TV show about Pacific War shipwrecks shines a spotlight on the #RVPetrel expeditions funded by the late @PaulGAl…</t>
  </si>
  <si>
    <t>@JimCameron @PaulGAllen @YEARSofLIVING https://t.co/zRGOKcb7K5</t>
  </si>
  <si>
    <t>James Graham showing class #PaulGallen #NRLDragonsTitans</t>
  </si>
  <si>
    <t>RT @PaulGAllen: WW2 Battleship Musashi sank 1944 is FOUND &amp;gt; 1K M deep by MY Octopus Sibuyan sea, bow Chrysanthemum, huge anchor. http://t.c…</t>
  </si>
  <si>
    <t>RT @PaulGAllen: RIP crew of Musashi, appx 1023 lost. The pic of the valve 1st confirmation of Japanese origin (clues 2 use apprec). http://…</t>
  </si>
  <si>
    <t>https://t.co/alAU5gPhSV</t>
  </si>
  <si>
    <t>@PaulGAllen Neither India nor Pakistan should speak to you today for Kashmiris for humanity. When we have full righ… https://t.co/NmzOhFu8wF</t>
  </si>
  <si>
    <t>https://t.co/BTFp3S83I4</t>
  </si>
  <si>
    <t>@andresantheus @Pontifex_es @interiorgob @CIA @Confepiscopal @ActualidadRT @mediasetcom @laSextaTV @el_pais @BillGates @stevewoz @PaulGAllen @EdeRothschild @Microsoft @CasaReal @DalaiLama https://t.co/K4k5JfQfRw</t>
  </si>
  <si>
    <t>@andresantheus @Pontifex_es @interiorgob @CIA @Confepiscopal @ActualidadRT @mediasetcom @laSextaTV @el_pais @BillGates @stevewoz @PaulGAllen @EdeRothschild @Microsoft @CasaReal @DalaiLama https://t.co/dhPpSa6Nl0</t>
  </si>
  <si>
    <t>@andresantheus @Pontifex_es @interiorgob @CIA @Confepiscopal @ActualidadRT @mediasetcom @laSextaTV @el_pais @BillGates @stevewoz @PaulGAllen @EdeRothschild @Microsoft @CasaReal @DalaiLama https://t.co/va5iMoix01</t>
  </si>
  <si>
    <t>@andresantheus @Pontifex_es @interiorgob @CIA @Confepiscopal @ActualidadRT @mediasetcom @laSextaTV @el_pais @BillGates @stevewoz @PaulGAllen @EdeRothschild @Microsoft @CasaReal @DalaiLama https://t.co/J739jaxe6W</t>
  </si>
  <si>
    <t>@andresantheus @Pontifex_es @interiorgob @CIA @Confepiscopal @ActualidadRT @mediasetcom @laSextaTV @el_pais @BillGates @stevewoz @PaulGAllen @EdeRothschild @Microsoft @CasaReal @DalaiLama https://t.co/IDcnIgWcMl</t>
  </si>
  <si>
    <t>@andresantheus @Pontifex_es @interiorgob @CIA @Confepiscopal @ActualidadRT @mediasetcom @laSextaTV @el_pais @BillGates @stevewoz @PaulGAllen @EdeRothschild @Microsoft @CasaReal @DalaiLama https://t.co/gGUez23lEZ</t>
  </si>
  <si>
    <t>@andresantheus @Pontifex_es @interiorgob @CIA @Confepiscopal @ActualidadRT @mediasetcom @laSextaTV @el_pais @BillGates @stevewoz @PaulGAllen @EdeRothschild @Microsoft @CasaReal @DalaiLama https://t.co/Da9oWeugmE</t>
  </si>
  <si>
    <t>@andresantheus @Pontifex_es @interiorgob @CIA @Confepiscopal @ActualidadRT @mediasetcom @laSextaTV @el_pais @BillGates @stevewoz @PaulGAllen @EdeRothschild @Microsoft @CasaReal @DalaiLama https://t.co/nAPdnw8gMY</t>
  </si>
  <si>
    <t>@andresantheus @Pontifex_es @interiorgob @CIA @Confepiscopal @ActualidadRT @mediasetcom @laSextaTV @el_pais @BillGates @stevewoz @PaulGAllen @EdeRothschild @Microsoft @CasaReal @DalaiLama https://t.co/OuSMaKXT7R</t>
  </si>
  <si>
    <t>@blacepi2912 @andresantheus @Pontifex_es @interiorgob @CIA @Confepiscopal @ActualidadRT @mediasetcom @laSextaTV @el_pais @BillGates @stevewoz @PaulGAllen @EdeRothschild @Microsoft @CasaReal @DalaiLama Ignore a esa gente, solo lo hacen porque tienen el odio en su corazon y no saben como sacar el veneno que los corroe</t>
  </si>
  <si>
    <t>RT @LivingComputers: Today, we wish a big #HappyBirthday to @stevewoz! We were honored to host his first meeting with our late Founder @Pau…</t>
  </si>
  <si>
    <t>Today, we wish a big #HappyBirthday to @stevewoz! We were honored to host his first meeting with our late Founder @PaulGAllen during the debut of our #Apple exhibit. We hope your day is as great as you are, Woz! https://t.co/msyv7H6CLM</t>
  </si>
  <si>
    <t>@JimCameron @JaneFonda @HughHefner @BillGates @EvaLongoria @JessicaAlba @Rodriguez @ElizabethTaylor @SteveMartinToGo @PaulGAllen @FarrellyBros</t>
  </si>
  <si>
    <t>@andresantheus @ONU_es @interiorgob @CIA @BillGates @ActualidadRT @rtve @mediasetcom @laSextaTV @el_pais @stevewoz @PaulGAllen @Microsoft @CasaReal @EdeRothschild La historia tiende a 'repetirse',estamos en una 'involución' de movimientos 'ultranacionalistas' en toda Europa y el mundo.Debemos actuar desde'democracia'y 'PAZ MUNDIAL',como la @ONU_es .snehtuaÆ @interiorgob @CIA @BillGates @ActualidadRT @rtve @mediasetcom @laSextaTV @el_pais</t>
  </si>
  <si>
    <t>@samuel_ilitch @andresantheus @ONU_es @interiorgob @CIA @BillGates @ActualidadRT @rtve @mediasetcom @laSextaTV @el_pais @stevewoz @PaulGAllen @Microsoft @CasaReal @EdeRothschild La historia tiende a 'repetirse',estamos en una 'involución' de movimientos 'ultranacionalistas' en toda Europa y el mundo.Debemos actuar desde'democracia'y 'PAZ MUNDIAL',como la @ONU_es .snehtuaÆ @interiorgob @CIA @BillGates @ActualidadRT @rtve @mediasetcom @laSextaTV @el_pais</t>
  </si>
  <si>
    <t>@PaulGAllen 
Aah Star is my new Social Media Platform Startup for Professional Athletes &amp;amp; Star Entertainers to mone… https://t.co/Nm3GCqtFiF</t>
  </si>
  <si>
    <t>@caseytreat, @wendytreat, @ChristineCaine, @PastorScottyG, @charlesnieman, @CFCSeattle, @realDonaldTrump, @Paula_White, @PaulGAllen, @BillGates, my cousin @RDS4U is like fine flour.
Where does wisdom cry out? In the street in, the open square. Proverbs 1:20. "Here, fishy, fishy."</t>
  </si>
  <si>
    <t>@eCsiLeHipHop @GAWVI @Coach_Smith @realDonaldTrump @Fallout @PaulGAllen You are very late...</t>
  </si>
  <si>
    <t>@TwentyPeace @GAWVI @Coach_Smith @realDonaldTrump @Fallout @PaulGAllen This just randomly showed up in my feed right now. _xD83D__xDE02_</t>
  </si>
  <si>
    <t>RT @TwentyPeace: @eCsiLeHipHop @GAWVI @Coach_Smith @realDonaldTrump @Fallout @PaulGAllen You are very late...</t>
  </si>
  <si>
    <t>@TwentyPeace @GAWVI @Coach_Smith @realDonaldTrump @Fallout @PaulGAllen Better late than never! Ha, ha, ha, ha, ha!</t>
  </si>
  <si>
    <t>First to pay the $10 million deposit get in,   No approval, No vetting, just put up the cash in a non refundable deposit.  I am thinking guys like Rocco Commisso @_Riccardo_Silva @PaulGAllen @cavsdan @mcuban @carlosslim @John_W_Henry @MickyArison @RicardoBSalinas @Steven_Ballmer</t>
  </si>
  <si>
    <t>@PaulGAllen hi Paul, I have a crazy idea, it would be awesome of you could help.. Would you be able to direct messa… https://t.co/gtWgossHc1</t>
  </si>
  <si>
    <t>Musashi a few new discoveries today, including more Japanese writing, any translation help appreciated http://t.co/RlnQriN2p6</t>
  </si>
  <si>
    <t>WW2 Battleship Musashi sank 1944 is FOUND &amp;gt; 1K M deep by MY Octopus Sibuyan sea, bow Chrysanthemum, huge anchor. http://t.co/b9ZMA0icI8</t>
  </si>
  <si>
    <t>RIP crew of Musashi, appx 1023 lost. The pic of the valve 1st confirmation of Japanese origin (clues 2 use apprec). http://t.co/BcJgkhWskb</t>
  </si>
  <si>
    <t>@PaulGAllen 
All the small business owners down here in Portland Oregon I'm very disappointed with you Paul Allen w… https://t.co/LeNxqlnJmi</t>
  </si>
  <si>
    <t>@PaulGAllen 
Buddy tell me what's going on when is it okay for Walla Walla penitentiary the drug me and Terry gave… https://t.co/EnKn61zrDo</t>
  </si>
  <si>
    <t>@PaulGAllen 
And try to brainwash me man I end up acting like Charles Manson sick the Hells Angels on Bill Gates be… https://t.co/KS1WylnCJ2</t>
  </si>
  <si>
    <t>@PaulGAllen 
I just show up at 4 in the morning put my tent up and get inside it like a homeless person outside you… https://t.co/zvyfd1Gqqo</t>
  </si>
  <si>
    <t>@PaulGAllen 
We are the best in the west for entrapment https://t.co/1qBw2D4rRB</t>
  </si>
  <si>
    <t>@PaulGAllen 
So when we take her remote control airplane helicopter in outer space they can move around like flying… https://t.co/BpsyoMLPMy</t>
  </si>
  <si>
    <t>@PaulGAllen 
And the beauty about outer space running around like flying saucer all you're there to do is pick up o… https://t.co/iB5bifhQtu</t>
  </si>
  <si>
    <t>@PaulGAllen 
And because frequency is so perfect it's better than DNA it better than fingerprint it easier to program into the Beast</t>
  </si>
  <si>
    <t>@PaulGAllen 
Special tools to capture frequency conversations by people https://t.co/7bRcRzJMO2</t>
  </si>
  <si>
    <t>@PaulGAllen 
You can record 50 up to 10,000 people's voices all at the same time bring it back and put it into a co… https://t.co/NQPkrHYuuX</t>
  </si>
  <si>
    <t>@PaulGAllen 
Frequency is the next identification card it's going to take over identity theft</t>
  </si>
  <si>
    <t>@PaulGAllen 
It will start out slowly but eventually in order for you to have money you will have to use your voice frequency to buy food gasoline travel on airlines passport identification card all hooked up the frequency</t>
  </si>
  <si>
    <t>@PaulGAllen each and every government is able to record frequency from outer space especially people from Britain but have tracking devices</t>
  </si>
  <si>
    <t>@PaulGAllen 
Frequency a key that you talked into that opens your car door</t>
  </si>
  <si>
    <t>@PaulGAllen 
And when we get people like Paul Allen Bill Gates fishing frequency we're looking at artificial telepathic people in the future</t>
  </si>
  <si>
    <t>@PaulGAllen 
Let's face it Paul Allen there is no rules to the Constitution in state of Washington owe me 40 million dollar settlement:
I want my Goddamn money</t>
  </si>
  <si>
    <t>@PaulGAllen 
Owner Westford Anodizing Dave Allen what do your best adviser to the particulars over me Fraightliner Truck</t>
  </si>
  <si>
    <t>@PaulGAllen well literally half of Mexico is singing the song:
rusty, rusty, rusty the bad</t>
  </si>
  <si>
    <t>@PaulGAllen 
Bill Gates I have Penelope Culbertson secretary save World art. Org what you donated $1000000 to with… https://t.co/0pL30OXKGo</t>
  </si>
  <si>
    <t>@PaulGAllen contract for building business have safeguards protecting from the will of my dad has nothing to do wit… https://t.co/O4Kfp3b56b</t>
  </si>
  <si>
    <t>@PaulGAllen 
Business leininger polishing and plating Corp loft stock is closed account can't be sold traded bought… https://t.co/aKy2IEu6Ed</t>
  </si>
  <si>
    <t>@PaulGAllen 
Paul Allen make a historical know right now my dad said he was able to register both stepchildren Nati… https://t.co/wX2FnANi5F</t>
  </si>
  <si>
    <t>@PaulGAllen 
And you know I'm up against the popularity of the whole entire tribe which Hitler came from I've been… https://t.co/RfJ262T0sb</t>
  </si>
  <si>
    <t>@PaulGAllen
So when I see Paul Allen representing black and blue colors flame and elephants are you going showman?… https://t.co/5vT6lpcazv</t>
  </si>
  <si>
    <t>@PaulGAllen 
Do you want me to tell the world you're a real gangster you'll fight back every time</t>
  </si>
  <si>
    <t>@PaulGAllen 
And when I'm down in Louisiana and other Low Places and I'm with the showman coming in and out of thei… https://t.co/ojQVJjjTuK</t>
  </si>
  <si>
    <t>@PaulGAllen 
Just like when Robert sent his boy the one I ended up beating up the whole club house down in Orange C… https://t.co/BvjxIBkJCb</t>
  </si>
  <si>
    <t>@PaulGAllen 
And I know who he is somebody that desire to work for the German Mafia his whole entire childhood made… https://t.co/9TFiF0uiYX</t>
  </si>
  <si>
    <t>@PaulGAllen you know why people don't like you in Portland Oregon they feel like you're the competition and if you… https://t.co/bJB9dOBsHb</t>
  </si>
  <si>
    <t>@PaulGAllen 
The whole world is inside closest Paul Allen we live on delusional foundations everyday even interpret… https://t.co/gHKfvPremM</t>
  </si>
  <si>
    <t>@PaulGAllen 
Back to frequency your choice to manually open the door or close the door or hook it up to your keycha… https://t.co/mDYHAwCRDc</t>
  </si>
  <si>
    <t>@PaulGAllen 
Most people are not going to want to answer their phone to an automatic recording system and trapping conversation</t>
  </si>
  <si>
    <t>https://t.co/UXeLMPCG5u</t>
  </si>
  <si>
    <t>https://twitter.com/i/web/status/1156623038256779264</t>
  </si>
  <si>
    <t>https://www.kiro7.com/video?videoId=968789092&amp;videoVersion=1.0</t>
  </si>
  <si>
    <t>https://twitter.com/i/web/status/903754886508109824</t>
  </si>
  <si>
    <t>https://twitter.com/HealthAngel999/status/1156977138811179008</t>
  </si>
  <si>
    <t>https://twitter.com/HealthAngel999/status/1159081916227825664</t>
  </si>
  <si>
    <t>https://twitter.com/HealthAngel999/status/1159483182724632577</t>
  </si>
  <si>
    <t>https://twitter.com/i/web/status/1159923187842461696</t>
  </si>
  <si>
    <t>https://www.geekwire.com/2019/paul-allens-petrel-expedition-wins-spotlight-tv-show-pacific-war-shipwrecks/</t>
  </si>
  <si>
    <t>https://twitter.com/i/web/status/1160252212456673283</t>
  </si>
  <si>
    <t>https://twitter.com/i/web/status/1161015155637006336</t>
  </si>
  <si>
    <t>https://twitter.com/i/web/status/1161267080831930368</t>
  </si>
  <si>
    <t>https://twitter.com/i/web/status/1161280954628890624</t>
  </si>
  <si>
    <t>https://twitter.com/i/web/status/1161281147432652800</t>
  </si>
  <si>
    <t>https://twitter.com/i/web/status/1161281290433437697</t>
  </si>
  <si>
    <t>https://twitter.com/i/web/status/1161283154730192896</t>
  </si>
  <si>
    <t>https://twitter.com/i/web/status/1161284409422688256</t>
  </si>
  <si>
    <t>https://twitter.com/i/web/status/1161284668454518784</t>
  </si>
  <si>
    <t>https://twitter.com/i/web/status/1161285877215223809</t>
  </si>
  <si>
    <t>https://twitter.com/i/web/status/1161299320324276224</t>
  </si>
  <si>
    <t>https://twitter.com/i/web/status/1161300441038147584</t>
  </si>
  <si>
    <t>https://twitter.com/i/web/status/1161300986125676544</t>
  </si>
  <si>
    <t>https://twitter.com/i/web/status/1161301427387375617</t>
  </si>
  <si>
    <t>https://twitter.com/i/web/status/1161302211827097600</t>
  </si>
  <si>
    <t>https://twitter.com/i/web/status/1161302553654546433</t>
  </si>
  <si>
    <t>https://twitter.com/i/web/status/1161303624141565958</t>
  </si>
  <si>
    <t>https://twitter.com/i/web/status/1161304039201497093</t>
  </si>
  <si>
    <t>https://twitter.com/i/web/status/1161304320987430912</t>
  </si>
  <si>
    <t>https://twitter.com/i/web/status/1161304602794323968</t>
  </si>
  <si>
    <t>https://twitter.com/i/web/status/1161304846294667264</t>
  </si>
  <si>
    <t>https://twitter.com/i/web/status/1161305094698049538</t>
  </si>
  <si>
    <t>twitter.com</t>
  </si>
  <si>
    <t>kiro7.com</t>
  </si>
  <si>
    <t>geekwire.com</t>
  </si>
  <si>
    <t>rvpetrel draintheoceans</t>
  </si>
  <si>
    <t>rvpetrel</t>
  </si>
  <si>
    <t>paulgallen nrldragonstitans</t>
  </si>
  <si>
    <t>happybirthday</t>
  </si>
  <si>
    <t>happybirthday apple</t>
  </si>
  <si>
    <t>https://pbs.twimg.com/media/DplORF3VsAEyiuX.jpg</t>
  </si>
  <si>
    <t>https://pbs.twimg.com/media/De28Vw6U8AAtfOp.jpg</t>
  </si>
  <si>
    <t>https://pbs.twimg.com/media/D94QnafWsAA9_Xg.jpg</t>
  </si>
  <si>
    <t>https://pbs.twimg.com/media/DIqrE1YVwAA6U02.jpg</t>
  </si>
  <si>
    <t>https://pbs.twimg.com/media/EBkgrSoUIAAj_tF.jpg</t>
  </si>
  <si>
    <t>https://pbs.twimg.com/media/EBll7n3WsAIS06G.jpg</t>
  </si>
  <si>
    <t>https://pbs.twimg.com/media/EBtAYN9XoAYapBr.jpg</t>
  </si>
  <si>
    <t>https://pbs.twimg.com/media/EBtAd7OXYAEPQqn.jpg</t>
  </si>
  <si>
    <t>https://pbs.twimg.com/media/EBtAf0FXsAA2CB8.jpg</t>
  </si>
  <si>
    <t>https://pbs.twimg.com/media/EBtAlTPXUAAH24U.jpg</t>
  </si>
  <si>
    <t>https://pbs.twimg.com/media/EBtAm65XkAAjHbS.jpg</t>
  </si>
  <si>
    <t>https://pbs.twimg.com/media/EBtApGZW4AE_E4q.jpg</t>
  </si>
  <si>
    <t>https://pbs.twimg.com/media/EBtAsl0XoAQjdFm.jpg</t>
  </si>
  <si>
    <t>https://pbs.twimg.com/media/EBtAuqbWwAAai_n.jpg</t>
  </si>
  <si>
    <t>https://pbs.twimg.com/media/EBtBM3DXYAMQbtS.jpg</t>
  </si>
  <si>
    <t>https://pbs.twimg.com/media/EBtq7uZXYAAYpBF.jpg</t>
  </si>
  <si>
    <t>https://pbs.twimg.com/media/B_eqLaGVEAIZ6Xx.jpg</t>
  </si>
  <si>
    <t>https://pbs.twimg.com/media/B_GvBGjU4AAuZXY.jpg</t>
  </si>
  <si>
    <t>https://pbs.twimg.com/media/B_G7x4tU8AAO-Dh.jpg</t>
  </si>
  <si>
    <t>https://pbs.twimg.com/media/EB21Ux_W4AADCk6.jpg</t>
  </si>
  <si>
    <t>https://pbs.twimg.com/media/EB22vQSWsAIuk2z.jpg</t>
  </si>
  <si>
    <t>http://pbs.twimg.com/profile_images/1103113904354258945/5GBUIZjf_normal.jpg</t>
  </si>
  <si>
    <t>http://pbs.twimg.com/profile_images/619314197667549184/umZ7S-XE_normal.png</t>
  </si>
  <si>
    <t>http://pbs.twimg.com/profile_images/826772344781885440/Jkc_1M8t_normal.jpg</t>
  </si>
  <si>
    <t>http://pbs.twimg.com/profile_images/567814796767027200/PhsdwlDU_normal.jpeg</t>
  </si>
  <si>
    <t>http://pbs.twimg.com/profile_images/1158998015992107008/ay-OPNgm_normal.jpg</t>
  </si>
  <si>
    <t>http://pbs.twimg.com/profile_images/1127460589779816448/wfdOmgKN_normal.png</t>
  </si>
  <si>
    <t>http://pbs.twimg.com/profile_images/1156610240063967233/NBOY87zg_normal.jpg</t>
  </si>
  <si>
    <t>http://pbs.twimg.com/profile_images/1158732832593698817/p8HgFgB0_normal.jpg</t>
  </si>
  <si>
    <t>http://pbs.twimg.com/profile_images/577078138695348224/O_Cuqbhg_normal.jpeg</t>
  </si>
  <si>
    <t>http://pbs.twimg.com/profile_images/845308153465978880/J6m9z60D_normal.jpg</t>
  </si>
  <si>
    <t>http://pbs.twimg.com/profile_images/1119373722287108096/fvcG35HS_normal.jpg</t>
  </si>
  <si>
    <t>http://pbs.twimg.com/profile_images/967594172986224640/YW3Q6UqP_normal.jpg</t>
  </si>
  <si>
    <t>http://pbs.twimg.com/profile_images/910626058734465024/8j0MG0_a_normal.jpg</t>
  </si>
  <si>
    <t>http://pbs.twimg.com/profile_images/1155176839113007104/sKqY4Awj_normal.jpg</t>
  </si>
  <si>
    <t>http://pbs.twimg.com/profile_images/999852887713898496/0rVAtEA9_normal.jpg</t>
  </si>
  <si>
    <t>http://pbs.twimg.com/profile_images/1092589985155313664/MASrYuMc_normal.jpg</t>
  </si>
  <si>
    <t>http://pbs.twimg.com/profile_images/1156533957531525123/SW6X4oXM_normal.jpg</t>
  </si>
  <si>
    <t>http://pbs.twimg.com/profile_images/825512964656500736/_tUF6zFo_normal.jpg</t>
  </si>
  <si>
    <t>http://pbs.twimg.com/profile_images/826187524938878979/KjKVXHcE_normal.jpg</t>
  </si>
  <si>
    <t>http://pbs.twimg.com/profile_images/591791034071285761/TCGGN4zl_normal.jpg</t>
  </si>
  <si>
    <t>http://pbs.twimg.com/profile_images/1132147682691100673/0aOypIYA_normal.png</t>
  </si>
  <si>
    <t>http://pbs.twimg.com/profile_images/1261112584/Just_Art_700k_normal.jpg</t>
  </si>
  <si>
    <t>http://pbs.twimg.com/profile_images/378800000753923614/ff7d91c49895d556dcbf0dfda20d7cbd_normal.jpeg</t>
  </si>
  <si>
    <t>http://pbs.twimg.com/profile_images/783622556548866050/lU4F32gy_normal.jpg</t>
  </si>
  <si>
    <t>http://pbs.twimg.com/profile_images/964427234948759552/chLoEZBQ_normal.png</t>
  </si>
  <si>
    <t>http://pbs.twimg.com/profile_images/1149485366933479424/IswcLY8t_normal.jpg</t>
  </si>
  <si>
    <t>http://pbs.twimg.com/profile_images/869647218495680512/CR3cokh1_normal.jpg</t>
  </si>
  <si>
    <t>http://pbs.twimg.com/profile_images/1061469533834108928/75pBwCNy_normal.jpg</t>
  </si>
  <si>
    <t>http://pbs.twimg.com/profile_images/1120035729512521729/ykDznUAc_normal.jpg</t>
  </si>
  <si>
    <t>http://pbs.twimg.com/profile_images/1094437310966317056/Xv03Mjwn_normal.jpg</t>
  </si>
  <si>
    <t>http://pbs.twimg.com/profile_images/497204896798502913/COHUXFzo_normal.jpeg</t>
  </si>
  <si>
    <t>http://pbs.twimg.com/profile_images/1067821559363002368/Q78s5Hmq_normal.jpg</t>
  </si>
  <si>
    <t>http://pbs.twimg.com/profile_images/925861194124029952/ArY_1LLi_normal.jpg</t>
  </si>
  <si>
    <t>http://pbs.twimg.com/profile_images/1078996965151584256/s2esuJDR_normal.jpg</t>
  </si>
  <si>
    <t>http://pbs.twimg.com/profile_images/1123552580637024256/mJ0txzQp_normal.png</t>
  </si>
  <si>
    <t>http://pbs.twimg.com/profile_images/52125931/m2bloglogo_normal.gif</t>
  </si>
  <si>
    <t>http://pbs.twimg.com/profile_images/1396181322/new-square-pic_normal.jpg</t>
  </si>
  <si>
    <t>http://pbs.twimg.com/profile_images/1062753774052077569/qfuTxfxd_normal.jpg</t>
  </si>
  <si>
    <t>http://pbs.twimg.com/profile_images/623815099174686720/TYP4WqQ7_normal.jpg</t>
  </si>
  <si>
    <t>http://pbs.twimg.com/profile_images/848635548889690114/OmuFzTKd_normal.jpg</t>
  </si>
  <si>
    <t>http://pbs.twimg.com/profile_images/1151523360859250688/RTnASPdY_normal.png</t>
  </si>
  <si>
    <t>http://pbs.twimg.com/profile_images/1095258612740644864/AO_XZlod_normal.jpg</t>
  </si>
  <si>
    <t>http://pbs.twimg.com/profile_images/1159240182207602693/SeJU1Qfj_normal.jpg</t>
  </si>
  <si>
    <t>http://pbs.twimg.com/profile_images/489491222809948160/yjjkHY_x_normal.jpeg</t>
  </si>
  <si>
    <t>http://pbs.twimg.com/profile_images/1152619700867649536/Hnuebf9X_normal.jpg</t>
  </si>
  <si>
    <t>http://pbs.twimg.com/profile_images/1136307276791156736/0F0ZsoYn_normal.jpg</t>
  </si>
  <si>
    <t>http://pbs.twimg.com/profile_images/964083170197958656/4rV2A1Sa_normal.jpg</t>
  </si>
  <si>
    <t>http://pbs.twimg.com/profile_images/738481018756313088/dOvpvSCh_normal.jpg</t>
  </si>
  <si>
    <t>http://pbs.twimg.com/profile_images/1101649665647394816/4hiqmgpl_normal.jpg</t>
  </si>
  <si>
    <t>http://pbs.twimg.com/profile_images/1161990352707846145/DlVYZkV6_normal.jpg</t>
  </si>
  <si>
    <t>https://twitter.com/#!/joshmedia/status/1156608403831054336</t>
  </si>
  <si>
    <t>https://twitter.com/#!/jamesjoaquin/status/1156607764656902145</t>
  </si>
  <si>
    <t>https://twitter.com/#!/stephendeberry/status/1156605535333933056</t>
  </si>
  <si>
    <t>https://twitter.com/#!/stephendeberry/status/1156623038256779264</t>
  </si>
  <si>
    <t>https://twitter.com/#!/hilal834/status/1157252215649820673</t>
  </si>
  <si>
    <t>https://twitter.com/#!/edward936efe/status/1157380578234290177</t>
  </si>
  <si>
    <t>https://twitter.com/#!/623hilal/status/1157463608734945280</t>
  </si>
  <si>
    <t>https://twitter.com/#!/jaimevelo/status/1157831259566903296</t>
  </si>
  <si>
    <t>https://twitter.com/#!/sharp_tilda/status/1157886437737541632</t>
  </si>
  <si>
    <t>https://twitter.com/#!/alesmiol/status/1158050424513073152</t>
  </si>
  <si>
    <t>https://twitter.com/#!/yoochanm_612/status/1158372396681707521</t>
  </si>
  <si>
    <t>https://twitter.com/#!/yoochanm_612/status/1158372758322987008</t>
  </si>
  <si>
    <t>https://twitter.com/#!/paulgallen/status/1003666069146370049</t>
  </si>
  <si>
    <t>https://twitter.com/#!/thatredgirl1/status/1159090001218605056</t>
  </si>
  <si>
    <t>https://twitter.com/#!/valaafshar/status/1143369630905511937</t>
  </si>
  <si>
    <t>https://twitter.com/#!/amolgho31071949/status/1159188963719954432</t>
  </si>
  <si>
    <t>https://twitter.com/#!/mcxbeedfpujgs/status/1159305765238267905</t>
  </si>
  <si>
    <t>https://twitter.com/#!/fusliakt/status/1159462924253110273</t>
  </si>
  <si>
    <t>https://twitter.com/#!/flyingheritage/status/1153024058105053185</t>
  </si>
  <si>
    <t>https://twitter.com/#!/andyhickl/status/1159655545575366656</t>
  </si>
  <si>
    <t>https://twitter.com/#!/scrumhalf1/status/1159729639922819072</t>
  </si>
  <si>
    <t>https://twitter.com/#!/keeganhall/status/903754886508109824</t>
  </si>
  <si>
    <t>https://twitter.com/#!/antman1516/status/1159825774993661952</t>
  </si>
  <si>
    <t>https://twitter.com/#!/paulgallen/status/903723508986822656</t>
  </si>
  <si>
    <t>https://twitter.com/#!/antman1516/status/1159825711986806789</t>
  </si>
  <si>
    <t>https://twitter.com/#!/healthangel999/status/1156997593211252737</t>
  </si>
  <si>
    <t>https://twitter.com/#!/healthangel999/status/1159100838964600833</t>
  </si>
  <si>
    <t>https://twitter.com/#!/healthangel999/status/1159116822127534083</t>
  </si>
  <si>
    <t>https://twitter.com/#!/healthangel999/status/1159526676105240576</t>
  </si>
  <si>
    <t>https://twitter.com/#!/healthangel999/status/1159923187842461696</t>
  </si>
  <si>
    <t>https://twitter.com/#!/b0yle/status/1159994533293125632</t>
  </si>
  <si>
    <t>https://twitter.com/#!/vulcaninc/status/1159997642677506048</t>
  </si>
  <si>
    <t>https://twitter.com/#!/tambriej/status/1159998432238538752</t>
  </si>
  <si>
    <t>https://twitter.com/#!/alt_nasa/status/1160005797339791360</t>
  </si>
  <si>
    <t>https://twitter.com/#!/sueleugers/status/1160005847755436033</t>
  </si>
  <si>
    <t>https://twitter.com/#!/jaysguitars/status/1160009175742799872</t>
  </si>
  <si>
    <t>https://twitter.com/#!/benjohn65/status/1160019723007844352</t>
  </si>
  <si>
    <t>https://twitter.com/#!/blueheartplanet/status/1160023365471444992</t>
  </si>
  <si>
    <t>https://twitter.com/#!/darrellgallen/status/1160053494117818368</t>
  </si>
  <si>
    <t>https://twitter.com/#!/kwhite_official/status/1160070474354888704</t>
  </si>
  <si>
    <t>https://twitter.com/#!/2jazza/status/1160080650570874880</t>
  </si>
  <si>
    <t>https://twitter.com/#!/heroisrotten/status/1160082464011739136</t>
  </si>
  <si>
    <t>https://twitter.com/#!/heroisrotten/status/1160082691867328512</t>
  </si>
  <si>
    <t>https://twitter.com/#!/319hilal/status/1160196622774669312</t>
  </si>
  <si>
    <t>https://twitter.com/#!/adnanba26942430/status/1160252212456673283</t>
  </si>
  <si>
    <t>https://twitter.com/#!/maryajzb64/status/1160362755687407617</t>
  </si>
  <si>
    <t>https://twitter.com/#!/blacepi2912/status/1160592120052367360</t>
  </si>
  <si>
    <t>https://twitter.com/#!/blacepi2912/status/1160592218014519297</t>
  </si>
  <si>
    <t>https://twitter.com/#!/blacepi2912/status/1160592250151325696</t>
  </si>
  <si>
    <t>https://twitter.com/#!/blacepi2912/status/1160592344334393344</t>
  </si>
  <si>
    <t>https://twitter.com/#!/blacepi2912/status/1160592371752550400</t>
  </si>
  <si>
    <t>https://twitter.com/#!/blacepi2912/status/1160592409815900160</t>
  </si>
  <si>
    <t>https://twitter.com/#!/blacepi2912/status/1160592470956216320</t>
  </si>
  <si>
    <t>https://twitter.com/#!/blacepi2912/status/1160592505232076800</t>
  </si>
  <si>
    <t>https://twitter.com/#!/blacepi2912/status/1160593024965103616</t>
  </si>
  <si>
    <t>https://twitter.com/#!/marioserna1974/status/1160615362951561218</t>
  </si>
  <si>
    <t>https://twitter.com/#!/jeffvossler/status/1160639759791693824</t>
  </si>
  <si>
    <t>https://twitter.com/#!/benjedwards/status/1160640826223075328</t>
  </si>
  <si>
    <t>https://twitter.com/#!/allbusiness10/status/1160111814018863104</t>
  </si>
  <si>
    <t>https://twitter.com/#!/allbusiness10/status/1160644834727583745</t>
  </si>
  <si>
    <t>https://twitter.com/#!/chrisfralic/status/1160660455834214401</t>
  </si>
  <si>
    <t>https://twitter.com/#!/dominicpajak/status/1160665338654023681</t>
  </si>
  <si>
    <t>https://twitter.com/#!/bryanlunduke/status/1160676360303419392</t>
  </si>
  <si>
    <t>https://twitter.com/#!/cyndemoya/status/1160680018000789504</t>
  </si>
  <si>
    <t>https://twitter.com/#!/ravracc/status/1160686030502191105</t>
  </si>
  <si>
    <t>https://twitter.com/#!/marcusmueller/status/1160692992790999041</t>
  </si>
  <si>
    <t>https://twitter.com/#!/drchuck/status/1160723494050680832</t>
  </si>
  <si>
    <t>https://twitter.com/#!/davidgreelish/status/1160734652484726784</t>
  </si>
  <si>
    <t>https://twitter.com/#!/pimenta/status/1160738723266514944</t>
  </si>
  <si>
    <t>https://twitter.com/#!/tuxlovesyou/status/1160938234156847105</t>
  </si>
  <si>
    <t>https://twitter.com/#!/livingcomputers/status/1160638910726365185</t>
  </si>
  <si>
    <t>https://twitter.com/#!/tomjcorey/status/1160948746177224706</t>
  </si>
  <si>
    <t>https://twitter.com/#!/samuel_ilitch/status/1160949701232988161</t>
  </si>
  <si>
    <t>https://twitter.com/#!/punishedtaifa/status/1160959601984102401</t>
  </si>
  <si>
    <t>https://twitter.com/#!/charlescampbell/status/1161015155637006336</t>
  </si>
  <si>
    <t>https://twitter.com/#!/vanlandinghamem/status/1161025952958148608</t>
  </si>
  <si>
    <t>https://twitter.com/#!/twentypeace/status/1161002939105697792</t>
  </si>
  <si>
    <t>https://twitter.com/#!/ecsilehiphop/status/1160967183599456256</t>
  </si>
  <si>
    <t>https://twitter.com/#!/ecsilehiphop/status/1161047476767379457</t>
  </si>
  <si>
    <t>https://twitter.com/#!/ecsilehiphop/status/1161047613136785409</t>
  </si>
  <si>
    <t>https://twitter.com/#!/soccerkingusa/status/1161250190885556231</t>
  </si>
  <si>
    <t>https://twitter.com/#!/peter_clarke99/status/1161267080831930368</t>
  </si>
  <si>
    <t>https://twitter.com/#!/paulgallen/status/574114591149461504</t>
  </si>
  <si>
    <t>https://twitter.com/#!/paulgallen/status/572431062522982400</t>
  </si>
  <si>
    <t>https://twitter.com/#!/paulgallen/status/572445094298578944</t>
  </si>
  <si>
    <t>https://twitter.com/#!/masicleininger1/status/1161280954628890624</t>
  </si>
  <si>
    <t>https://twitter.com/#!/masicleininger1/status/1161281147432652800</t>
  </si>
  <si>
    <t>https://twitter.com/#!/masicleininger1/status/1161281290433437697</t>
  </si>
  <si>
    <t>https://twitter.com/#!/masicleininger1/status/1161283154730192896</t>
  </si>
  <si>
    <t>https://twitter.com/#!/masicleininger1/status/1161283698278445061</t>
  </si>
  <si>
    <t>https://twitter.com/#!/masicleininger1/status/1161284409422688256</t>
  </si>
  <si>
    <t>https://twitter.com/#!/masicleininger1/status/1161284668454518784</t>
  </si>
  <si>
    <t>https://twitter.com/#!/masicleininger1/status/1161284893210529795</t>
  </si>
  <si>
    <t>https://twitter.com/#!/masicleininger1/status/1161285222765420545</t>
  </si>
  <si>
    <t>https://twitter.com/#!/masicleininger1/status/1161285877215223809</t>
  </si>
  <si>
    <t>https://twitter.com/#!/masicleininger1/status/1161286118270210048</t>
  </si>
  <si>
    <t>https://twitter.com/#!/masicleininger1/status/1161286325657636865</t>
  </si>
  <si>
    <t>https://twitter.com/#!/masicleininger1/status/1161286506658635781</t>
  </si>
  <si>
    <t>https://twitter.com/#!/masicleininger1/status/1161287001204842498</t>
  </si>
  <si>
    <t>https://twitter.com/#!/masicleininger1/status/1161287188820238336</t>
  </si>
  <si>
    <t>https://twitter.com/#!/masicleininger1/status/1161287601703325700</t>
  </si>
  <si>
    <t>https://twitter.com/#!/masicleininger1/status/1161288136711954434</t>
  </si>
  <si>
    <t>https://twitter.com/#!/masicleininger1/status/1161298710329905152</t>
  </si>
  <si>
    <t>https://twitter.com/#!/masicleininger1/status/1161299320324276224</t>
  </si>
  <si>
    <t>https://twitter.com/#!/masicleininger1/status/1161300441038147584</t>
  </si>
  <si>
    <t>https://twitter.com/#!/masicleininger1/status/1161300986125676544</t>
  </si>
  <si>
    <t>https://twitter.com/#!/masicleininger1/status/1161301427387375617</t>
  </si>
  <si>
    <t>https://twitter.com/#!/masicleininger1/status/1161302211827097600</t>
  </si>
  <si>
    <t>https://twitter.com/#!/masicleininger1/status/1161302553654546433</t>
  </si>
  <si>
    <t>https://twitter.com/#!/masicleininger1/status/1161302778184028160</t>
  </si>
  <si>
    <t>https://twitter.com/#!/masicleininger1/status/1161303624141565958</t>
  </si>
  <si>
    <t>https://twitter.com/#!/masicleininger1/status/1161304039201497093</t>
  </si>
  <si>
    <t>https://twitter.com/#!/masicleininger1/status/1161304320987430912</t>
  </si>
  <si>
    <t>https://twitter.com/#!/masicleininger1/status/1161304602794323968</t>
  </si>
  <si>
    <t>https://twitter.com/#!/masicleininger1/status/1161304846294667264</t>
  </si>
  <si>
    <t>https://twitter.com/#!/masicleininger1/status/1161305094698049538</t>
  </si>
  <si>
    <t>https://twitter.com/#!/masicleininger1/status/1161305266425483264</t>
  </si>
  <si>
    <t>https://twitter.com/#!/lolathackston/status/1161419692755640320</t>
  </si>
  <si>
    <t>1156608403831054336</t>
  </si>
  <si>
    <t>1156607764656902145</t>
  </si>
  <si>
    <t>1156605535333933056</t>
  </si>
  <si>
    <t>1156623038256779264</t>
  </si>
  <si>
    <t>1157252215649820673</t>
  </si>
  <si>
    <t>1157380578234290177</t>
  </si>
  <si>
    <t>1157463608734945280</t>
  </si>
  <si>
    <t>1157831259566903296</t>
  </si>
  <si>
    <t>1157886437737541632</t>
  </si>
  <si>
    <t>1158050424513073152</t>
  </si>
  <si>
    <t>1158372396681707521</t>
  </si>
  <si>
    <t>1158372758322987008</t>
  </si>
  <si>
    <t>1003666069146370049</t>
  </si>
  <si>
    <t>1159090001218605056</t>
  </si>
  <si>
    <t>1143369630905511937</t>
  </si>
  <si>
    <t>1159188963719954432</t>
  </si>
  <si>
    <t>1159305765238267905</t>
  </si>
  <si>
    <t>1159462924253110273</t>
  </si>
  <si>
    <t>1153024058105053185</t>
  </si>
  <si>
    <t>1159655545575366656</t>
  </si>
  <si>
    <t>1159729639922819072</t>
  </si>
  <si>
    <t>903754886508109824</t>
  </si>
  <si>
    <t>1159825774993661952</t>
  </si>
  <si>
    <t>903723508986822656</t>
  </si>
  <si>
    <t>1159825711986806789</t>
  </si>
  <si>
    <t>1156997593211252737</t>
  </si>
  <si>
    <t>1159100838964600833</t>
  </si>
  <si>
    <t>1159116822127534083</t>
  </si>
  <si>
    <t>1159526676105240576</t>
  </si>
  <si>
    <t>1159923187842461696</t>
  </si>
  <si>
    <t>1159994533293125632</t>
  </si>
  <si>
    <t>1159997642677506048</t>
  </si>
  <si>
    <t>1159998432238538752</t>
  </si>
  <si>
    <t>1160005797339791360</t>
  </si>
  <si>
    <t>1160005847755436033</t>
  </si>
  <si>
    <t>1160009175742799872</t>
  </si>
  <si>
    <t>1160019723007844352</t>
  </si>
  <si>
    <t>1160023365471444992</t>
  </si>
  <si>
    <t>1160053494117818368</t>
  </si>
  <si>
    <t>1160070474354888704</t>
  </si>
  <si>
    <t>1160080650570874880</t>
  </si>
  <si>
    <t>1160082464011739136</t>
  </si>
  <si>
    <t>1160082691867328512</t>
  </si>
  <si>
    <t>1160196622774669312</t>
  </si>
  <si>
    <t>1160252212456673283</t>
  </si>
  <si>
    <t>1160362755687407617</t>
  </si>
  <si>
    <t>1160592120052367360</t>
  </si>
  <si>
    <t>1160592218014519297</t>
  </si>
  <si>
    <t>1160592250151325696</t>
  </si>
  <si>
    <t>1160592344334393344</t>
  </si>
  <si>
    <t>1160592371752550400</t>
  </si>
  <si>
    <t>1160592409815900160</t>
  </si>
  <si>
    <t>1160592470956216320</t>
  </si>
  <si>
    <t>1160592505232076800</t>
  </si>
  <si>
    <t>1160593024965103616</t>
  </si>
  <si>
    <t>1160615362951561218</t>
  </si>
  <si>
    <t>1160639759791693824</t>
  </si>
  <si>
    <t>1160640826223075328</t>
  </si>
  <si>
    <t>1160111814018863104</t>
  </si>
  <si>
    <t>1160644834727583745</t>
  </si>
  <si>
    <t>1160660455834214401</t>
  </si>
  <si>
    <t>1160665338654023681</t>
  </si>
  <si>
    <t>1160676360303419392</t>
  </si>
  <si>
    <t>1160680018000789504</t>
  </si>
  <si>
    <t>1160686030502191105</t>
  </si>
  <si>
    <t>1160692992790999041</t>
  </si>
  <si>
    <t>1160723494050680832</t>
  </si>
  <si>
    <t>1160734652484726784</t>
  </si>
  <si>
    <t>1160738723266514944</t>
  </si>
  <si>
    <t>1160938234156847105</t>
  </si>
  <si>
    <t>1160638910726365185</t>
  </si>
  <si>
    <t>1160948746177224706</t>
  </si>
  <si>
    <t>1160949701232988161</t>
  </si>
  <si>
    <t>1160959601984102401</t>
  </si>
  <si>
    <t>1161015155637006336</t>
  </si>
  <si>
    <t>1161025952958148608</t>
  </si>
  <si>
    <t>1161002939105697792</t>
  </si>
  <si>
    <t>1160967183599456256</t>
  </si>
  <si>
    <t>1161047476767379457</t>
  </si>
  <si>
    <t>1161047613136785409</t>
  </si>
  <si>
    <t>1161250190885556231</t>
  </si>
  <si>
    <t>1161267080831930368</t>
  </si>
  <si>
    <t>574114591149461504</t>
  </si>
  <si>
    <t>572431062522982400</t>
  </si>
  <si>
    <t>572445094298578944</t>
  </si>
  <si>
    <t>1161280954628890624</t>
  </si>
  <si>
    <t>1161281147432652800</t>
  </si>
  <si>
    <t>1161281290433437697</t>
  </si>
  <si>
    <t>1161283154730192896</t>
  </si>
  <si>
    <t>1161283698278445061</t>
  </si>
  <si>
    <t>1161284409422688256</t>
  </si>
  <si>
    <t>1161284668454518784</t>
  </si>
  <si>
    <t>1161284893210529795</t>
  </si>
  <si>
    <t>1161285222765420545</t>
  </si>
  <si>
    <t>1161285877215223809</t>
  </si>
  <si>
    <t>1161286118270210048</t>
  </si>
  <si>
    <t>1161286325657636865</t>
  </si>
  <si>
    <t>1161286506658635781</t>
  </si>
  <si>
    <t>1161287001204842498</t>
  </si>
  <si>
    <t>1161287188820238336</t>
  </si>
  <si>
    <t>1161287601703325700</t>
  </si>
  <si>
    <t>1161288136711954434</t>
  </si>
  <si>
    <t>1161298710329905152</t>
  </si>
  <si>
    <t>1161299320324276224</t>
  </si>
  <si>
    <t>1161300441038147584</t>
  </si>
  <si>
    <t>1161300986125676544</t>
  </si>
  <si>
    <t>1161301427387375617</t>
  </si>
  <si>
    <t>1161302211827097600</t>
  </si>
  <si>
    <t>1161302553654546433</t>
  </si>
  <si>
    <t>1161302778184028160</t>
  </si>
  <si>
    <t>1161303624141565958</t>
  </si>
  <si>
    <t>1161304039201497093</t>
  </si>
  <si>
    <t>1161304320987430912</t>
  </si>
  <si>
    <t>1161304602794323968</t>
  </si>
  <si>
    <t>1161304846294667264</t>
  </si>
  <si>
    <t>1161305094698049538</t>
  </si>
  <si>
    <t>1161305266425483264</t>
  </si>
  <si>
    <t>1161419692755640320</t>
  </si>
  <si>
    <t>1156292292564570113</t>
  </si>
  <si>
    <t>1159451194978422784</t>
  </si>
  <si>
    <t>1159449119997476865</t>
  </si>
  <si>
    <t>454696493350662144</t>
  </si>
  <si>
    <t>1051958128885940226</t>
  </si>
  <si>
    <t>1160519817046167552</t>
  </si>
  <si>
    <t>1160158735123275781</t>
  </si>
  <si>
    <t>1065654752036368384</t>
  </si>
  <si>
    <t>1161239234189176832</t>
  </si>
  <si>
    <t>6670882</t>
  </si>
  <si>
    <t>1475495658</t>
  </si>
  <si>
    <t>14248451</t>
  </si>
  <si>
    <t/>
  </si>
  <si>
    <t>24167314</t>
  </si>
  <si>
    <t>374014021</t>
  </si>
  <si>
    <t>23642374</t>
  </si>
  <si>
    <t>2248872301</t>
  </si>
  <si>
    <t>3315182226</t>
  </si>
  <si>
    <t>884432188032397312</t>
  </si>
  <si>
    <t>243284052</t>
  </si>
  <si>
    <t>898213075</t>
  </si>
  <si>
    <t>2923344689</t>
  </si>
  <si>
    <t>19924665</t>
  </si>
  <si>
    <t>218463791</t>
  </si>
  <si>
    <t>22239470</t>
  </si>
  <si>
    <t>2755328328</t>
  </si>
  <si>
    <t>en</t>
  </si>
  <si>
    <t>und</t>
  </si>
  <si>
    <t>es</t>
  </si>
  <si>
    <t>1156977138811179008</t>
  </si>
  <si>
    <t>1159081916227825664</t>
  </si>
  <si>
    <t>1159483182724632577</t>
  </si>
  <si>
    <t>1159852612180676608</t>
  </si>
  <si>
    <t>Twitter Web App</t>
  </si>
  <si>
    <t>Twitter for iPhone</t>
  </si>
  <si>
    <t>twitter web apps</t>
  </si>
  <si>
    <t>Twitter for Android</t>
  </si>
  <si>
    <t>Twitter Web Client</t>
  </si>
  <si>
    <t>TweetDeck</t>
  </si>
  <si>
    <t>Sprout Social</t>
  </si>
  <si>
    <t>Retweet</t>
  </si>
  <si>
    <t>-100.2775945,25.6942809 
-100.05984,25.6942809 
-100.05984,25.8630765 
-100.2775945,25.8630765</t>
  </si>
  <si>
    <t>Mexico</t>
  </si>
  <si>
    <t>MX</t>
  </si>
  <si>
    <t>Apodaca, Nuevo León</t>
  </si>
  <si>
    <t>c734bf0063981051</t>
  </si>
  <si>
    <t>Apodaca</t>
  </si>
  <si>
    <t>city</t>
  </si>
  <si>
    <t>https://api.twitter.com/1.1/geo/id/c734bf0063981051.json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</si>
  <si>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</si>
  <si>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</si>
  <si>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</si>
  <si>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</si>
  <si>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</si>
  <si>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</si>
  <si>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</si>
  <si>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</si>
  <si>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</si>
  <si>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</si>
  <si>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</si>
  <si>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</si>
  <si>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</si>
  <si>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</si>
  <si>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</si>
  <si>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</si>
  <si>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</si>
  <si>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</si>
  <si>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</si>
  <si>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</si>
  <si>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</si>
  <si>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Josh Felser</t>
  </si>
  <si>
    <t>Equator Coffees &amp; Teas</t>
  </si>
  <si>
    <t>James Joaquin _xD83D__xDD96__xD83C__xDFFD_</t>
  </si>
  <si>
    <t>David Hornik</t>
  </si>
  <si>
    <t>Stephen DeBerry</t>
  </si>
  <si>
    <t>_xD83D__xDC68__xD83C__xDFFB_‍_xD83D__xDCBB_☕️</t>
  </si>
  <si>
    <t>Paul Allen</t>
  </si>
  <si>
    <t>Pierre Omidyar</t>
  </si>
  <si>
    <t>Mitch Kapor</t>
  </si>
  <si>
    <t>Laurene Powell</t>
  </si>
  <si>
    <t>Erik Torenberg</t>
  </si>
  <si>
    <t>hilal gül</t>
  </si>
  <si>
    <t>edward cullen</t>
  </si>
  <si>
    <t>hilal♥♥</t>
  </si>
  <si>
    <t>J'aime Velo</t>
  </si>
  <si>
    <t>Tilda Sharp</t>
  </si>
  <si>
    <t>Bot Poser</t>
  </si>
  <si>
    <t>Vulcan Inc.</t>
  </si>
  <si>
    <t>Microsoft</t>
  </si>
  <si>
    <t>YOKO_M_</t>
  </si>
  <si>
    <t>Upstream Music Fest</t>
  </si>
  <si>
    <t>_xD83D__xDD06_ Brightskingirl! _xD83D__xDC95_</t>
  </si>
  <si>
    <t>Vala Afshar</t>
  </si>
  <si>
    <t>Bill Gates</t>
  </si>
  <si>
    <t>Amol Ghorpade</t>
  </si>
  <si>
    <t>Галина Миронова</t>
  </si>
  <si>
    <t>papadopueblos</t>
  </si>
  <si>
    <t>MESIAS - Inteligencia de Marca España</t>
  </si>
  <si>
    <t>Valija Interna</t>
  </si>
  <si>
    <t>Guardia Civil _xD83C__xDDEA__xD83C__xDDF8_</t>
  </si>
  <si>
    <t>Policía Nacional</t>
  </si>
  <si>
    <t>Open Arms</t>
  </si>
  <si>
    <t>VOX _xD83C__xDDEA__xD83C__xDDF8_</t>
  </si>
  <si>
    <t>Edmond de Rothschild</t>
  </si>
  <si>
    <t>Microsoft Europe</t>
  </si>
  <si>
    <t>Casa de S.M. el Rey</t>
  </si>
  <si>
    <t>Steve Wozniak</t>
  </si>
  <si>
    <t>EL PAÍS</t>
  </si>
  <si>
    <t>laSexta</t>
  </si>
  <si>
    <t>Mediaset España</t>
  </si>
  <si>
    <t>RT en Español</t>
  </si>
  <si>
    <t>CIA</t>
  </si>
  <si>
    <t>Ministerio Interior</t>
  </si>
  <si>
    <t>Andrés F.snǝɥʇuɐÆ_xD83C__xDDEA__xD83C__xDDFA__xD83C__xDDEA__xD83C__xDDF8__xD83C__xDDFA__xD83C__xDDF8__xD83C__xDFF4_‍☠️</t>
  </si>
  <si>
    <t>Flying Heritage</t>
  </si>
  <si>
    <t>andy hickl</t>
  </si>
  <si>
    <t>Crazy Horse</t>
  </si>
  <si>
    <t>WikiLeaks</t>
  </si>
  <si>
    <t>NSA/CSS</t>
  </si>
  <si>
    <t>Keegan Hall</t>
  </si>
  <si>
    <t>NFL</t>
  </si>
  <si>
    <t>Anthony Palmer</t>
  </si>
  <si>
    <t>Jermaine Kearse</t>
  </si>
  <si>
    <t>Seattle Seahawks</t>
  </si>
  <si>
    <t>Andy Karuza</t>
  </si>
  <si>
    <t>大醫精诚爱国者❤️HEALTHY CHINA-HÉROÏNE_xD83C__xDF0F__xD83C__xDDF9__xD83C__xDDFC__xD83C__xDDFA__xD83C__xDDF8__xD83C__xDDEE__xD83C__xDDF1__xD83D__xDEB5_‍♀️</t>
  </si>
  <si>
    <t>AFN Benelux Radio</t>
  </si>
  <si>
    <t>16th SB</t>
  </si>
  <si>
    <t>Armed Services</t>
  </si>
  <si>
    <t>Air Combat Command</t>
  </si>
  <si>
    <t>Challenge.gov</t>
  </si>
  <si>
    <t>NavyInstallations</t>
  </si>
  <si>
    <t>U.S. Army TACOM</t>
  </si>
  <si>
    <t>DIA</t>
  </si>
  <si>
    <t>NGA</t>
  </si>
  <si>
    <t>Defense Digital Service</t>
  </si>
  <si>
    <t>GEN Mark A. Milley</t>
  </si>
  <si>
    <t>SECO</t>
  </si>
  <si>
    <t>DMA HQ (Fort Meade)</t>
  </si>
  <si>
    <t>AFN Spangdahlem</t>
  </si>
  <si>
    <t>_xD83C__xDDFA__xD83C__xDDF8_ Jon B. “Globalist” Wolfsthal</t>
  </si>
  <si>
    <t>Daryl G Kimball</t>
  </si>
  <si>
    <t>Kelsey Davenport</t>
  </si>
  <si>
    <t>Hans Kristensen</t>
  </si>
  <si>
    <t>Scott H. Stalker, United States Marine Corps_xD83C__xDDFA__xD83C__xDDF8_</t>
  </si>
  <si>
    <t>Joint Force CMD - UA</t>
  </si>
  <si>
    <t>Iron 6</t>
  </si>
  <si>
    <t>SecArmy</t>
  </si>
  <si>
    <t>Canadian Army</t>
  </si>
  <si>
    <t>RDML John Kirby</t>
  </si>
  <si>
    <t>USArmyGarrisonDaegu</t>
  </si>
  <si>
    <t>Adm. John Richardson</t>
  </si>
  <si>
    <t>Scot Cregan</t>
  </si>
  <si>
    <t>MCPON</t>
  </si>
  <si>
    <t>Alison Evans</t>
  </si>
  <si>
    <t>John Schaus</t>
  </si>
  <si>
    <t>Inside Defense</t>
  </si>
  <si>
    <t>Jack Keane</t>
  </si>
  <si>
    <t>Eric Fanning</t>
  </si>
  <si>
    <t>CMH</t>
  </si>
  <si>
    <t>Alan Boyle</t>
  </si>
  <si>
    <t>Paul Le Gal</t>
  </si>
  <si>
    <t>Nat Geo Channel</t>
  </si>
  <si>
    <t>Tammi Johnson</t>
  </si>
  <si>
    <t>AltNASA</t>
  </si>
  <si>
    <t>Sue Leugers</t>
  </si>
  <si>
    <t>Jay Lowe</t>
  </si>
  <si>
    <t>Ben John</t>
  </si>
  <si>
    <t>Blue Heart of the Planet, a Public Benefit Corp</t>
  </si>
  <si>
    <t>Darrell Allen</t>
  </si>
  <si>
    <t>Katherine White Official</t>
  </si>
  <si>
    <t>The YEARS Project</t>
  </si>
  <si>
    <t>James Cameron</t>
  </si>
  <si>
    <t>Jaz</t>
  </si>
  <si>
    <t>つのたやかん＠笹蒲鉾(育成教教祖)</t>
  </si>
  <si>
    <t>hilal hacıoğlu</t>
  </si>
  <si>
    <t>☄Adnan babar☄</t>
  </si>
  <si>
    <t>marya</t>
  </si>
  <si>
    <t>BLANCA C PINILLA G</t>
  </si>
  <si>
    <t>Dalai Lama</t>
  </si>
  <si>
    <t>Mario Serna</t>
  </si>
  <si>
    <t>ConferenciaEpiscopal</t>
  </si>
  <si>
    <t>Papa Francisco</t>
  </si>
  <si>
    <t>Jeff Vossler</t>
  </si>
  <si>
    <t>Pau Garcia-Milà</t>
  </si>
  <si>
    <t>Living Computers</t>
  </si>
  <si>
    <t>Benj Edwards</t>
  </si>
  <si>
    <t>V. Whitcomb</t>
  </si>
  <si>
    <t>Chris Fralic</t>
  </si>
  <si>
    <t>Dominic Pajak</t>
  </si>
  <si>
    <t>The Lunduke Abides</t>
  </si>
  <si>
    <t>Cynde Moya</t>
  </si>
  <si>
    <t>Ravioli Raccoon _xD83E__xDD9D_</t>
  </si>
  <si>
    <t>Marcus Müller</t>
  </si>
  <si>
    <t>Charles Severance</t>
  </si>
  <si>
    <t>David Greelish</t>
  </si>
  <si>
    <t>Luiz Pimenta</t>
  </si>
  <si>
    <t>Andrew Rogers _xD83C__xDF08_ _xD83C__xDF46__xD83C__xDF51__xD83D__xDCA6_</t>
  </si>
  <si>
    <t>Massive Worldwide Mania Page</t>
  </si>
  <si>
    <t>Farrelly Brothers</t>
  </si>
  <si>
    <t>Steve Martin</t>
  </si>
  <si>
    <t>Elizabeth Taylor</t>
  </si>
  <si>
    <t>Robert Rodriguez</t>
  </si>
  <si>
    <t>Jessica Alba</t>
  </si>
  <si>
    <t>Eva Longoria Baston</t>
  </si>
  <si>
    <t>Hugh Hefner</t>
  </si>
  <si>
    <t>Jane Seymour Fonda</t>
  </si>
  <si>
    <t>_xD83D__xDC1E_ Sansmuel _xD83D__xDC1E_</t>
  </si>
  <si>
    <t>Juche Ishbiliyya</t>
  </si>
  <si>
    <t>RTVE</t>
  </si>
  <si>
    <t>Naciones Unidas</t>
  </si>
  <si>
    <t>Charles E. Campbell</t>
  </si>
  <si>
    <t>Eric M. Vanlandingham</t>
  </si>
  <si>
    <t>Scott Manchester</t>
  </si>
  <si>
    <t>Paula White-Cain</t>
  </si>
  <si>
    <t>Christian Faith</t>
  </si>
  <si>
    <t>Charles Nieman</t>
  </si>
  <si>
    <t>Scotty Gurulé</t>
  </si>
  <si>
    <t>Christine Caine</t>
  </si>
  <si>
    <t>Wendy Treat</t>
  </si>
  <si>
    <t>Casey Treat</t>
  </si>
  <si>
    <t>Donald J. Trump</t>
  </si>
  <si>
    <t>Twenty Peace</t>
  </si>
  <si>
    <t>Fallout</t>
  </si>
  <si>
    <t>Camron Darby</t>
  </si>
  <si>
    <t>Cheron Smith</t>
  </si>
  <si>
    <t>SoccerKing</t>
  </si>
  <si>
    <t>Steve Ballmer</t>
  </si>
  <si>
    <t>Ricardo B Salinas P</t>
  </si>
  <si>
    <t>Micky Arison</t>
  </si>
  <si>
    <t>John W. Henry</t>
  </si>
  <si>
    <t>Carlos Slim Helu</t>
  </si>
  <si>
    <t>Mark Cuban</t>
  </si>
  <si>
    <t>Dan Gilbert</t>
  </si>
  <si>
    <t>Riccardo Silva</t>
  </si>
  <si>
    <t>Peter James Clarke</t>
  </si>
  <si>
    <t>Russell Charles Leininger Prince of Poland</t>
  </si>
  <si>
    <t>Lola Thackston</t>
  </si>
  <si>
    <t>Seed investor/entrepreneur. #Climatechange warrior and founder of @hashtagclimate</t>
  </si>
  <si>
    <t>Specialty Coffee Roaster, Tea Purveyor and Farm Owner based in Marin County California. Connect with us at one of our seven cafes in the Bay Area.</t>
  </si>
  <si>
    <t>Co-founder at Obvious Ventures (former CEO @ Xmarks, Xoom, Ofoto). Husband to @zem.</t>
  </si>
  <si>
    <t>David Hornik is an investor at August Capital, the author of VentureBlog, &amp; the executive producer of The Lobby Conference.</t>
  </si>
  <si>
    <t>Sakamoto Ryoma, Buckminster Fuller, Paul Robeson. Building business for good at Bronze Investments. I love a good team. #eastside til I die.</t>
  </si>
  <si>
    <t>You'll find me @homebrew, Seed Stage Venture Fund w @satyap. Previously made products at YouTube, Google &amp; SecondLife. Married to @cbarlerin.</t>
  </si>
  <si>
    <t>Founder of @CowboyVC. Backer of seed stage founders. Love family, yummy food &amp; beaches.</t>
  </si>
  <si>
    <t>Philanthropist, investor, entrepreneur, author, Seahawks &amp; Blazers team owner, guitarist, neuroscience supporter, space pioneer &amp; Microsoft co-founder</t>
  </si>
  <si>
    <t>Be you. Be cool. eBay, Omidyar Network, Peer News/Civil Beat, First Look. DCD2 BC7F 5341 A2B9 B188 928A 2CB2 7535 C8A5 4876</t>
  </si>
  <si>
    <t>https://t.co/SchwLDuiFs</t>
  </si>
  <si>
    <t>President of @EmCollective. “What you do speaks so loudly that I cannot hear what you say,” Ralph Waldo Emerson</t>
  </si>
  <si>
    <t>Co-founder @Villageglobal &amp; @tokendaily &amp; @beondeck. Thinking aloud/allowed.  Looking for next move? https://t.co/UTgBLkCJjk</t>
  </si>
  <si>
    <t>Never ignore a person who loves you and cares for you</t>
  </si>
  <si>
    <t>Had Enough? _xD83C__xDFF3_️‍_xD83C__xDF08_friendly. No Taxes without Representation. RT's not endorsements. #ND #ASD #TBI #ADHD #PTSD #Dyslexic My dog's ghost will kick your ass.</t>
  </si>
  <si>
    <t>The engine behind philanthropist &amp; Microsoft cofounder Paul G. Allen's network. Empowered by Paul's vision to make a positive difference in the world.</t>
  </si>
  <si>
    <t>We’re on a mission to empower every person and every organization on the planet to achieve more. Support: @MicrosoftHelps</t>
  </si>
  <si>
    <t>さすらいのヤクルトファン。松山自主トレ組は無条件に応援中。観戦はあんまり行けませんが、どこぞかで写真を撮って来たらぽちぽち上げます。写真は保存その他ご自由に。悪意のある二次流用だけはやめてね。無言フォロー＆知らない鍵の方はごめんなさい。時々整理します。ご了承ください。</t>
  </si>
  <si>
    <t>Thanks all for making #upstreamfest 2018 something special. see the full recap video at the link!</t>
  </si>
  <si>
    <t>You tell me i can't do it? hun... I'll do it twice and take pictures. _xD83D__xDE0E_</t>
  </si>
  <si>
    <t>Chief Digital Evangelist @Salesforce | Columnist: @ZDNet @HuffPost | Show: @DisrupTVShow | Book: https://t.co/oSpLljigAi</t>
  </si>
  <si>
    <t>Sharing things I'm learning through my foundation work and other interests.</t>
  </si>
  <si>
    <t>Leave the person who doesn't see your real worth</t>
  </si>
  <si>
    <t>Para lerdos PC, no nos dejaremos engañar.
Solo pueden bloquear cuando se quedan sin argumentos _xD83D__xDE02_</t>
  </si>
  <si>
    <t>Canal Oficial de MESIAS - Inteligencia de Marca España</t>
  </si>
  <si>
    <t>_xD83D__xDCE9_ ¡INFORMACIÓN CONFIDENCIAL IMPORTANTE! _xD83D__xDCCC_ Las mejores cosas siempre vienen de dentro...</t>
  </si>
  <si>
    <t>PERFIL OFICIAL. Este canal  no atiende denuncias, en caso de URGENCIA o EMERGENCIA llama al teléfono _xD83D__xDCDE_062.</t>
  </si>
  <si>
    <t>https://t.co/Wli0gJZH8D https://t.co/vsvFxUqwLI</t>
  </si>
  <si>
    <t>Organización sin ánimo de lucro. Protegemos las vidas de quienes huyen de la guerra, el hambre o la persecución en el Mediterráneo central. ENG: @openarms_found</t>
  </si>
  <si>
    <t>Cuentas oficiales: https://t.co/u8zEMF6whu 
No te pierdas nuestros vídeos #YouTube https://t.co/SFU0wbWACF</t>
  </si>
  <si>
    <t>At Edmond de Rothschild, we believe that wealth is what tomorrow can be made of.
Follow us for new perspectives on how finance can shape our future.</t>
  </si>
  <si>
    <t>Your source on what Microsoft and our partners are doing in Europe.</t>
  </si>
  <si>
    <t>Información e imágenes sobre la actividad de la Familia Real española y la Casa de S.M. el Rey. Normas de uso http://www.casareal.es/ES/Paginas/NormasTW.aspx</t>
  </si>
  <si>
    <t>Engineers first! Human rights. Gadgets. Jokes and pranks. Segways. Music and concerts. Gameboy Tetris.</t>
  </si>
  <si>
    <t>Noticias, reportajes, opinión, análisis y la última hora de la información más relevante. Con nuestra mirada puesta en España, Europa y Latinoamérica</t>
  </si>
  <si>
    <t>Todo el contenido de laSexta en nuestro perfil, en https://t.co/BlBR8SDsZs y en https://t.co/nDjswUJB23</t>
  </si>
  <si>
    <t>Entre Torremolinos y Mirador de Montepinar</t>
  </si>
  <si>
    <t>El primer canal de TV ruso en español con alcance mundial. Les brindamos las noticias que realmente importan. Lo más relevante del panorama internacional, en RT</t>
  </si>
  <si>
    <t>We are the Nation's first line of defense. We accomplish what others cannot accomplish and go where others cannot go.</t>
  </si>
  <si>
    <t>Ministerio del Interior. Gobierno de España. Normas de uso: http://www.interior.gob.es/es/web/interior/normas-de-uso-de-twitter</t>
  </si>
  <si>
    <t>Writer several publications/PhD in Economics-Tourism Donate BITCOIN 1MCKyST7pAr55enqF4PS7LBqZih6sepUZs</t>
  </si>
  <si>
    <t>The Flying Heritage &amp; Combat Armor Museum presents rare icons of military technology born from turmoil. Next Fly Day: http://fhcamskyfair.eventbrite.com</t>
  </si>
  <si>
    <t>building #nlproc for @azure. linguist. vc. startup ceo. you can make me get knowledge from text, but you can’t make me reason over it. http://pronoun.is/he/him</t>
  </si>
  <si>
    <t>Engineer. Progressive. Birder. Loves science, nature, literature, and the environment. No wars! Free college! Medicare for all! Justice for Palestine!</t>
  </si>
  <si>
    <t>Securely submit leaks: https://t.co/676V6mG02v
PGP: A04C 5E09 ED02 B328 03EB 6116 93ED 732E
Shop: @WikiLeaksShop
Defend: https://t.co/vjSZXJDoI2</t>
  </si>
  <si>
    <t>National Security Agency/Central Security Service official account, home to America's codemakers and codebreakers. https://www.nsa.gov/terms-of-use/#terms</t>
  </si>
  <si>
    <t>Artist. Making magic with a pencil. Spent 5 years with Seattle Sonics. Doing what they said I couldn't. #DreamBig</t>
  </si>
  <si>
    <t>Official Twitter account of the National Football League. Our Social Media Policy: https://t.co/EyuKeW3SvK</t>
  </si>
  <si>
    <t>Taken _xD83E__xDD70__xD83D__xDC95__xD83D__xDE18__xD83D__xDE0D_❤️ 6/8/2019 live life one step at a time Colossians 3:20</t>
  </si>
  <si>
    <t>Super Bowl XLVIII Champ | NY JETS WR | Former University of Washington WR | Lakewood, WA | Taking life one step at a time |  #TeamJesus</t>
  </si>
  <si>
    <t>Official Twitter account of the Seattle Seahawks. #GoHawks</t>
  </si>
  <si>
    <t>Entrepreneur. Friend. Adventurer.</t>
  </si>
  <si>
    <t>爱中国=守护仁义礼智信=捍卫自由宪政法治民主=中华民国统一中国!=顺天道!爱自由独立=天才特质!羞辱中国(人)=中共=贱种!_xD83C__xDF05_爱民=官员职业道德!_xD83E__xDD85__xD83C__xDDEF__xD83C__xDDF5__xD83C__xDDE9__xD83C__xDDF0__xD83D__xDD4A_️保中共=毀中國!中共=政教合一的叛国欺诈屠杀卖国貪腐犯罪軍事恐怖組織=中國人之耻!毛泽东=人类史上最成功的诈骗卖国屠杀犯罪独裁者!专制=欺诈绑架!</t>
  </si>
  <si>
    <t>AFN Benelux is a radio Network that broadcast to U.S Military service mebers.</t>
  </si>
  <si>
    <t>The official Twitter account for 16th Sustainment Brigade providing logistical support all across the European Theater.</t>
  </si>
  <si>
    <t>The House Armed Services Committee Republicans; Twitter feed of the latest committee news and updates</t>
  </si>
  <si>
    <t>Official Twitter page of the U.S. Air Force's Air Combat Command. Follow, RTs ≠ endorsement.</t>
  </si>
  <si>
    <t>Information on federal prize and recognition awards designed to drive innovation. Follows and retweets ≠ endorsements.</t>
  </si>
  <si>
    <t>Commander, Navy Installations Command (CNIC) is responsible for worldwide shore installation support to the Fleet, Fighter and Family.</t>
  </si>
  <si>
    <t>Official Twitter page of U.S. Army Tank-automotive and Armaments Command (TACOM). Following, RTs and links ≠ endorsement</t>
  </si>
  <si>
    <t>The Defense Intelligence Agency is first in all-source military intelligence in support of warfighters, defense planners, &amp; policymakers.</t>
  </si>
  <si>
    <t>This is the official Twitter account for the National Geospatial-Intelligence Agency.</t>
  </si>
  <si>
    <t>We are a team of nerds on a tour of duty at the Pentagon to improve technology within the DoD. DDS is an agency team of @USDS. Likes, RTs, etc. ≠ endorsement.</t>
  </si>
  <si>
    <t>39th Chief of Staff of the U.S. Army. (Following &amp; RTs ≠ Endorsement)</t>
  </si>
  <si>
    <t>The Department of Defense Spouse Education and Career Opportunities program provides education and career guidance to military spouses worldwide.</t>
  </si>
  <si>
    <t>DMA is the Department of Defense's direct line of communication for news and information to U.S. forces worldwide.</t>
  </si>
  <si>
    <t>This is the official American Forces Network Spangdahlem twitter page!  We provide command information, news &amp; entertainment to the Eifel region of Germany.</t>
  </si>
  <si>
    <t>Liam says I am a “genius on nukes”. Director, Nuclear Crisis Group. Former Obama Sr. Dir NSC. Yankees/Nats/Arsenal.  I won’t appear on #Manels</t>
  </si>
  <si>
    <t>Director of Arms Control Association &amp; publisher of Arms Control Today since 2001. Expert on n-weapons nonprolif., disarmament, &amp; more. Ultimate player. Dad.</t>
  </si>
  <si>
    <t>Director for Nonproliferation Policy @ArmsControlNow. Nuclear &amp; missile programs in Iran &amp; North Korea &amp; nuclear security. Retweets do not equal endorsements.</t>
  </si>
  <si>
    <t>Director, Nuclear Information Project,
Federation of American Scientists.
Write Nuclear Notebook and SIPRI world nuclear forces overview.
Opinions are my own.</t>
  </si>
  <si>
    <t>Senior Enlisted Leader for United States Cyber Command &amp; National Security Agency Biography _xD83D__xDC47__xD83C__xDFFB_</t>
  </si>
  <si>
    <t>The Official Twitter account for the Joint Forces Command - United Assistance. RTs and Follows ≠ Endorsement</t>
  </si>
  <si>
    <t>I'm Maj. Gen. Pat White, commanding general of CJFLCC-OIR @CoalitionIraq, @1stArmoredDiv and Fort Bliss. Follow/RT ≠ endorsement</t>
  </si>
  <si>
    <t>The official account of the Secretary of the Army. (Following, RTs &amp; links ≠ endorsement)</t>
  </si>
  <si>
    <t>The official Twitter page of the Canadian Army. #StrongProudReady RT/Follow is not an endorsement. En français: @armeecanadienne Notice: https://t.co/gl62Ppecsz</t>
  </si>
  <si>
    <t>U.S. Navy's Chief of Information (CHINFO) - Navy Spokesman. Official account for U.S. Navy; replying/following does not = endorsement.</t>
  </si>
  <si>
    <t>We are multiple Army Community of Choice Award winners and the Army's station of choice in South Korea!</t>
  </si>
  <si>
    <t>Adm. John Richardson is the 31st Chief of Naval Operations. (Following, RTs and links ≠ endorsement)</t>
  </si>
  <si>
    <t>External Affairs @CISAgov; Public Affairs Officer @USNavy - Reserve CO @DefenseMediaAct; Afghanistan Vet; TV, film and infamous gov video actor @sagaftra</t>
  </si>
  <si>
    <t>Official Twitter account of the Office of the Master Chief Petty Officer of the Navy. (Following and RTs ≠ endorsement)</t>
  </si>
  <si>
    <t>Head of Open-Source Intelligence and Senior APAC Analyst @EconomicsRisk @IHSMarkit; polyglot from @SAISHopkins @UniofOxford. Opinions my own; RTs ≠ Endorsement.</t>
  </si>
  <si>
    <t>Fellow in the International Security Program @CSIS. Focus on Defense issues and the Asia-Pacific. Views are mine.</t>
  </si>
  <si>
    <t>Inside Defense is the world's best source of information on Pentagon procurement, budgets and policy. Start a 30-day free trial today: https://t.co/8Uj4qyRwz1</t>
  </si>
  <si>
    <t>GEN Jack Keane (USA Ret.) | Retired 4 Star General | Former Vice Chief of Staff, U.S. Army | Chairman @TheStudyofWar | Retweet≠endorsement</t>
  </si>
  <si>
    <t>President &amp; CEO, Aerospace Industries Association.  22nd Secretary of the Army, 24th Under Secretary of the Air Force, and proud Michigander.</t>
  </si>
  <si>
    <t>The Official Twitter page for the U.S. Army Center Of Military History (CMH). (Following, RTs and links ≠ endorsement)</t>
  </si>
  <si>
    <t>Aerospace and science editor @GeekWire. Longtime blogger @CosmicLog. Author of "The Case for Pluto." Links/RTs ≠ endorsements</t>
  </si>
  <si>
    <t>Follow us for the latest on what's happening at the National Geographic Channel in the U.S. Questions and comments welcome!</t>
  </si>
  <si>
    <t>I love to research WW2 and family history, and all things historical.  Books are my own best buddies.  Love learning anything new.</t>
  </si>
  <si>
    <t>The unofficial #resistance team of the National Aeronautics and Space Administration.  Operated by a #US citizen that is not affiliated with any Federal Agency.</t>
  </si>
  <si>
    <t>Gov Officials &amp; Agencies Government &amp; Politics United States Cabinet Animal rights Indigenous rights People looking to also learn</t>
  </si>
  <si>
    <t>Marine Scientist - interested in exploration, marine archaeology, oceanography, technology, aerospace &amp; many other mysteries of the universe _xD83E__xDD13_</t>
  </si>
  <si>
    <t>Zero carbon marine exploration and transportation in support of eco-tourism, citizen science, reef restoration, and ocean conservation &amp; education.</t>
  </si>
  <si>
    <t>Helping America meet its energy needs.</t>
  </si>
  <si>
    <t>Screenplay Ghost Writer for James Cameron's Titanic (1997 Film) &amp; Avatar Franchise et al since 1988</t>
  </si>
  <si>
    <t>The YEARS Project is a multimedia storytelling and education effort designed to inform, empower and unite the world in the face of climate change. #YEARSproject</t>
  </si>
  <si>
    <t>#oustdoust #redv _xD83C__xDDF5__xD83C__xDDF9_ _xD83D__xDD30_</t>
  </si>
  <si>
    <t>趣味&amp;妄想満載のつぶやき多め。ミクロマン、ペルソナ4、銀魂、三国志、Fate等に片足突っ込んでる。健全なるロリおじください。飛行機(特に旅客機)好き。実写TFうぉぉう。吉里吉里でゲーム制作中。20歳以上、成人です。FGOは開位ゲットしちゃいました。
あいあむふぉーりなー</t>
  </si>
  <si>
    <t>میں ڈھونڈتا ہوں جسے وہ جہاں نہیں ملتا 
نئی زمین نیا آسماں نہیں ملتا ۔ ۔ ۔</t>
  </si>
  <si>
    <t>Mistakes make you wiser and pain makes you stronger</t>
  </si>
  <si>
    <t>Welcome to the official twitter page of the Office of His Holiness the 14th Dalai Lama.</t>
  </si>
  <si>
    <t>Se feliz, todos los dias de tu vida</t>
  </si>
  <si>
    <t>Iglesia Católica en España</t>
  </si>
  <si>
    <t>Bienvenido al Twitter oficial de Su Santidad Papa Francisco</t>
  </si>
  <si>
    <t>IT and Business Process Improvement Solutions consultant.  Also big FOSS supporter.</t>
  </si>
  <si>
    <t>Innovador del año 2011 por MIT's @techreview_es . Me gusta empezar cosas. Ahora en @IdeaFoster y @StepsLifeApp , antes @eyeOS</t>
  </si>
  <si>
    <t>Living Computers: Museum + Labs in Seattle showcases a collection of machines renovated by dedicated team of engineers &amp; made available for visitor interaction.</t>
  </si>
  <si>
    <t>Journalist, tech historian, musician. Writer for FastCompany, PCMag, The Atlantic. Editor of https://t.co/DwCia4WEpc &amp; https://t.co/FtMx9FjHSO joysticks</t>
  </si>
  <si>
    <t>Museum addict , sports fan, science buff; yes, Ed, I am just coming up with ideas all the time. Doesn’t everybody?</t>
  </si>
  <si>
    <t>VC @FirstRound. Technology historian and futurist.  Student of business.</t>
  </si>
  <si>
    <t>I like computer history and future. Grew up on Acorn, joined @Arm, now @Arduino. Own tweets</t>
  </si>
  <si>
    <t>Host of The Lunduke Show.  Deputy Editor of Linux Journal.</t>
  </si>
  <si>
    <t>Manager, Software Preservation Lab at Living Computers: Museum + Labs. Reading obsolete media on our vintage hardware for GLAM institutions. EaaS. SPN. Cosmist.</t>
  </si>
  <si>
    <t>DevOps guy. Gun lover. Regular lover. Occasional smarty pants. @NpyWoof is _xD83D__xDC9D_</t>
  </si>
  <si>
    <t>I am on the faculty @UMSI, work on the open source @sakaiproject, and teach free online Python courses online at https://t.co/Uwyu1jNGro.</t>
  </si>
  <si>
    <t>Computer Historian, Writer and Producer of the documentary film, "Before Macintosh: The Apple Lisa" Fall 2019</t>
  </si>
  <si>
    <t>I have 3 ex-wives and I live in a van down by the river!</t>
  </si>
  <si>
    <t>WiFi Ninja in training, manpage parser extraordinaire, and Bash sorcerer.  Actual USB Dongle Goblin.  (he/him) My DMs are always open _xD83D__xDE43_</t>
  </si>
  <si>
    <t>Symbolic Page on The Ever Building, Ever Escalating, Ever Growing Worldwide Phenomenon. Creator of what is Modern Day Beatlemania.</t>
  </si>
  <si>
    <t>Peter's the one who has nostrils like Seabiscuit coming down the homestretch, and Bobby's the other one.</t>
  </si>
  <si>
    <t>Back to posting, but only for selfish interests.</t>
  </si>
  <si>
    <t>Official Twitter page of #ElizabethTaylor. Curated by the Elizabeth Taylor Trust to honor her life, work and greatest passion: the fight against AIDS.</t>
  </si>
  <si>
    <t>Writer / Producer / Director / Composer</t>
  </si>
  <si>
    <t>Mom of 3, Founder of The Honest Company, amateur chef, terrible speller, loyal friend, hilarious at times... I play make believe for a living</t>
  </si>
  <si>
    <t>Actress, Producer, Director, Activist, Philanthropist, Designer, Mom, Wife, Daughter, Sister, Aunt, Friend, Stepmom, HUMAN! | Eva Longoria Collection</t>
  </si>
  <si>
    <t>Editor-in-Chief @Playboy Magazine</t>
  </si>
  <si>
    <t>Official twitter feed for Jane Fonda - Actress, Author,
Activist, Fitness Advocate.  Like me on Facebook! http://t.co/si3qUNa0. Or visit http://t.co/izyKmyiC</t>
  </si>
  <si>
    <t>Juche for Kurta people LG(B)ruhmomenT @VolatileCamilla's bro                                                                
#NazBolangeGang</t>
  </si>
  <si>
    <t>Andalusian. Abd al Rahman I did nothing wrong. #IslambolGang</t>
  </si>
  <si>
    <t>Canal oficial en Twitter de RTVE, Radio Televisión Española. También en http://facebook.com/rtve En http://youtube.com/rtve Y en http://instagram.com/rtve</t>
  </si>
  <si>
    <t>Cuenta oficial de #NacionesUnidas en español. Te informamos sobre la actualidad de la ONU en todo el mundo. Síguenos en Instagram y Facebook: @nacionesunidas</t>
  </si>
  <si>
    <t>To create innovative technologies that solve the world's biggest problems while improving the human condition. This Is my Why!</t>
  </si>
  <si>
    <t>Flee also youthful lusts; but pursue righteousness, faith, love, peace with those who call on the Lord out of a pure heart.
2 Timothy 2:22</t>
  </si>
  <si>
    <t>Group Manager, WVD and RDS, Microsoft</t>
  </si>
  <si>
    <t>I love the Lord - He is my strength!</t>
  </si>
  <si>
    <t>We love all people and believe that God has a vision for your life!</t>
  </si>
  <si>
    <t>I have 2 wonderful children. I pastor a great church with great people. God Is On Your Side!</t>
  </si>
  <si>
    <t>Founder of @A21 + @PropelWomen! New book, UNEXPECTED, is available now! https://t.co/hhHsYCjKw9</t>
  </si>
  <si>
    <t>Love Jesus &amp; His church! Love my man @caseytreat &amp; amazing family. Blessed to pastor @cfcseattle love teaching Gods word.</t>
  </si>
  <si>
    <t>Senior Pastor @CFCSeattle, husband @wendytreat father, friend, &amp; author. Romans 12:2 changed my life &amp; can change yours too.</t>
  </si>
  <si>
    <t>45th President of the United States of America_xD83C__xDDFA__xD83C__xDDF8_</t>
  </si>
  <si>
    <t>Need a place to record your EP/LP ? DM me for more info. 
#Jesus #Family #RipCity _xD83C__xDFC0_ #RCTID ⚽</t>
  </si>
  <si>
    <t>War. War never changes.</t>
  </si>
  <si>
    <t>Follower of Jesus, husband, father, dude who likes pizza, [insert exciting description here]</t>
  </si>
  <si>
    <t>I love Jesus &amp; my family | I make beats &amp; I sing a little _xD83D__xDE0C_ | Stream music anywhere | bookgawvi@gmail.com _xD83C__xDF34__xD83C__xDF34_ _xD83C__xDDE9__xD83C__xDDF4__xD83C__xDDF8__xD83C__xDDFB_</t>
  </si>
  <si>
    <t>Just kick it</t>
  </si>
  <si>
    <t>Lots going on: follow what's new @LAClippers _xD83C__xDFC0_ and @USAFacts _xD83D__xDCCA_. Also busy with @BallmerGroup.</t>
  </si>
  <si>
    <t>Empresario mexicano.</t>
  </si>
  <si>
    <t>Chairman of Carnival Corp &amp; PLC. Managing General Partner of the @MiamiHEAT. Check out my Instagram page.</t>
  </si>
  <si>
    <t>Red Sox, Liverpool FC, Boston Globe, Roush Fenway Racing, http://t.co/O92ScLio6I, New England Sports Network. It's dangerous for execs to have a sense of humor.</t>
  </si>
  <si>
    <t>Sitio oficial del Ing. Carlos Slim Helu, Presidente del consejo de Fundacion Carlos Slim y Fundacion Telmex</t>
  </si>
  <si>
    <t>#DallasStrong. insta:mcuban snap:mcuban DustMessaging: blogmaverick everything else https://t.co/jI9MZ8dDPQ</t>
  </si>
  <si>
    <t>Family man.Retired pizza delivery guy.I hold bad guys accountable.We all have power to positively impact the world. @cavs | @QuickenLoans | @stockx</t>
  </si>
  <si>
    <t>Leininger polishing and plating Corp AKA  Masic industrial 1-800-852-6363.
Title owners of Prince of Poland WWI.
Corp. Attorney David Lee Kell</t>
  </si>
  <si>
    <t>beautiful faces are everywhere but beautiful minds are hard to find</t>
  </si>
  <si>
    <t>Bay Area</t>
  </si>
  <si>
    <t>Marin | SF | Oakland</t>
  </si>
  <si>
    <t>San Francisco, CA</t>
  </si>
  <si>
    <t>iPhone: 42.347153,-71.096069</t>
  </si>
  <si>
    <t>San Francisco Bay Area</t>
  </si>
  <si>
    <t>san francisco</t>
  </si>
  <si>
    <t>palo alto, ca</t>
  </si>
  <si>
    <t>Seattle</t>
  </si>
  <si>
    <t>Honolulu, HI</t>
  </si>
  <si>
    <t>Oakland</t>
  </si>
  <si>
    <t>Palo Alto, CA</t>
  </si>
  <si>
    <t>SF / ✈️</t>
  </si>
  <si>
    <t>Wasatch Mts and McDowell Mts</t>
  </si>
  <si>
    <t>urban heat-island edge</t>
  </si>
  <si>
    <t>Seattle, WA</t>
  </si>
  <si>
    <t>Redmond, WA</t>
  </si>
  <si>
    <t>うどん県</t>
  </si>
  <si>
    <t>Pioneer Square, Seattle</t>
  </si>
  <si>
    <t>Boston</t>
  </si>
  <si>
    <t>En tu cara</t>
  </si>
  <si>
    <t>Madrid, Spain</t>
  </si>
  <si>
    <t>España</t>
  </si>
  <si>
    <t>Badalona - Mediterráneo Central - África</t>
  </si>
  <si>
    <t>Genève / Paris</t>
  </si>
  <si>
    <t>Europe</t>
  </si>
  <si>
    <t>Spain</t>
  </si>
  <si>
    <t>Los Gatos, California</t>
  </si>
  <si>
    <t>Madrid</t>
  </si>
  <si>
    <t>Madrid (España)</t>
  </si>
  <si>
    <t>Langley, VA</t>
  </si>
  <si>
    <t>Madrid, España</t>
  </si>
  <si>
    <t>Spain/Spanien/España</t>
  </si>
  <si>
    <t>Paine Field, Everett, WA</t>
  </si>
  <si>
    <t>Sammamish, WA</t>
  </si>
  <si>
    <t>Cascadia and SoCal</t>
  </si>
  <si>
    <t>Everywhere</t>
  </si>
  <si>
    <t>Fort Meade, MD</t>
  </si>
  <si>
    <t>New Orleans, LA</t>
  </si>
  <si>
    <t>Seattle, Washington</t>
  </si>
  <si>
    <t>_xD83C__xDDE8__xD83C__xDDE6_https://www.healthangel999.com/  Great Leader =Great Doctor of A Nation! =Healthy World Builder!</t>
  </si>
  <si>
    <t>Belgium</t>
  </si>
  <si>
    <t>Baumholder, Deutschland</t>
  </si>
  <si>
    <t>Washington, DC</t>
  </si>
  <si>
    <t>Langley AFB, VA</t>
  </si>
  <si>
    <t>United States</t>
  </si>
  <si>
    <t>Detroit Arsenal, Michigan</t>
  </si>
  <si>
    <t>Springfield, Virginia</t>
  </si>
  <si>
    <t>The Pentagon</t>
  </si>
  <si>
    <t>Instagram @USArmyChiefofStaff</t>
  </si>
  <si>
    <t>Fort George Meade, MD</t>
  </si>
  <si>
    <t>Spangdahlem Air Base, Germany</t>
  </si>
  <si>
    <t>Arlington, VA</t>
  </si>
  <si>
    <t>Washington, D.C.</t>
  </si>
  <si>
    <t>Liberia</t>
  </si>
  <si>
    <t>Canada</t>
  </si>
  <si>
    <t>Daegu, South korea</t>
  </si>
  <si>
    <t>LDN</t>
  </si>
  <si>
    <t>Washington DC</t>
  </si>
  <si>
    <t>Ft. McNair</t>
  </si>
  <si>
    <t>Kentucky</t>
  </si>
  <si>
    <t>Pale Blue Dot</t>
  </si>
  <si>
    <t>Ohio, USA</t>
  </si>
  <si>
    <t>Fremantle, Western Australia</t>
  </si>
  <si>
    <t>Boulder, CO</t>
  </si>
  <si>
    <t>Holdenville, OK</t>
  </si>
  <si>
    <t>Jewett City, CT</t>
  </si>
  <si>
    <t>Los Angeles, CA</t>
  </si>
  <si>
    <t>Sydney</t>
  </si>
  <si>
    <t>太陽系第三惑星</t>
  </si>
  <si>
    <t>USA</t>
  </si>
  <si>
    <t>Cali, Colombia</t>
  </si>
  <si>
    <t>Dharamsala, India</t>
  </si>
  <si>
    <t>Madrid. Añastro, 1. 28033</t>
  </si>
  <si>
    <t>Ciudad del Vaticano</t>
  </si>
  <si>
    <t>Barcelona</t>
  </si>
  <si>
    <t>Raleigh, NC</t>
  </si>
  <si>
    <t>Silicon Valley / Cambridge, UK</t>
  </si>
  <si>
    <t>The World</t>
  </si>
  <si>
    <t>Hartford, Connecticut</t>
  </si>
  <si>
    <t>50.860926,8.551293</t>
  </si>
  <si>
    <t>iPhone: 37.868347,-122.255997</t>
  </si>
  <si>
    <t>Johns Creek, GA</t>
  </si>
  <si>
    <t>Belo Horizonte, Brazil</t>
  </si>
  <si>
    <t>Baltimore, MD</t>
  </si>
  <si>
    <t>Port Angeles and Los Angeles</t>
  </si>
  <si>
    <t xml:space="preserve">On a plane, probably. </t>
  </si>
  <si>
    <t>Texas</t>
  </si>
  <si>
    <t>Nápoles</t>
  </si>
  <si>
    <t>Andalucía</t>
  </si>
  <si>
    <t>Nueva York</t>
  </si>
  <si>
    <t>The Box To Think Outside Of Do</t>
  </si>
  <si>
    <t>Soldotna, Alaska, U.S.A.</t>
  </si>
  <si>
    <t>Orlando, FL</t>
  </si>
  <si>
    <t>El Paso, Texas</t>
  </si>
  <si>
    <t>Always Somewhere</t>
  </si>
  <si>
    <t>Albany, Oregon</t>
  </si>
  <si>
    <t>Vault-Tec Industries HQ</t>
  </si>
  <si>
    <t>Aumsville OR</t>
  </si>
  <si>
    <t>Bronx, NY / Broward County, FL</t>
  </si>
  <si>
    <t>Bellevue, WA</t>
  </si>
  <si>
    <t>Ciudad de México</t>
  </si>
  <si>
    <t>Miami, FL</t>
  </si>
  <si>
    <t>In the air probably</t>
  </si>
  <si>
    <t>Mexico City</t>
  </si>
  <si>
    <t>DET &amp; CLE</t>
  </si>
  <si>
    <t>Lisburn, Northern Ireland</t>
  </si>
  <si>
    <t xml:space="preserve">Portland Oregon </t>
  </si>
  <si>
    <t>https://t.co/ayJfQlYNNH</t>
  </si>
  <si>
    <t>http://www.equatorcoffees.com</t>
  </si>
  <si>
    <t>http://obvious.com</t>
  </si>
  <si>
    <t>https://t.co/HGdSGzeEsu</t>
  </si>
  <si>
    <t>http://bronze.vc</t>
  </si>
  <si>
    <t>https://t.co/gINrcfzM8M</t>
  </si>
  <si>
    <t>http://t.co/GTLzCYoXc8</t>
  </si>
  <si>
    <t>http://www.paulallen.com</t>
  </si>
  <si>
    <t>http://omidyargroup.com</t>
  </si>
  <si>
    <t>http://t.co/GFXeajXNsA</t>
  </si>
  <si>
    <t>http://emersoncollective.com</t>
  </si>
  <si>
    <t>https://t.co/omWhFjgLgP</t>
  </si>
  <si>
    <t>https://t.co/legpJeRuDA</t>
  </si>
  <si>
    <t>https://t.co/bKBtZeAFrh</t>
  </si>
  <si>
    <t>https://www.upstreammusicfest.com/Feedback.aspx</t>
  </si>
  <si>
    <t>https://t.co/hrhaCHhyjx</t>
  </si>
  <si>
    <t>https://t.co/AITfIziPWQ</t>
  </si>
  <si>
    <t>https://t.co/8sJpnC5xtz</t>
  </si>
  <si>
    <t>http://www.guardiacivil.es/es/institucional/normas_uso_de_twitter.html</t>
  </si>
  <si>
    <t>https://t.co/vSwo9eLaKi</t>
  </si>
  <si>
    <t>https://t.co/1LuA9UJkne</t>
  </si>
  <si>
    <t>https://t.co/iLCPTJkDO8</t>
  </si>
  <si>
    <t>http://t.co/CZt5Gbo7Md</t>
  </si>
  <si>
    <t>http://news.microsoft.com/europe</t>
  </si>
  <si>
    <t>http://www.casareal.es</t>
  </si>
  <si>
    <t>http://t.co/gC1NnB1hgl</t>
  </si>
  <si>
    <t>https://t.co/0o6oj1LRF2</t>
  </si>
  <si>
    <t>https://t.co/upYStlAoUA</t>
  </si>
  <si>
    <t>https://t.co/ATLMkBIeQr</t>
  </si>
  <si>
    <t>http://actualidad.rt.com/</t>
  </si>
  <si>
    <t>http://cia.gov</t>
  </si>
  <si>
    <t>http://www.interior.gob.es</t>
  </si>
  <si>
    <t>http://www.flyingheritage.com</t>
  </si>
  <si>
    <t>http://andyhickl.net</t>
  </si>
  <si>
    <t>https://t.co/maw0wih6t6</t>
  </si>
  <si>
    <t>http://www.nsa.gov</t>
  </si>
  <si>
    <t>https://t.co/apE1WU9rnt</t>
  </si>
  <si>
    <t>https://t.co/DyIWthkowB</t>
  </si>
  <si>
    <t>http://lipsiapp.com/anthony-palmer-1</t>
  </si>
  <si>
    <t>https://t.co/pk9JtqI3qv</t>
  </si>
  <si>
    <t>http://fensens.com</t>
  </si>
  <si>
    <t>https://t.co/OJ7JEtqrj1</t>
  </si>
  <si>
    <t>http://t.co/Ax7g57S0Td</t>
  </si>
  <si>
    <t>https://www.facebook.com/16thSB/?fref=ts&amp;rf=105611829471971</t>
  </si>
  <si>
    <t>http://t.co/JbIgCpT9T7</t>
  </si>
  <si>
    <t>http://t.co/6wbZ1ItSnC</t>
  </si>
  <si>
    <t>http://t.co/voDKoV1kBY</t>
  </si>
  <si>
    <t>https://t.co/SMh5EMyywM</t>
  </si>
  <si>
    <t>https://t.co/ROsUjFtikV</t>
  </si>
  <si>
    <t>http://t.co/12CDG0b6ZI</t>
  </si>
  <si>
    <t>https://t.co/7GlGReJzBk</t>
  </si>
  <si>
    <t>https://t.co/Pm5zKBHjnD</t>
  </si>
  <si>
    <t>https://www.facebook.com/USArmyChiefofStaff</t>
  </si>
  <si>
    <t>https://myseco.militaryonesource.mil/portal/</t>
  </si>
  <si>
    <t>http://www.dma.mil</t>
  </si>
  <si>
    <t>http://t.co/ONJItmIwHh</t>
  </si>
  <si>
    <t>https://www.linkedin.com/in/jon-wolfsthal-b2205837/</t>
  </si>
  <si>
    <t>http://t.co/5HGTGKcE3R</t>
  </si>
  <si>
    <t>https://t.co/QOgcuQI7tP</t>
  </si>
  <si>
    <t>https://t.co/qIVQehdsH4</t>
  </si>
  <si>
    <t>https://t.co/6ID7cVNiws</t>
  </si>
  <si>
    <t>http://www.inherentresolve.mil</t>
  </si>
  <si>
    <t>https://t.co/HKBm7HgUpX</t>
  </si>
  <si>
    <t>https://t.co/C9RaorLEU6</t>
  </si>
  <si>
    <t>http://t.co/sklFmrAiTz</t>
  </si>
  <si>
    <t>http://t.co/U2G9Os9is4</t>
  </si>
  <si>
    <t>http://www.navy.mil/cno</t>
  </si>
  <si>
    <t>http://www.linkedin.com/in/cregan</t>
  </si>
  <si>
    <t>https://t.co/RSbdr5AN6Z</t>
  </si>
  <si>
    <t>http://t.co/7aM7bz0SXX</t>
  </si>
  <si>
    <t>http://t.co/HSn9GLP6qS</t>
  </si>
  <si>
    <t>http://t.co/xmW5LuYDnC</t>
  </si>
  <si>
    <t>http://t.co/Vl71pHbA9b</t>
  </si>
  <si>
    <t>http://www.geekwire.com/author/alanboyle/</t>
  </si>
  <si>
    <t>https://t.co/oAX0P2giPg</t>
  </si>
  <si>
    <t>http://t.co/ZHcYKfbnOb</t>
  </si>
  <si>
    <t>https://t.co/SHF3XNc9hi</t>
  </si>
  <si>
    <t>https://t.co/3rOZWFhQFU</t>
  </si>
  <si>
    <t>https://t.co/KebO2NQi3S</t>
  </si>
  <si>
    <t>http://twpf.jp/heroisrotten</t>
  </si>
  <si>
    <t>http://t.co/JbYJdpwdOT</t>
  </si>
  <si>
    <t>http://t.co/IZC3LCCRlU</t>
  </si>
  <si>
    <t>http://t.co/FpUAtPvMR9</t>
  </si>
  <si>
    <t>https://t.co/Z5nHi5leLz</t>
  </si>
  <si>
    <t>https://t.co/4HnzdaBCs6</t>
  </si>
  <si>
    <t>https://t.co/8wuurupJRV</t>
  </si>
  <si>
    <t>http://firstround.com/person/chris-fralic/</t>
  </si>
  <si>
    <t>https://t.co/BWGnjQKHoM</t>
  </si>
  <si>
    <t>https://t.co/UhNgBXlHVP</t>
  </si>
  <si>
    <t>https://t.co/aeBIUbrZ27</t>
  </si>
  <si>
    <t>http://t.co/f0j368HnE8</t>
  </si>
  <si>
    <t>https://t.co/KqxeqEbcHS</t>
  </si>
  <si>
    <t>https://t.co/nB8iY6vv2L</t>
  </si>
  <si>
    <t>http://about.me/pimenta</t>
  </si>
  <si>
    <t>https://t.co/CMcZvWTlF6</t>
  </si>
  <si>
    <t>http://t.co/8z7xF414ni</t>
  </si>
  <si>
    <t>https://t.co/IP4IONORL9</t>
  </si>
  <si>
    <t>http://elizabethtaylor.com</t>
  </si>
  <si>
    <t>https://t.co/X5BMLH6Cdk</t>
  </si>
  <si>
    <t>http://facebook.com/jessicaalba</t>
  </si>
  <si>
    <t>http://t.co/QitfTFSWPm</t>
  </si>
  <si>
    <t>http://t.co/aENfTjGCfc</t>
  </si>
  <si>
    <t>https://t.co/tivWdebCYR</t>
  </si>
  <si>
    <t>http://www.rtve.es</t>
  </si>
  <si>
    <t>http://t.co/a38gP0FEj4</t>
  </si>
  <si>
    <t>https://t.co/t06NeJF8PG</t>
  </si>
  <si>
    <t>https://t.co/gm6WVcFPgc</t>
  </si>
  <si>
    <t>https://t.co/PAIlGb59ub</t>
  </si>
  <si>
    <t>http://ChristianFaith.us</t>
  </si>
  <si>
    <t>http://t.co/z1kYK37EH6</t>
  </si>
  <si>
    <t>https://t.co/sm1GFqbM4k</t>
  </si>
  <si>
    <t>https://t.co/Aj7XhgXqWl</t>
  </si>
  <si>
    <t>https://t.co/BB8O1JIaTn</t>
  </si>
  <si>
    <t>http://www.caseytreat.tv</t>
  </si>
  <si>
    <t>http://www.Instagram.com/realDonaldTrump</t>
  </si>
  <si>
    <t>https://www.reverbnation.com/twentypeace/songs</t>
  </si>
  <si>
    <t>https://t.co/EDDtp1UR28</t>
  </si>
  <si>
    <t>http://www.Gawvi.com</t>
  </si>
  <si>
    <t>http://ballmergroup.org</t>
  </si>
  <si>
    <t>http://www.ricardosalinas.com</t>
  </si>
  <si>
    <t>https://t.co/ZSOQyxRT5Z</t>
  </si>
  <si>
    <t>http://t.co/3OluA7NiZJ</t>
  </si>
  <si>
    <t>http://t.co/VjVlacVzdw</t>
  </si>
  <si>
    <t>https://t.co/jI9MZ8dDPQ</t>
  </si>
  <si>
    <t>http://www.choosethinking.com</t>
  </si>
  <si>
    <t>https://t.co/jwQJhVhGok</t>
  </si>
  <si>
    <t>Pacific Time (US &amp; Canada)</t>
  </si>
  <si>
    <t>Alaska</t>
  </si>
  <si>
    <t>Eastern Time (US &amp; Canada)</t>
  </si>
  <si>
    <t>Amsterdam</t>
  </si>
  <si>
    <t>Yerevan</t>
  </si>
  <si>
    <t>Baghdad</t>
  </si>
  <si>
    <t>Atlantic Time (Canada)</t>
  </si>
  <si>
    <t>New Delhi</t>
  </si>
  <si>
    <t>Rome</t>
  </si>
  <si>
    <t>https://pbs.twimg.com/profile_banners/14248451/1558914377</t>
  </si>
  <si>
    <t>https://pbs.twimg.com/profile_banners/15008497/1432170036</t>
  </si>
  <si>
    <t>https://pbs.twimg.com/profile_banners/15595832/1417384348</t>
  </si>
  <si>
    <t>https://pbs.twimg.com/profile_banners/6670882/1474088133</t>
  </si>
  <si>
    <t>https://pbs.twimg.com/profile_banners/46063/1562768621</t>
  </si>
  <si>
    <t>https://pbs.twimg.com/profile_banners/17493187/1510255008</t>
  </si>
  <si>
    <t>https://pbs.twimg.com/profile_banners/24167314/1503165146</t>
  </si>
  <si>
    <t>https://pbs.twimg.com/profile_banners/749963/1483400066</t>
  </si>
  <si>
    <t>https://pbs.twimg.com/profile_banners/2730791/1551848071</t>
  </si>
  <si>
    <t>https://pbs.twimg.com/profile_banners/21872269/1445279444</t>
  </si>
  <si>
    <t>https://pbs.twimg.com/profile_banners/1475495658/1555607486</t>
  </si>
  <si>
    <t>https://pbs.twimg.com/profile_banners/2771375125/1563837010</t>
  </si>
  <si>
    <t>https://pbs.twimg.com/profile_banners/2313637447/1563928803</t>
  </si>
  <si>
    <t>https://pbs.twimg.com/profile_banners/45505228/1443453185</t>
  </si>
  <si>
    <t>https://pbs.twimg.com/profile_banners/1102438502287851520/1564788746</t>
  </si>
  <si>
    <t>https://pbs.twimg.com/profile_banners/238160734/1527243655</t>
  </si>
  <si>
    <t>https://pbs.twimg.com/profile_banners/121872852/1539641738</t>
  </si>
  <si>
    <t>https://pbs.twimg.com/profile_banners/74286565/1557879071</t>
  </si>
  <si>
    <t>https://pbs.twimg.com/profile_banners/98804234/1564317444</t>
  </si>
  <si>
    <t>https://pbs.twimg.com/profile_banners/725421203310055424/1528222382</t>
  </si>
  <si>
    <t>https://pbs.twimg.com/profile_banners/1100678693779836929/1559923771</t>
  </si>
  <si>
    <t>https://pbs.twimg.com/profile_banners/259725229/1439209336</t>
  </si>
  <si>
    <t>https://pbs.twimg.com/profile_banners/50393960/1556286424</t>
  </si>
  <si>
    <t>https://pbs.twimg.com/profile_banners/989153131467497474/1565030027</t>
  </si>
  <si>
    <t>https://pbs.twimg.com/profile_banners/3091973727/1426458859</t>
  </si>
  <si>
    <t>https://pbs.twimg.com/profile_banners/1072921916460228611/1545142135</t>
  </si>
  <si>
    <t>https://pbs.twimg.com/profile_banners/295608887/1555310362</t>
  </si>
  <si>
    <t>https://pbs.twimg.com/profile_banners/23791197/1565168214</t>
  </si>
  <si>
    <t>https://pbs.twimg.com/profile_banners/270397123/1557214842</t>
  </si>
  <si>
    <t>https://pbs.twimg.com/profile_banners/2201623465/1527753189</t>
  </si>
  <si>
    <t>https://pbs.twimg.com/profile_banners/2422091941/1506695961</t>
  </si>
  <si>
    <t>https://pbs.twimg.com/profile_banners/104222894/1563267259</t>
  </si>
  <si>
    <t>https://pbs.twimg.com/profile_banners/2497155462/1460373172</t>
  </si>
  <si>
    <t>https://pbs.twimg.com/profile_banners/7996082/1450772084</t>
  </si>
  <si>
    <t>https://pbs.twimg.com/profile_banners/22954354/1552085088</t>
  </si>
  <si>
    <t>https://pbs.twimg.com/profile_banners/1283892570/1544451350</t>
  </si>
  <si>
    <t>https://pbs.twimg.com/profile_banners/100731315/1552993338</t>
  </si>
  <si>
    <t>https://pbs.twimg.com/profile_banners/2359926157/1401488215</t>
  </si>
  <si>
    <t>https://pbs.twimg.com/profile_banners/231000704/1547125488</t>
  </si>
  <si>
    <t>https://pbs.twimg.com/profile_banners/374014021/1405721527</t>
  </si>
  <si>
    <t>https://pbs.twimg.com/profile_banners/488943006/1501019056</t>
  </si>
  <si>
    <t>https://pbs.twimg.com/profile_banners/9684932/1555714555</t>
  </si>
  <si>
    <t>https://pbs.twimg.com/profile_banners/39153776/1472581021</t>
  </si>
  <si>
    <t>https://pbs.twimg.com/profile_banners/16589206/1402313050</t>
  </si>
  <si>
    <t>https://pbs.twimg.com/profile_banners/2248872301/1462292333</t>
  </si>
  <si>
    <t>https://pbs.twimg.com/profile_banners/16357635/1492212689</t>
  </si>
  <si>
    <t>https://pbs.twimg.com/profile_banners/19426551/1565997856</t>
  </si>
  <si>
    <t>https://pbs.twimg.com/profile_banners/2898096668/1564250596</t>
  </si>
  <si>
    <t>https://pbs.twimg.com/profile_banners/211050464/1508517826</t>
  </si>
  <si>
    <t>https://pbs.twimg.com/profile_banners/23642374/1564199832</t>
  </si>
  <si>
    <t>https://pbs.twimg.com/profile_banners/18623957/1470114161</t>
  </si>
  <si>
    <t>https://pbs.twimg.com/profile_banners/735651204/1523317612</t>
  </si>
  <si>
    <t>https://pbs.twimg.com/profile_banners/728213065775321088/1464613041</t>
  </si>
  <si>
    <t>https://pbs.twimg.com/profile_banners/20192403/1497622706</t>
  </si>
  <si>
    <t>https://pbs.twimg.com/profile_banners/51039749/1436282018</t>
  </si>
  <si>
    <t>https://pbs.twimg.com/profile_banners/161811364/1410372665</t>
  </si>
  <si>
    <t>https://pbs.twimg.com/profile_banners/63475996/1548262935</t>
  </si>
  <si>
    <t>https://pbs.twimg.com/profile_banners/304141337/1532446993</t>
  </si>
  <si>
    <t>https://pbs.twimg.com/profile_banners/117439544/1555357180</t>
  </si>
  <si>
    <t>https://pbs.twimg.com/profile_banners/356334842/1564427861</t>
  </si>
  <si>
    <t>https://pbs.twimg.com/profile_banners/715951552796762112/1489419703</t>
  </si>
  <si>
    <t>https://pbs.twimg.com/profile_banners/3315182226/1522936402</t>
  </si>
  <si>
    <t>https://pbs.twimg.com/profile_banners/325761595/1496243393</t>
  </si>
  <si>
    <t>https://pbs.twimg.com/profile_banners/37637544/1399024467</t>
  </si>
  <si>
    <t>https://pbs.twimg.com/profile_banners/541858751/1469237279</t>
  </si>
  <si>
    <t>https://pbs.twimg.com/profile_banners/2492216180/1400012241</t>
  </si>
  <si>
    <t>https://pbs.twimg.com/profile_banners/860224856/1417553548</t>
  </si>
  <si>
    <t>https://pbs.twimg.com/profile_banners/21959034/1472762344</t>
  </si>
  <si>
    <t>https://pbs.twimg.com/profile_banners/3019109987/1538232815</t>
  </si>
  <si>
    <t>https://pbs.twimg.com/profile_banners/2853414700/1415788611</t>
  </si>
  <si>
    <t>https://pbs.twimg.com/profile_banners/884432188032397312/1510759939</t>
  </si>
  <si>
    <t>https://pbs.twimg.com/profile_banners/814367737342328833/1558032722</t>
  </si>
  <si>
    <t>https://pbs.twimg.com/profile_banners/16708360/1565097190</t>
  </si>
  <si>
    <t>https://pbs.twimg.com/profile_banners/3194592704/1559813357</t>
  </si>
  <si>
    <t>https://pbs.twimg.com/profile_banners/50097090/1543603275</t>
  </si>
  <si>
    <t>https://pbs.twimg.com/profile_banners/842160434555846657/1529623791</t>
  </si>
  <si>
    <t>https://pbs.twimg.com/profile_banners/2585636132/1403618341</t>
  </si>
  <si>
    <t>https://pbs.twimg.com/profile_banners/2724324751/1408933927</t>
  </si>
  <si>
    <t>https://pbs.twimg.com/profile_banners/722192639152492545/1461792540</t>
  </si>
  <si>
    <t>https://pbs.twimg.com/profile_banners/26031947/1494420885</t>
  </si>
  <si>
    <t>https://pbs.twimg.com/profile_banners/2307003992/1560769452</t>
  </si>
  <si>
    <t>https://pbs.twimg.com/profile_banners/13691782/1401058588</t>
  </si>
  <si>
    <t>https://pbs.twimg.com/profile_banners/18244358/1562088049</t>
  </si>
  <si>
    <t>https://pbs.twimg.com/profile_banners/751507218/1564574451</t>
  </si>
  <si>
    <t>https://pbs.twimg.com/profile_banners/824116562768621568/1485993802</t>
  </si>
  <si>
    <t>https://pbs.twimg.com/profile_banners/804553619236331520/1485813433</t>
  </si>
  <si>
    <t>https://pbs.twimg.com/profile_banners/37206945/1558758429</t>
  </si>
  <si>
    <t>https://pbs.twimg.com/profile_banners/42411083/1500307240</t>
  </si>
  <si>
    <t>https://pbs.twimg.com/profile_banners/2200043383/1476550411</t>
  </si>
  <si>
    <t>https://pbs.twimg.com/profile_banners/955424724502417414/1516650810</t>
  </si>
  <si>
    <t>https://pbs.twimg.com/profile_banners/308245641/1516915218</t>
  </si>
  <si>
    <t>https://pbs.twimg.com/profile_banners/27398765/1526304875</t>
  </si>
  <si>
    <t>https://pbs.twimg.com/profile_banners/2173978087/1491014646</t>
  </si>
  <si>
    <t>https://pbs.twimg.com/profile_banners/869032235818786817/1514310346</t>
  </si>
  <si>
    <t>https://pbs.twimg.com/profile_banners/3277359043/1565480463</t>
  </si>
  <si>
    <t>https://pbs.twimg.com/profile_banners/898213075/1548042237</t>
  </si>
  <si>
    <t>https://pbs.twimg.com/profile_banners/858884531004354560/1496868558</t>
  </si>
  <si>
    <t>https://pbs.twimg.com/profile_banners/2961850629/1420560274</t>
  </si>
  <si>
    <t>https://pbs.twimg.com/profile_banners/525264466/1367486036</t>
  </si>
  <si>
    <t>https://pbs.twimg.com/profile_banners/6068/1427389734</t>
  </si>
  <si>
    <t>https://pbs.twimg.com/profile_banners/488844086/1477403756</t>
  </si>
  <si>
    <t>https://pbs.twimg.com/profile_banners/19948217/1399165908</t>
  </si>
  <si>
    <t>https://pbs.twimg.com/profile_banners/768117335202799616/1558892311</t>
  </si>
  <si>
    <t>https://pbs.twimg.com/profile_banners/324/1495976341</t>
  </si>
  <si>
    <t>https://pbs.twimg.com/profile_banners/4105897212/1543423107</t>
  </si>
  <si>
    <t>https://pbs.twimg.com/profile_banners/14180843/1512670502</t>
  </si>
  <si>
    <t>https://pbs.twimg.com/profile_banners/489580628/1546087950</t>
  </si>
  <si>
    <t>https://pbs.twimg.com/profile_banners/150775823/1563402983</t>
  </si>
  <si>
    <t>https://pbs.twimg.com/profile_banners/10185562/1392143368</t>
  </si>
  <si>
    <t>https://pbs.twimg.com/profile_banners/14762194/1458999795</t>
  </si>
  <si>
    <t>https://pbs.twimg.com/profile_banners/6243822/1448161865</t>
  </si>
  <si>
    <t>https://pbs.twimg.com/profile_banners/848634103129886721/1507570051</t>
  </si>
  <si>
    <t>https://pbs.twimg.com/profile_banners/162691844/1564018242</t>
  </si>
  <si>
    <t>https://pbs.twimg.com/profile_banners/177011467/1361313876</t>
  </si>
  <si>
    <t>https://pbs.twimg.com/profile_banners/14824849/1465314916</t>
  </si>
  <si>
    <t>https://pbs.twimg.com/profile_banners/27109019/1445451531</t>
  </si>
  <si>
    <t>https://pbs.twimg.com/profile_banners/37788181/1550861089</t>
  </si>
  <si>
    <t>https://pbs.twimg.com/profile_banners/92367751/1531932051</t>
  </si>
  <si>
    <t>https://pbs.twimg.com/profile_banners/15830716/1376771573</t>
  </si>
  <si>
    <t>https://pbs.twimg.com/profile_banners/18583722/1554923147</t>
  </si>
  <si>
    <t>https://pbs.twimg.com/profile_banners/2923344689/1478378343</t>
  </si>
  <si>
    <t>https://pbs.twimg.com/profile_banners/1159236387306123266/1565261009</t>
  </si>
  <si>
    <t>https://pbs.twimg.com/profile_banners/26729931/1563868638</t>
  </si>
  <si>
    <t>https://pbs.twimg.com/profile_banners/119844526/1537226215</t>
  </si>
  <si>
    <t>https://pbs.twimg.com/profile_banners/17654066/1405538974</t>
  </si>
  <si>
    <t>https://pbs.twimg.com/profile_banners/780291570914381828/1565463017</t>
  </si>
  <si>
    <t>https://pbs.twimg.com/profile_banners/27768807/1549904972</t>
  </si>
  <si>
    <t>https://pbs.twimg.com/profile_banners/85663637/1562452106</t>
  </si>
  <si>
    <t>https://pbs.twimg.com/profile_banners/169827326/1448120182</t>
  </si>
  <si>
    <t>https://pbs.twimg.com/profile_banners/19051864/1525787264</t>
  </si>
  <si>
    <t>https://pbs.twimg.com/profile_banners/20075285/1555641279</t>
  </si>
  <si>
    <t>https://pbs.twimg.com/profile_banners/19924665/1483492871</t>
  </si>
  <si>
    <t>https://pbs.twimg.com/profile_banners/25073877/1560920145</t>
  </si>
  <si>
    <t>https://pbs.twimg.com/profile_banners/22239470/1559751846</t>
  </si>
  <si>
    <t>https://pbs.twimg.com/profile_banners/112511880/1557532807</t>
  </si>
  <si>
    <t>https://pbs.twimg.com/profile_banners/218463791/1450462760</t>
  </si>
  <si>
    <t>https://pbs.twimg.com/profile_banners/24740183/1539925805</t>
  </si>
  <si>
    <t>https://pbs.twimg.com/profile_banners/3751591514/1516409550</t>
  </si>
  <si>
    <t>https://pbs.twimg.com/profile_banners/59855362/1506009627</t>
  </si>
  <si>
    <t>https://pbs.twimg.com/profile_banners/352510937/1515445575</t>
  </si>
  <si>
    <t>https://pbs.twimg.com/profile_banners/16228398/1398982404</t>
  </si>
  <si>
    <t>https://pbs.twimg.com/profile_banners/71980259/1505744545</t>
  </si>
  <si>
    <t>https://pbs.twimg.com/profile_banners/2730704265/1501794634</t>
  </si>
  <si>
    <t>https://pbs.twimg.com/profile_banners/2440837611/1494453428</t>
  </si>
  <si>
    <t>https://pbs.twimg.com/profile_banners/903986948464717825/1565012114</t>
  </si>
  <si>
    <t>https://pbs.twimg.com/profile_banners/1100851182988394501/1564789817</t>
  </si>
  <si>
    <t>fr</t>
  </si>
  <si>
    <t>it</t>
  </si>
  <si>
    <t>http://abs.twimg.com/images/themes/theme10/bg.gif</t>
  </si>
  <si>
    <t>http://abs.twimg.com/images/themes/theme1/bg.png</t>
  </si>
  <si>
    <t>http://abs.twimg.com/images/themes/theme2/bg.gif</t>
  </si>
  <si>
    <t>http://abs.twimg.com/images/themes/theme15/bg.png</t>
  </si>
  <si>
    <t>http://abs.twimg.com/images/themes/theme6/bg.gif</t>
  </si>
  <si>
    <t>http://abs.twimg.com/images/themes/theme3/bg.gif</t>
  </si>
  <si>
    <t>http://abs.twimg.com/images/themes/theme4/bg.gif</t>
  </si>
  <si>
    <t>http://abs.twimg.com/images/themes/theme14/bg.gif</t>
  </si>
  <si>
    <t>http://abs.twimg.com/images/themes/theme16/bg.gif</t>
  </si>
  <si>
    <t>http://pbs.twimg.com/profile_background_images/11382526/profile_pic1.jpg</t>
  </si>
  <si>
    <t>http://pbs.twimg.com/profile_background_images/409844436/brands.jpg</t>
  </si>
  <si>
    <t>http://abs.twimg.com/images/themes/theme9/bg.gif</t>
  </si>
  <si>
    <t>http://abs.twimg.com/images/themes/theme12/bg.gif</t>
  </si>
  <si>
    <t>http://a0.twimg.com/profile_background_images/78185270/hhdl-twitter-bg.jpg</t>
  </si>
  <si>
    <t>http://abs.twimg.com/images/themes/theme17/bg.gif</t>
  </si>
  <si>
    <t>http://a0.twimg.com/profile_background_images/858023201/52f4b5a0278e5a44ed595ef3a031a709.jpeg</t>
  </si>
  <si>
    <t>http://abs.twimg.com/images/themes/theme11/bg.gif</t>
  </si>
  <si>
    <t>http://pbs.twimg.com/profile_background_images/159447892/HUGH_HEFNER_FINAL.jpg</t>
  </si>
  <si>
    <t>http://abs.twimg.com/images/themes/theme5/bg.gif</t>
  </si>
  <si>
    <t>http://abs.twimg.com/images/themes/theme13/bg.gif</t>
  </si>
  <si>
    <t>http://abs.twimg.com/images/themes/theme8/bg.gif</t>
  </si>
  <si>
    <t>http://pbs.twimg.com/profile_images/1013842155087921153/bnfo2z2y_normal.jpg</t>
  </si>
  <si>
    <t>http://pbs.twimg.com/profile_images/1120996506205474816/_iw71QOE_normal.png</t>
  </si>
  <si>
    <t>http://pbs.twimg.com/profile_images/1011801952034799616/lLHU-x_B_normal.jpg</t>
  </si>
  <si>
    <t>http://pbs.twimg.com/profile_images/1280437344/ALee_11-04_crop_3_normal.jpg</t>
  </si>
  <si>
    <t>http://pbs.twimg.com/profile_images/558434025954488320/E4r4Rlc__normal.jpeg</t>
  </si>
  <si>
    <t>http://pbs.twimg.com/profile_images/860459345/PierreCB2_normal.jpg</t>
  </si>
  <si>
    <t>http://pbs.twimg.com/profile_images/1109957679223468034/ucICD2F0_normal.png</t>
  </si>
  <si>
    <t>http://pbs.twimg.com/profile_images/656175279870603264/527I9RKw_normal.jpg</t>
  </si>
  <si>
    <t>http://pbs.twimg.com/profile_images/1030338831340335106/BYezADG__normal.jpg</t>
  </si>
  <si>
    <t>http://pbs.twimg.com/profile_images/1153441958318215169/wnBGFL2w_normal.jpg</t>
  </si>
  <si>
    <t>http://pbs.twimg.com/profile_images/425913460682027008/pTZMBUsR_normal.jpeg</t>
  </si>
  <si>
    <t>http://pbs.twimg.com/profile_images/1153826999573438464/c_cwy4lK_normal.png</t>
  </si>
  <si>
    <t>http://pbs.twimg.com/profile_images/1157433926111105024/Yi8gmxmf_normal.png</t>
  </si>
  <si>
    <t>http://pbs.twimg.com/profile_images/1103786517686771712/UvG4ZtYW_normal.png</t>
  </si>
  <si>
    <t>http://pbs.twimg.com/profile_images/1004133945510772737/_YlJKky-_normal.jpg</t>
  </si>
  <si>
    <t>http://pbs.twimg.com/profile_images/1259558245/vala_300dpi_normal.jpg</t>
  </si>
  <si>
    <t>http://pbs.twimg.com/profile_images/988775660163252226/XpgonN0X_normal.jpg</t>
  </si>
  <si>
    <t>http://pbs.twimg.com/profile_images/1158445947703234565/uIVPS8aP_normal.png</t>
  </si>
  <si>
    <t>http://pbs.twimg.com/profile_images/1072939134073880577/30mvzkGI_normal.jpg</t>
  </si>
  <si>
    <t>http://pbs.twimg.com/profile_images/1008404624762703872/byGLo4LP_normal.jpg</t>
  </si>
  <si>
    <t>http://pbs.twimg.com/profile_images/1145999809687502854/O4FKi6gd_normal.jpg</t>
  </si>
  <si>
    <t>http://pbs.twimg.com/profile_images/1145586192349585408/S4RskWk5_normal.png</t>
  </si>
  <si>
    <t>http://pbs.twimg.com/profile_images/1062393273619226624/HwNoxdk__normal.jpg</t>
  </si>
  <si>
    <t>http://pbs.twimg.com/profile_images/1149571588322254848/Glk9fZaU_normal.jpg</t>
  </si>
  <si>
    <t>http://pbs.twimg.com/profile_images/473507604803510272/7YHU_O8S_normal.png</t>
  </si>
  <si>
    <t>http://pbs.twimg.com/profile_images/926376966462242816/m3Xk29DH_normal.jpg</t>
  </si>
  <si>
    <t>http://pbs.twimg.com/profile_images/484304754013519874/Arq6wB95_normal.jpeg</t>
  </si>
  <si>
    <t>http://pbs.twimg.com/profile_images/1365311061/Janet_and_Woz_normal.jpg</t>
  </si>
  <si>
    <t>http://pbs.twimg.com/profile_images/815456059322036224/o_RQNEOh_normal.jpg</t>
  </si>
  <si>
    <t>http://pbs.twimg.com/profile_images/1148255132217466881/ykDyP_NZ_normal.png</t>
  </si>
  <si>
    <t>http://pbs.twimg.com/profile_images/1067022855395774464/D5Wc-d5B_normal.jpg</t>
  </si>
  <si>
    <t>http://pbs.twimg.com/profile_images/979275073038225408/LNizh4B9_normal.jpg</t>
  </si>
  <si>
    <t>http://pbs.twimg.com/profile_images/1086340743042658304/TkcY1EPu_normal.jpg</t>
  </si>
  <si>
    <t>http://pbs.twimg.com/profile_images/1147784500409188352/bevqKnEh_normal.jpg</t>
  </si>
  <si>
    <t>http://pbs.twimg.com/profile_images/1145282125941186562/qjLYv7B-_normal.png</t>
  </si>
  <si>
    <t>http://pbs.twimg.com/profile_images/512138307870785536/Fe00yVS2_normal.png</t>
  </si>
  <si>
    <t>http://pbs.twimg.com/profile_images/727527189525090304/OHr577N-_normal.jpg</t>
  </si>
  <si>
    <t>http://pbs.twimg.com/profile_images/1146141875054583809/LGNvKKU3_normal.png</t>
  </si>
  <si>
    <t>http://pbs.twimg.com/profile_images/905570917484548096/3cgkN3XE_normal.jpg</t>
  </si>
  <si>
    <t>http://pbs.twimg.com/profile_images/1145754123431600128/a2TUmMAI_normal.png</t>
  </si>
  <si>
    <t>http://pbs.twimg.com/profile_images/816810471281999872/Lh-U8yw__normal.jpg</t>
  </si>
  <si>
    <t>http://pbs.twimg.com/profile_images/2149993614/afn_the_eagle_normal.jpg</t>
  </si>
  <si>
    <t>http://pbs.twimg.com/profile_images/728213650696220673/i3EKf-PO_normal.jpg</t>
  </si>
  <si>
    <t>http://pbs.twimg.com/profile_images/590915191879118848/3xR_pzhg_normal.png</t>
  </si>
  <si>
    <t>http://pbs.twimg.com/profile_images/451056965846724608/lDXvmd_0_normal.jpeg</t>
  </si>
  <si>
    <t>http://pbs.twimg.com/profile_images/635836486999343104/2AQsz3Y1_normal.jpg</t>
  </si>
  <si>
    <t>http://pbs.twimg.com/profile_images/819192316393099269/70vYa7ok_normal.jpg</t>
  </si>
  <si>
    <t>http://pbs.twimg.com/profile_images/905441125602922496/rXFPuJ4e_normal.jpg</t>
  </si>
  <si>
    <t>http://pbs.twimg.com/profile_images/740874568567377920/CNQIwI--_normal.jpg</t>
  </si>
  <si>
    <t>http://pbs.twimg.com/profile_images/740937134358417413/PSU25shQ_normal.jpg</t>
  </si>
  <si>
    <t>http://pbs.twimg.com/profile_images/910902737625337856/xVVbsYT5_normal.jpg</t>
  </si>
  <si>
    <t>http://pbs.twimg.com/profile_images/632231905392373760/uXmI6tx2_normal.jpg</t>
  </si>
  <si>
    <t>http://pbs.twimg.com/profile_images/726792985317232641/0D6oH9_y_normal.jpg</t>
  </si>
  <si>
    <t>http://pbs.twimg.com/profile_images/1783132389/DMAbldg_normal.jpg</t>
  </si>
  <si>
    <t>http://pbs.twimg.com/profile_images/378800000752320234/366e77dac262174bd838b3cb14650bbd_normal.jpeg</t>
  </si>
  <si>
    <t>http://pbs.twimg.com/profile_images/840612677823139843/eJKfk3-z_normal.jpg</t>
  </si>
  <si>
    <t>http://pbs.twimg.com/profile_images/1073695455068983297/1EAKYqP8_normal.jpg</t>
  </si>
  <si>
    <t>http://pbs.twimg.com/profile_images/1122532054682537987/RlwEYYJw_normal.jpg</t>
  </si>
  <si>
    <t>http://pbs.twimg.com/profile_images/915956671045885955/KGX-2yXj_normal.jpg</t>
  </si>
  <si>
    <t>http://pbs.twimg.com/profile_images/1046050351395360771/Sy456qMl_normal.jpg</t>
  </si>
  <si>
    <t>http://pbs.twimg.com/profile_images/528220435901452289/gOhNUV6M_normal.jpeg</t>
  </si>
  <si>
    <t>http://pbs.twimg.com/profile_images/889013841169969152/iXFqhmMp_normal.jpg</t>
  </si>
  <si>
    <t>http://pbs.twimg.com/profile_images/932709923976294400/3TJleeDC_normal.jpg</t>
  </si>
  <si>
    <t>http://pbs.twimg.com/profile_images/999707837226934273/u8YrC9yO_normal.jpg</t>
  </si>
  <si>
    <t>http://pbs.twimg.com/profile_images/2488970609/ay9jy59jbfvcooq4yiat_normal.jpeg</t>
  </si>
  <si>
    <t>http://pbs.twimg.com/profile_images/345318206/USAG-DAEGU_normal.jpg</t>
  </si>
  <si>
    <t>http://pbs.twimg.com/profile_images/951511779468771333/AGbM-H7X_normal.jpg</t>
  </si>
  <si>
    <t>http://pbs.twimg.com/profile_images/1068251633556090881/JSgpBdfd_normal.jpg</t>
  </si>
  <si>
    <t>http://pbs.twimg.com/profile_images/1009935430643429376/n7fsAuFb_normal.jpg</t>
  </si>
  <si>
    <t>http://pbs.twimg.com/profile_images/557132915474051072/TW90Weey_normal.jpeg</t>
  </si>
  <si>
    <t>http://pbs.twimg.com/profile_images/503728602165153794/rF92crge_normal.jpeg</t>
  </si>
  <si>
    <t>http://pbs.twimg.com/profile_images/654725036276736004/zgOMaQxy_normal.jpg</t>
  </si>
  <si>
    <t>http://pbs.twimg.com/profile_images/722193687380295680/asyXKkkQ_normal.jpg</t>
  </si>
  <si>
    <t>http://pbs.twimg.com/profile_images/862289691718057984/iblqGX8w_normal.jpg</t>
  </si>
  <si>
    <t>http://pbs.twimg.com/profile_images/1138037052568719362/vgQHLHqp_normal.png</t>
  </si>
  <si>
    <t>http://pbs.twimg.com/profile_images/950274067797430272/9VFBvjaz_normal.jpg</t>
  </si>
  <si>
    <t>http://pbs.twimg.com/profile_images/3386336818/9b14580ddb46ec173e5bd4cbe52fa56f_normal.jpeg</t>
  </si>
  <si>
    <t>http://pbs.twimg.com/profile_images/1053419861727162369/xqFP9HSP_normal.jpg</t>
  </si>
  <si>
    <t>http://pbs.twimg.com/profile_images/955524821789667328/shPMTcXb_normal.jpg</t>
  </si>
  <si>
    <t>http://pbs.twimg.com/profile_images/956635289811935232/1lYTLJT9_normal.jpg</t>
  </si>
  <si>
    <t>http://pbs.twimg.com/profile_images/1228261055/OUT23275654_normal.jpg</t>
  </si>
  <si>
    <t>http://pbs.twimg.com/profile_images/2654666895/775d67e068517ff7ee8ab62a4f113bc4_normal.jpeg</t>
  </si>
  <si>
    <t>http://pbs.twimg.com/profile_images/1160335221688078336/8NBMcKw-_normal.png</t>
  </si>
  <si>
    <t>http://pbs.twimg.com/profile_images/1087193457591050241/w8nu0KIn_normal.jpg</t>
  </si>
  <si>
    <t>http://a0.twimg.com/profile_images/711293289/hhdl-twitter_normal.png</t>
  </si>
  <si>
    <t>http://pbs.twimg.com/profile_images/558302302147072000/G4r1lozb_normal.jpeg</t>
  </si>
  <si>
    <t>http://a0.twimg.com/profile_images/3735690072/65947354d67ddc1be85289076ddde449_normal.jpeg</t>
  </si>
  <si>
    <t>http://pbs.twimg.com/profile_images/1023862117760487424/BttGf7mk_normal.jpg</t>
  </si>
  <si>
    <t>http://pbs.twimg.com/profile_images/1118605823905636352/03oeFUxR_normal.jpg</t>
  </si>
  <si>
    <t>http://pbs.twimg.com/profile_images/2650115882/538895c2bf501e1e6865fff5b20b3022_normal.jpeg</t>
  </si>
  <si>
    <t>http://pbs.twimg.com/profile_images/778368151566295040/8DfAAMcA_normal.jpg</t>
  </si>
  <si>
    <t>http://pbs.twimg.com/profile_images/656897274685992960/W81YCTaU_normal.jpg</t>
  </si>
  <si>
    <t>http://pbs.twimg.com/profile_images/378800000489234571/82a78dd8973086e9633b264a30fa0ed3_normal.png</t>
  </si>
  <si>
    <t>http://pbs.twimg.com/profile_images/1065455403046076416/8F4b6lMk_normal.jpg</t>
  </si>
  <si>
    <t>http://pbs.twimg.com/profile_images/1057000825925513216/dfyrdIwd_normal.jpg</t>
  </si>
  <si>
    <t>http://pbs.twimg.com/profile_images/256327342/hef_normal.jpg</t>
  </si>
  <si>
    <t>http://pbs.twimg.com/profile_images/1042562535277428736/f4i9bUJ5_normal.jpg</t>
  </si>
  <si>
    <t>http://pbs.twimg.com/profile_images/1144549819576389633/0NrhfgmC_normal.png</t>
  </si>
  <si>
    <t>http://pbs.twimg.com/profile_images/1041826992843382785/bPDAhTOs_normal.jpg</t>
  </si>
  <si>
    <t>http://pbs.twimg.com/profile_images/777328706989600768/rg3Wyf9g_normal.jpg</t>
  </si>
  <si>
    <t>http://pbs.twimg.com/profile_images/1095006860640505861/XXuxjGPA_normal.jpg</t>
  </si>
  <si>
    <t>http://pbs.twimg.com/profile_images/993529860722122752/8x1HiaI6_normal.jpg</t>
  </si>
  <si>
    <t>http://pbs.twimg.com/profile_images/728581733/072_normal.jpg</t>
  </si>
  <si>
    <t>http://pbs.twimg.com/profile_images/802692932759416832/x10czu0d_normal.jpg</t>
  </si>
  <si>
    <t>http://pbs.twimg.com/profile_images/978421732808601600/hn8vo3-x_normal.jpg</t>
  </si>
  <si>
    <t>http://pbs.twimg.com/profile_images/1119066746579668992/nXFo8Vpt_normal.jpg</t>
  </si>
  <si>
    <t>http://pbs.twimg.com/profile_images/903612810411646981/Qdd8bAmI_normal.jpg</t>
  </si>
  <si>
    <t>http://pbs.twimg.com/profile_images/874276197357596672/kUuht00m_normal.jpg</t>
  </si>
  <si>
    <t>http://pbs.twimg.com/profile_images/1001828214187134977/b43qiAoO_normal.jpg</t>
  </si>
  <si>
    <t>http://abs.twimg.com/sticky/default_profile_images/default_profile_3_normal.png</t>
  </si>
  <si>
    <t>http://pbs.twimg.com/profile_images/1039763117679562752/xoOzZrBB_normal.jpg</t>
  </si>
  <si>
    <t>http://pbs.twimg.com/profile_images/939518475889926144/wPD2oBfw_normal.jpg</t>
  </si>
  <si>
    <t>http://pbs.twimg.com/profile_images/950559398602125312/owIkK10f_normal.jpg</t>
  </si>
  <si>
    <t>http://pbs.twimg.com/profile_images/1120233206786199552/t824xLVd_normal.jpg</t>
  </si>
  <si>
    <t>http://pbs.twimg.com/profile_images/411673786098806784/w3BZ7Hmq_normal.jpeg</t>
  </si>
  <si>
    <t>http://pbs.twimg.com/profile_images/379359624/slim_so_normal.jpg</t>
  </si>
  <si>
    <t>http://pbs.twimg.com/profile_images/1422637130/mccigartrophy_normal.jpg</t>
  </si>
  <si>
    <t>http://pbs.twimg.com/profile_images/1019052820669059072/PPAzPKxc_normal.jpg</t>
  </si>
  <si>
    <t>http://pbs.twimg.com/profile_images/951841837161041920/3wShHwwS_normal.jpg</t>
  </si>
  <si>
    <t>http://pbs.twimg.com/profile_images/1157438443196157953/GRoFw_3i_normal.png</t>
  </si>
  <si>
    <t>Open Twitter Page for This Person</t>
  </si>
  <si>
    <t>https://twitter.com/joshmedia</t>
  </si>
  <si>
    <t>https://twitter.com/equatorcoffees</t>
  </si>
  <si>
    <t>https://twitter.com/jamesjoaquin</t>
  </si>
  <si>
    <t>https://twitter.com/davidhornik</t>
  </si>
  <si>
    <t>https://twitter.com/stephendeberry</t>
  </si>
  <si>
    <t>https://twitter.com/hunterwalk</t>
  </si>
  <si>
    <t>https://twitter.com/aileenlee</t>
  </si>
  <si>
    <t>https://twitter.com/paulgallen</t>
  </si>
  <si>
    <t>https://twitter.com/pierre</t>
  </si>
  <si>
    <t>https://twitter.com/mkapor</t>
  </si>
  <si>
    <t>https://twitter.com/laurenepowell</t>
  </si>
  <si>
    <t>https://twitter.com/eriktorenberg</t>
  </si>
  <si>
    <t>https://twitter.com/hilal834</t>
  </si>
  <si>
    <t>https://twitter.com/edward936efe</t>
  </si>
  <si>
    <t>https://twitter.com/623hilal</t>
  </si>
  <si>
    <t>https://twitter.com/jaimevelo</t>
  </si>
  <si>
    <t>https://twitter.com/sharp_tilda</t>
  </si>
  <si>
    <t>https://twitter.com/alesmiol</t>
  </si>
  <si>
    <t>https://twitter.com/vulcaninc</t>
  </si>
  <si>
    <t>https://twitter.com/microsoft</t>
  </si>
  <si>
    <t>https://twitter.com/yoochanm_612</t>
  </si>
  <si>
    <t>https://twitter.com/upstreamfest</t>
  </si>
  <si>
    <t>https://twitter.com/thatredgirl1</t>
  </si>
  <si>
    <t>https://twitter.com/valaafshar</t>
  </si>
  <si>
    <t>https://twitter.com/billgates</t>
  </si>
  <si>
    <t>https://twitter.com/amolgho31071949</t>
  </si>
  <si>
    <t>https://twitter.com/mcxbeedfpujgs</t>
  </si>
  <si>
    <t>https://twitter.com/fusliakt</t>
  </si>
  <si>
    <t>https://twitter.com/mesias_oficial</t>
  </si>
  <si>
    <t>https://twitter.com/valijainterna</t>
  </si>
  <si>
    <t>https://twitter.com/guardiacivil</t>
  </si>
  <si>
    <t>https://twitter.com/policia</t>
  </si>
  <si>
    <t>https://twitter.com/openarms_fund</t>
  </si>
  <si>
    <t>https://twitter.com/vox_es</t>
  </si>
  <si>
    <t>https://twitter.com/ederothschild</t>
  </si>
  <si>
    <t>https://twitter.com/mseurope</t>
  </si>
  <si>
    <t>https://twitter.com/casareal</t>
  </si>
  <si>
    <t>https://twitter.com/stevewoz</t>
  </si>
  <si>
    <t>https://twitter.com/el_pais</t>
  </si>
  <si>
    <t>https://twitter.com/lasextatv</t>
  </si>
  <si>
    <t>https://twitter.com/mediasetcom</t>
  </si>
  <si>
    <t>https://twitter.com/actualidadrt</t>
  </si>
  <si>
    <t>https://twitter.com/cia</t>
  </si>
  <si>
    <t>https://twitter.com/interiorgob</t>
  </si>
  <si>
    <t>https://twitter.com/andresantheus</t>
  </si>
  <si>
    <t>https://twitter.com/flyingheritage</t>
  </si>
  <si>
    <t>https://twitter.com/andyhickl</t>
  </si>
  <si>
    <t>https://twitter.com/scrumhalf1</t>
  </si>
  <si>
    <t>https://twitter.com/wikileaks</t>
  </si>
  <si>
    <t>https://twitter.com/nsagov</t>
  </si>
  <si>
    <t>https://twitter.com/keeganhall</t>
  </si>
  <si>
    <t>https://twitter.com/nfl</t>
  </si>
  <si>
    <t>https://twitter.com/antman1516</t>
  </si>
  <si>
    <t>https://twitter.com/jkearse_15</t>
  </si>
  <si>
    <t>https://twitter.com/seahawks</t>
  </si>
  <si>
    <t>https://twitter.com/andykaruza</t>
  </si>
  <si>
    <t>https://twitter.com/healthangel999</t>
  </si>
  <si>
    <t>https://twitter.com/afnbeneluxradio</t>
  </si>
  <si>
    <t>https://twitter.com/16thsustbde</t>
  </si>
  <si>
    <t>https://twitter.com/hascrepublicans</t>
  </si>
  <si>
    <t>https://twitter.com/usaf_acc</t>
  </si>
  <si>
    <t>https://twitter.com/challengegov</t>
  </si>
  <si>
    <t>https://twitter.com/cnichq</t>
  </si>
  <si>
    <t>https://twitter.com/usarmytacom</t>
  </si>
  <si>
    <t>https://twitter.com/defenseintel</t>
  </si>
  <si>
    <t>https://twitter.com/nga_geoint</t>
  </si>
  <si>
    <t>https://twitter.com/defensedigital</t>
  </si>
  <si>
    <t>https://twitter.com/armychiefstaff</t>
  </si>
  <si>
    <t>https://twitter.com/dodmilspouse</t>
  </si>
  <si>
    <t>https://twitter.com/defensemediaact</t>
  </si>
  <si>
    <t>https://twitter.com/afnspangdahlem</t>
  </si>
  <si>
    <t>https://twitter.com/jbwolfsthal</t>
  </si>
  <si>
    <t>https://twitter.com/darylgkimball</t>
  </si>
  <si>
    <t>https://twitter.com/kelseydav</t>
  </si>
  <si>
    <t>https://twitter.com/nukestrat</t>
  </si>
  <si>
    <t>https://twitter.com/combatathlete75</t>
  </si>
  <si>
    <t>https://twitter.com/jfcua</t>
  </si>
  <si>
    <t>https://twitter.com/iron6_1ad</t>
  </si>
  <si>
    <t>https://twitter.com/secarmy</t>
  </si>
  <si>
    <t>https://twitter.com/canadianarmy</t>
  </si>
  <si>
    <t>https://twitter.com/chinfo</t>
  </si>
  <si>
    <t>https://twitter.com/usagdaegu</t>
  </si>
  <si>
    <t>https://twitter.com/cnorichardson</t>
  </si>
  <si>
    <t>https://twitter.com/scotcregan</t>
  </si>
  <si>
    <t>https://twitter.com/navymcpon</t>
  </si>
  <si>
    <t>https://twitter.com/evansalisons</t>
  </si>
  <si>
    <t>https://twitter.com/schausdc</t>
  </si>
  <si>
    <t>https://twitter.com/insidedefense</t>
  </si>
  <si>
    <t>https://twitter.com/gen_jackkeane</t>
  </si>
  <si>
    <t>https://twitter.com/ericfanning</t>
  </si>
  <si>
    <t>https://twitter.com/usarmycmh</t>
  </si>
  <si>
    <t>https://twitter.com/b0yle</t>
  </si>
  <si>
    <t>https://twitter.com/paulgal</t>
  </si>
  <si>
    <t>https://twitter.com/natgeochannel</t>
  </si>
  <si>
    <t>https://twitter.com/tambriej</t>
  </si>
  <si>
    <t>https://twitter.com/alt_nasa</t>
  </si>
  <si>
    <t>https://twitter.com/sueleugers</t>
  </si>
  <si>
    <t>https://twitter.com/jaysguitars</t>
  </si>
  <si>
    <t>https://twitter.com/benjohn65</t>
  </si>
  <si>
    <t>https://twitter.com/blueheartplanet</t>
  </si>
  <si>
    <t>https://twitter.com/darrellgallen</t>
  </si>
  <si>
    <t>https://twitter.com/kwhite_official</t>
  </si>
  <si>
    <t>https://twitter.com/yearsofliving</t>
  </si>
  <si>
    <t>https://twitter.com/jimcameron</t>
  </si>
  <si>
    <t>https://twitter.com/2jazza</t>
  </si>
  <si>
    <t>https://twitter.com/heroisrotten</t>
  </si>
  <si>
    <t>https://twitter.com/319hilal</t>
  </si>
  <si>
    <t>https://twitter.com/adnanba26942430</t>
  </si>
  <si>
    <t>https://twitter.com/maryajzb64</t>
  </si>
  <si>
    <t>https://twitter.com/blacepi2912</t>
  </si>
  <si>
    <t>https://twitter.com/dalailama</t>
  </si>
  <si>
    <t>https://twitter.com/marioserna1974</t>
  </si>
  <si>
    <t>https://twitter.com/confepiscopal</t>
  </si>
  <si>
    <t>https://twitter.com/pontifex_es</t>
  </si>
  <si>
    <t>https://twitter.com/jeffvossler</t>
  </si>
  <si>
    <t>https://twitter.com/pau</t>
  </si>
  <si>
    <t>https://twitter.com/livingcomputers</t>
  </si>
  <si>
    <t>https://twitter.com/benjedwards</t>
  </si>
  <si>
    <t>https://twitter.com/allbusiness10</t>
  </si>
  <si>
    <t>https://twitter.com/chrisfralic</t>
  </si>
  <si>
    <t>https://twitter.com/dominicpajak</t>
  </si>
  <si>
    <t>https://twitter.com/bryanlunduke</t>
  </si>
  <si>
    <t>https://twitter.com/cyndemoya</t>
  </si>
  <si>
    <t>https://twitter.com/ravracc</t>
  </si>
  <si>
    <t>https://twitter.com/marcusmueller</t>
  </si>
  <si>
    <t>https://twitter.com/drchuck</t>
  </si>
  <si>
    <t>https://twitter.com/davidgreelish</t>
  </si>
  <si>
    <t>https://twitter.com/pimenta</t>
  </si>
  <si>
    <t>https://twitter.com/tuxlovesyou</t>
  </si>
  <si>
    <t>https://twitter.com/tomjcorey</t>
  </si>
  <si>
    <t>https://twitter.com/farrellybros</t>
  </si>
  <si>
    <t>https://twitter.com/stevemartintogo</t>
  </si>
  <si>
    <t>https://twitter.com/elizabethtaylor</t>
  </si>
  <si>
    <t>https://twitter.com/rodriguez</t>
  </si>
  <si>
    <t>https://twitter.com/jessicaalba</t>
  </si>
  <si>
    <t>https://twitter.com/evalongoria</t>
  </si>
  <si>
    <t>https://twitter.com/hughhefner</t>
  </si>
  <si>
    <t>https://twitter.com/janefonda</t>
  </si>
  <si>
    <t>https://twitter.com/samuel_ilitch</t>
  </si>
  <si>
    <t>https://twitter.com/punishedtaifa</t>
  </si>
  <si>
    <t>https://twitter.com/rtve</t>
  </si>
  <si>
    <t>https://twitter.com/onu_es</t>
  </si>
  <si>
    <t>https://twitter.com/charlescampbell</t>
  </si>
  <si>
    <t>https://twitter.com/vanlandinghamem</t>
  </si>
  <si>
    <t>https://twitter.com/rds4u</t>
  </si>
  <si>
    <t>https://twitter.com/paula_white</t>
  </si>
  <si>
    <t>https://twitter.com/cfcseattle</t>
  </si>
  <si>
    <t>https://twitter.com/charlesnieman</t>
  </si>
  <si>
    <t>https://twitter.com/pastorscottyg</t>
  </si>
  <si>
    <t>https://twitter.com/christinecaine</t>
  </si>
  <si>
    <t>https://twitter.com/wendytreat</t>
  </si>
  <si>
    <t>https://twitter.com/caseytreat</t>
  </si>
  <si>
    <t>https://twitter.com/realdonaldtrump</t>
  </si>
  <si>
    <t>https://twitter.com/twentypeace</t>
  </si>
  <si>
    <t>https://twitter.com/fallout</t>
  </si>
  <si>
    <t>https://twitter.com/ecsilehiphop</t>
  </si>
  <si>
    <t>https://twitter.com/coach_smith</t>
  </si>
  <si>
    <t>https://twitter.com/gawvi</t>
  </si>
  <si>
    <t>https://twitter.com/soccerkingusa</t>
  </si>
  <si>
    <t>https://twitter.com/steven_ballmer</t>
  </si>
  <si>
    <t>https://twitter.com/ricardobsalinas</t>
  </si>
  <si>
    <t>https://twitter.com/mickyarison</t>
  </si>
  <si>
    <t>https://twitter.com/john_w_henry</t>
  </si>
  <si>
    <t>https://twitter.com/carlosslim</t>
  </si>
  <si>
    <t>https://twitter.com/mcuban</t>
  </si>
  <si>
    <t>https://twitter.com/cavsdan</t>
  </si>
  <si>
    <t>https://twitter.com/_riccardo_silva</t>
  </si>
  <si>
    <t>https://twitter.com/peter_clarke99</t>
  </si>
  <si>
    <t>https://twitter.com/masicleininger1</t>
  </si>
  <si>
    <t>https://twitter.com/lolathackston</t>
  </si>
  <si>
    <t>joshmedia
@stephendeberry @eriktorenberg
@laurenepowell @mkapor @pierre
@PaulGAllen @jamesjoaquin @aileenlee
@hunterwalk @davidhornik because
you are an awesome human. time
for another round of @equatorcoffees!</t>
  </si>
  <si>
    <t xml:space="preserve">equatorcoffees
</t>
  </si>
  <si>
    <t>jamesjoaquin
@stephendeberry @eriktorenberg
@laurenepowell @mkapor @pierre
@PaulGAllen @aileenlee @Joshmedia
@hunterwalk @davidhornik _xD83D__xDC4A__xD83C__xDFFD_❤️_xD83D__xDE4C__xD83C__xDFFD_</t>
  </si>
  <si>
    <t xml:space="preserve">davidhornik
</t>
  </si>
  <si>
    <t>stephendeberry
@Joshmedia @eriktorenberg @laurenepowell
@mkapor @pierre @PaulGAllen @jamesjoaquin
@aileenlee @hunterwalk… https://t.co/EgLZW0cFWE</t>
  </si>
  <si>
    <t xml:space="preserve">hunterwalk
</t>
  </si>
  <si>
    <t xml:space="preserve">aileenlee
</t>
  </si>
  <si>
    <t>paulgallen
RIP crew of Musashi, appx 1023
lost. The pic of the valve 1st
confirmation of Japanese origin
(clues 2 use apprec). http://t.co/BcJgkhWskb</t>
  </si>
  <si>
    <t xml:space="preserve">pierre
</t>
  </si>
  <si>
    <t xml:space="preserve">mkapor
</t>
  </si>
  <si>
    <t xml:space="preserve">laurenepowell
</t>
  </si>
  <si>
    <t xml:space="preserve">eriktorenberg
</t>
  </si>
  <si>
    <t>hilal834
https://t.co/BBMENXCsD0</t>
  </si>
  <si>
    <t>edward936efe
https://t.co/BYjvdRBSAQ</t>
  </si>
  <si>
    <t>623hilal
https://t.co/Oc5XZVQlQu</t>
  </si>
  <si>
    <t>jaimevelo
@PaulGAllen may just be the most
important person in Seattle's history.
I don't know how to properly honor
him, but honor him Seattle should.</t>
  </si>
  <si>
    <t>sharp_tilda
https://t.co/t9GUZ0Tb1X</t>
  </si>
  <si>
    <t>alesmiol
I've always been most impressed
with what Founder Paul Gardner
Allen @PaulGAllen accomplished
after he left @Microsoft. Paulie's
@VulcanInc is a bumbershoot under
which lies innovation. That doesn't
mean the significance of the algebraic
equation 2+2=4 eludes me; it's
basic. C?</t>
  </si>
  <si>
    <t>vulcaninc
RT @b0yle: .@NatGeoChannel TV show
about Pacific War shipwrecks shines
a spotlight on the #RVPetrel expeditions
funded by the late @PaulGAl…</t>
  </si>
  <si>
    <t xml:space="preserve">microsoft
</t>
  </si>
  <si>
    <t>yoochanm_612
RT @PaulGAllen: Musashi a few new
discoveries today, including more
Japanese writing, any translation
help appreciated http://t.co/RlnQriN2â€¦</t>
  </si>
  <si>
    <t xml:space="preserve">upstreamfest
</t>
  </si>
  <si>
    <t>thatredgirl1
RT @PaulGAllen: .@UpstreamFest
Thanks everyone who came and enjoyed
the music and the artists who killed
it with their performances! https:â€¦</t>
  </si>
  <si>
    <t>valaafshar
June 25, 1981 — @Microsoft reorganizes
into a privately held corporation
in the state of Washington with
Bill Gates as president and chairman
of the board and Paul Allen as
executive vice president. (@PaulGAllen
and @BillGates in 1981 and 2013)
https://t.co/OOf9vloTFa</t>
  </si>
  <si>
    <t xml:space="preserve">billgates
</t>
  </si>
  <si>
    <t>amolgho31071949
RT @ValaAfshar: June 25, 1981 —
@Microsoft reorganizes into a privately
held corporation in the state of
Washington with Bill Gates as pre…</t>
  </si>
  <si>
    <t>mcxbeedfpujgs
https://t.co/AoMhRu0YZ4</t>
  </si>
  <si>
    <t>fusliakt
@andresantheus @vox_es @openarms_fund
@policia @guardiacivil @valijainterna
@MESIAS_oficial @interiorgob @CIA
@ActualidadRT @mediasetcom @laSextaTV
@el_pais @stevewoz @PaulGAllen
@CasaReal @MSEurope @Microsoft
@EdeRothschild Y tú eres juez de
que Tribunal? Ahh calla, que sólo
eres otro engañado de Pablemos,
sigue ladrando, es lo que mejor
sabéis hacer</t>
  </si>
  <si>
    <t xml:space="preserve">mesias_oficial
</t>
  </si>
  <si>
    <t xml:space="preserve">valijainterna
</t>
  </si>
  <si>
    <t xml:space="preserve">guardiacivil
</t>
  </si>
  <si>
    <t xml:space="preserve">policia
</t>
  </si>
  <si>
    <t xml:space="preserve">openarms_fund
</t>
  </si>
  <si>
    <t xml:space="preserve">vox_es
</t>
  </si>
  <si>
    <t xml:space="preserve">ederothschild
</t>
  </si>
  <si>
    <t xml:space="preserve">mseurope
</t>
  </si>
  <si>
    <t xml:space="preserve">casareal
</t>
  </si>
  <si>
    <t xml:space="preserve">stevewoz
</t>
  </si>
  <si>
    <t xml:space="preserve">el_pais
</t>
  </si>
  <si>
    <t xml:space="preserve">lasextatv
</t>
  </si>
  <si>
    <t xml:space="preserve">mediasetcom
</t>
  </si>
  <si>
    <t xml:space="preserve">actualidadrt
</t>
  </si>
  <si>
    <t xml:space="preserve">cia
</t>
  </si>
  <si>
    <t xml:space="preserve">interiorgob
</t>
  </si>
  <si>
    <t xml:space="preserve">andresantheus
</t>
  </si>
  <si>
    <t>flyingheritage
.@PaulGAllen honored at SkyFair
with rarely seen missing man formation.
https://t.co/EptZZ3wefw</t>
  </si>
  <si>
    <t>andyhickl
RT @FlyingHeritage: .@PaulGAllen
honored at SkyFair with rarely
seen missing man formation. https://t.co/EptZZ3wefw</t>
  </si>
  <si>
    <t>scrumhalf1
@andresantheus @wikileaks @interiorgob
@CIA @NSAGov @BillGates @ActualidadRT
@el_pais @CasaReal @stevewoz @PaulGAllen
@MSEurope @EdeRothschild Country
of freedom? Far from it. We are
#17 on the freedom index.</t>
  </si>
  <si>
    <t xml:space="preserve">wikileaks
</t>
  </si>
  <si>
    <t xml:space="preserve">nsagov
</t>
  </si>
  <si>
    <t>keeganhall
@PaulGAllen @AndyKaruza @Seahawks
@JKearse_15 @NFL Here's a better
angle of the catch... _xD83D__xDE09_✏️_xD83C__xDFC8_ Definitely
going to… https://t.co/ukQyYbmDIQ</t>
  </si>
  <si>
    <t xml:space="preserve">nfl
</t>
  </si>
  <si>
    <t>antman1516
RT @KeeganHall: @PaulGAllen @AndyKaruza
@Seahawks @JKearse_15 @NFL Here's
a better angle of the catch...
_xD83D__xDE09_✏️_xD83C__xDFC8_ Definitely going to miss
him…</t>
  </si>
  <si>
    <t xml:space="preserve">jkearse_15
</t>
  </si>
  <si>
    <t xml:space="preserve">seahawks
</t>
  </si>
  <si>
    <t xml:space="preserve">andykaruza
</t>
  </si>
  <si>
    <t>healthangel999
@PaulGAllen @USArmyCMH @ericfanning
@gen_jackkeane @insidedefense @schausdc
@EvansAlisonS @NavyMCPON @scotcregan…
https://t.co/fV7liS0aH9</t>
  </si>
  <si>
    <t xml:space="preserve">afnbeneluxradio
</t>
  </si>
  <si>
    <t xml:space="preserve">16thsustbde
</t>
  </si>
  <si>
    <t xml:space="preserve">hascrepublicans
</t>
  </si>
  <si>
    <t xml:space="preserve">usaf_acc
</t>
  </si>
  <si>
    <t xml:space="preserve">challengegov
</t>
  </si>
  <si>
    <t xml:space="preserve">cnichq
</t>
  </si>
  <si>
    <t xml:space="preserve">usarmytacom
</t>
  </si>
  <si>
    <t xml:space="preserve">defenseintel
</t>
  </si>
  <si>
    <t xml:space="preserve">nga_geoint
</t>
  </si>
  <si>
    <t xml:space="preserve">defensedigital
</t>
  </si>
  <si>
    <t xml:space="preserve">armychiefstaff
</t>
  </si>
  <si>
    <t xml:space="preserve">dodmilspouse
</t>
  </si>
  <si>
    <t xml:space="preserve">defensemediaact
</t>
  </si>
  <si>
    <t xml:space="preserve">afnspangdahlem
</t>
  </si>
  <si>
    <t xml:space="preserve">jbwolfsthal
</t>
  </si>
  <si>
    <t xml:space="preserve">darylgkimball
</t>
  </si>
  <si>
    <t xml:space="preserve">kelseydav
</t>
  </si>
  <si>
    <t xml:space="preserve">nukestrat
</t>
  </si>
  <si>
    <t xml:space="preserve">combatathlete75
</t>
  </si>
  <si>
    <t xml:space="preserve">jfcua
</t>
  </si>
  <si>
    <t xml:space="preserve">iron6_1ad
</t>
  </si>
  <si>
    <t xml:space="preserve">secarmy
</t>
  </si>
  <si>
    <t xml:space="preserve">canadianarmy
</t>
  </si>
  <si>
    <t xml:space="preserve">chinfo
</t>
  </si>
  <si>
    <t xml:space="preserve">usagdaegu
</t>
  </si>
  <si>
    <t xml:space="preserve">cnorichardson
</t>
  </si>
  <si>
    <t xml:space="preserve">scotcregan
</t>
  </si>
  <si>
    <t xml:space="preserve">navymcpon
</t>
  </si>
  <si>
    <t xml:space="preserve">evansalisons
</t>
  </si>
  <si>
    <t xml:space="preserve">schausdc
</t>
  </si>
  <si>
    <t xml:space="preserve">insidedefense
</t>
  </si>
  <si>
    <t xml:space="preserve">gen_jackkeane
</t>
  </si>
  <si>
    <t xml:space="preserve">ericfanning
</t>
  </si>
  <si>
    <t xml:space="preserve">usarmycmh
</t>
  </si>
  <si>
    <t>b0yle
.@NatGeoChannel TV show about Pacific
War shipwrecks shines a spotlight
on the #RVPetrel expeditions funded
by the late @PaulGAllen: https://t.co/EsaPfUWXQN
H/T @VulcanInc #DrainTheOceans
https://t.co/lQ2zjdLuoE</t>
  </si>
  <si>
    <t xml:space="preserve">paulgal
</t>
  </si>
  <si>
    <t xml:space="preserve">natgeochannel
</t>
  </si>
  <si>
    <t>tambriej
RT @b0yle: .@NatGeoChannel TV show
about Pacific War shipwrecks shines
a spotlight on the #RVPetrel expeditions
funded by the late @PaulGAl…</t>
  </si>
  <si>
    <t>alt_nasa
RT @b0yle: .@NatGeoChannel TV show
about Pacific War shipwrecks shines
a spotlight on the #RVPetrel expeditions
funded by the late @PaulGAl…</t>
  </si>
  <si>
    <t>sueleugers
RT @b0yle: .@NatGeoChannel TV show
about Pacific War shipwrecks shines
a spotlight on the #RVPetrel expeditions
funded by the late @PaulGAl…</t>
  </si>
  <si>
    <t>jaysguitars
RT @b0yle: .@NatGeoChannel TV show
about Pacific War shipwrecks shines
a spotlight on the #RVPetrel expeditions
funded by the late @PaulGAl…</t>
  </si>
  <si>
    <t>benjohn65
RT @b0yle: .@NatGeoChannel TV show
about Pacific War shipwrecks shines
a spotlight on the #RVPetrel expeditions
funded by the late @PaulGAl…</t>
  </si>
  <si>
    <t>blueheartplanet
RT @b0yle: .@NatGeoChannel TV show
about Pacific War shipwrecks shines
a spotlight on the #RVPetrel expeditions
funded by the late @PaulGAl…</t>
  </si>
  <si>
    <t>darrellgallen
RT @b0yle: .@NatGeoChannel TV show
about Pacific War shipwrecks shines
a spotlight on the #RVPetrel expeditions
funded by the late @PaulGAl…</t>
  </si>
  <si>
    <t>kwhite_official
@JimCameron @PaulGAllen @YEARSofLIVING
https://t.co/zRGOKcb7K5</t>
  </si>
  <si>
    <t xml:space="preserve">yearsofliving
</t>
  </si>
  <si>
    <t xml:space="preserve">jimcameron
</t>
  </si>
  <si>
    <t>2jazza
James Graham showing class #PaulGallen
#NRLDragonsTitans</t>
  </si>
  <si>
    <t>heroisrotten
RT @PaulGAllen: RIP crew of Musashi,
appx 1023 lost. The pic of the
valve 1st confirmation of Japanese
origin (clues 2 use apprec). http://…</t>
  </si>
  <si>
    <t>319hilal
https://t.co/alAU5gPhSV</t>
  </si>
  <si>
    <t>adnanba26942430
@PaulGAllen Neither India nor Pakistan
should speak to you today for Kashmiris
for humanity. When we have full
righ… https://t.co/NmzOhFu8wF</t>
  </si>
  <si>
    <t>maryajzb64
https://t.co/BTFp3S83I4</t>
  </si>
  <si>
    <t>blacepi2912
@andresantheus @Pontifex_es @interiorgob
@CIA @Confepiscopal @ActualidadRT
@mediasetcom @laSextaTV @el_pais
@BillGates @stevewoz @PaulGAllen
@EdeRothschild @Microsoft @CasaReal
@DalaiLama https://t.co/OuSMaKXT7R</t>
  </si>
  <si>
    <t xml:space="preserve">dalailama
</t>
  </si>
  <si>
    <t>marioserna1974
@blacepi2912 @andresantheus @Pontifex_es
@interiorgob @CIA @Confepiscopal
@ActualidadRT @mediasetcom @laSextaTV
@el_pais @BillGates @stevewoz @PaulGAllen
@EdeRothschild @Microsoft @CasaReal
@DalaiLama Ignore a esa gente,
solo lo hacen porque tienen el
odio en su corazon y no saben como
sacar el veneno que los corroe</t>
  </si>
  <si>
    <t xml:space="preserve">confepiscopal
</t>
  </si>
  <si>
    <t xml:space="preserve">pontifex_es
</t>
  </si>
  <si>
    <t>jeffvossler
RT @LivingComputers: Today, we
wish a big #HappyBirthday to @stevewoz!
We were honored to host his first
meeting with our late Founder @Pau…</t>
  </si>
  <si>
    <t xml:space="preserve">pau
</t>
  </si>
  <si>
    <t>livingcomputers
Today, we wish a big #HappyBirthday
to @stevewoz! We were honored to
host his first meeting with our
late Founder @PaulGAllen during
the debut of our #Apple exhibit.
We hope your day is as great as
you are, Woz! https://t.co/msyv7H6CLM</t>
  </si>
  <si>
    <t>benjedwards
RT @LivingComputers: Today, we
wish a big #HappyBirthday to @stevewoz!
We were honored to host his first
meeting with our late Founder @Pau…</t>
  </si>
  <si>
    <t>allbusiness10
RT @LivingComputers: Today, we
wish a big #HappyBirthday to @stevewoz!
We were honored to host his first
meeting with our late Founder @Pau…</t>
  </si>
  <si>
    <t>chrisfralic
RT @LivingComputers: Today, we
wish a big #HappyBirthday to @stevewoz!
We were honored to host his first
meeting with our late Founder @Pau…</t>
  </si>
  <si>
    <t>dominicpajak
RT @LivingComputers: Today, we
wish a big #HappyBirthday to @stevewoz!
We were honored to host his first
meeting with our late Founder @Pau…</t>
  </si>
  <si>
    <t>bryanlunduke
RT @LivingComputers: Today, we
wish a big #HappyBirthday to @stevewoz!
We were honored to host his first
meeting with our late Founder @Pau…</t>
  </si>
  <si>
    <t>cyndemoya
RT @LivingComputers: Today, we
wish a big #HappyBirthday to @stevewoz!
We were honored to host his first
meeting with our late Founder @Pau…</t>
  </si>
  <si>
    <t>ravracc
RT @LivingComputers: Today, we
wish a big #HappyBirthday to @stevewoz!
We were honored to host his first
meeting with our late Founder @Pau…</t>
  </si>
  <si>
    <t>marcusmueller
RT @LivingComputers: Today, we
wish a big #HappyBirthday to @stevewoz!
We were honored to host his first
meeting with our late Founder @Pau…</t>
  </si>
  <si>
    <t>drchuck
RT @LivingComputers: Today, we
wish a big #HappyBirthday to @stevewoz!
We were honored to host his first
meeting with our late Founder @Pau…</t>
  </si>
  <si>
    <t>davidgreelish
RT @LivingComputers: Today, we
wish a big #HappyBirthday to @stevewoz!
We were honored to host his first
meeting with our late Founder @Pau…</t>
  </si>
  <si>
    <t>pimenta
RT @LivingComputers: Today, we
wish a big #HappyBirthday to @stevewoz!
We were honored to host his first
meeting with our late Founder @Pau…</t>
  </si>
  <si>
    <t>tuxlovesyou
RT @LivingComputers: Today, we
wish a big #HappyBirthday to @stevewoz!
We were honored to host his first
meeting with our late Founder @Pau…</t>
  </si>
  <si>
    <t>tomjcorey
@JimCameron @JaneFonda @HughHefner
@BillGates @EvaLongoria @JessicaAlba
@Rodriguez @ElizabethTaylor @SteveMartinToGo
@PaulGAllen @FarrellyBros</t>
  </si>
  <si>
    <t xml:space="preserve">farrellybros
</t>
  </si>
  <si>
    <t xml:space="preserve">stevemartintogo
</t>
  </si>
  <si>
    <t xml:space="preserve">elizabethtaylor
</t>
  </si>
  <si>
    <t xml:space="preserve">rodriguez
</t>
  </si>
  <si>
    <t xml:space="preserve">jessicaalba
</t>
  </si>
  <si>
    <t xml:space="preserve">evalongoria
</t>
  </si>
  <si>
    <t xml:space="preserve">hughhefner
</t>
  </si>
  <si>
    <t xml:space="preserve">janefonda
</t>
  </si>
  <si>
    <t>samuel_ilitch
@andresantheus @ONU_es @interiorgob
@CIA @BillGates @ActualidadRT @rtve
@mediasetcom @laSextaTV @el_pais
@stevewoz @PaulGAllen @Microsoft
@CasaReal @EdeRothschild La historia
tiende a 'repetirse',estamos en
una 'involución' de movimientos
'ultranacionalistas' en toda Europa
y el mundo.Debemos actuar desde'democracia'y
'PAZ MUNDIAL',como la @ONU_es .snehtuaÆ
@interiorgob @CIA @BillGates @ActualidadRT
@rtve @mediasetcom @laSextaTV @el_pais</t>
  </si>
  <si>
    <t>punishedtaifa
@samuel_ilitch @andresantheus @ONU_es
@interiorgob @CIA @BillGates @ActualidadRT
@rtve @mediasetcom @laSextaTV @el_pais
@stevewoz @PaulGAllen @Microsoft
@CasaReal @EdeRothschild La historia
tiende a 'repetirse',estamos en
una 'involución' de movimientos
'ultranacionalistas' en toda Europa
y el mundo.Debemos actuar desde'democracia'y
'PAZ MUNDIAL',como la @ONU_es .snehtuaÆ
@interiorgob @CIA @BillGates @ActualidadRT
@rtve @mediasetcom @laSextaTV @el_pais</t>
  </si>
  <si>
    <t xml:space="preserve">rtve
</t>
  </si>
  <si>
    <t xml:space="preserve">onu_es
</t>
  </si>
  <si>
    <t>charlescampbell
@PaulGAllen Aah Star is my new
Social Media Platform Startup for
Professional Athletes &amp;amp; Star
Entertainers to mone… https://t.co/Nm3GCqtFiF</t>
  </si>
  <si>
    <t>vanlandinghamem
@caseytreat, @wendytreat, @ChristineCaine,
@PastorScottyG, @charlesnieman,
@CFCSeattle, @realDonaldTrump,
@Paula_White, @PaulGAllen, @BillGates,
my cousin @RDS4U is like fine flour.
Where does wisdom cry out? In the
street in, the open square. Proverbs
1:20. "Here, fishy, fishy."</t>
  </si>
  <si>
    <t xml:space="preserve">rds4u
</t>
  </si>
  <si>
    <t xml:space="preserve">paula_white
</t>
  </si>
  <si>
    <t xml:space="preserve">cfcseattle
</t>
  </si>
  <si>
    <t xml:space="preserve">charlesnieman
</t>
  </si>
  <si>
    <t xml:space="preserve">pastorscottyg
</t>
  </si>
  <si>
    <t xml:space="preserve">christinecaine
</t>
  </si>
  <si>
    <t xml:space="preserve">wendytreat
</t>
  </si>
  <si>
    <t xml:space="preserve">caseytreat
</t>
  </si>
  <si>
    <t xml:space="preserve">realdonaldtrump
</t>
  </si>
  <si>
    <t>twentypeace
@eCsiLeHipHop @GAWVI @Coach_Smith
@realDonaldTrump @Fallout @PaulGAllen
You are very late...</t>
  </si>
  <si>
    <t xml:space="preserve">fallout
</t>
  </si>
  <si>
    <t>ecsilehiphop
@TwentyPeace @GAWVI @Coach_Smith
@realDonaldTrump @Fallout @PaulGAllen
Better late than never! Ha, ha,
ha, ha, ha!</t>
  </si>
  <si>
    <t xml:space="preserve">coach_smith
</t>
  </si>
  <si>
    <t xml:space="preserve">gawvi
</t>
  </si>
  <si>
    <t>soccerkingusa
First to pay the $10 million deposit
get in, No approval, No vetting,
just put up the cash in a non refundable
deposit. I am thinking guys like
Rocco Commisso @_Riccardo_Silva
@PaulGAllen @cavsdan @mcuban @carlosslim
@John_W_Henry @MickyArison @RicardoBSalinas
@Steven_Ballmer</t>
  </si>
  <si>
    <t xml:space="preserve">steven_ballmer
</t>
  </si>
  <si>
    <t xml:space="preserve">ricardobsalinas
</t>
  </si>
  <si>
    <t xml:space="preserve">mickyarison
</t>
  </si>
  <si>
    <t xml:space="preserve">john_w_henry
</t>
  </si>
  <si>
    <t xml:space="preserve">carlosslim
</t>
  </si>
  <si>
    <t xml:space="preserve">mcuban
</t>
  </si>
  <si>
    <t xml:space="preserve">cavsdan
</t>
  </si>
  <si>
    <t xml:space="preserve">_riccardo_silva
</t>
  </si>
  <si>
    <t>peter_clarke99
@PaulGAllen hi Paul, I have a crazy
idea, it would be awesome of you
could help.. Would you be able
to direct messa… https://t.co/gtWgossHc1</t>
  </si>
  <si>
    <t>masicleininger1
@PaulGAllen Most people are not
going to want to answer their phone
to an automatic recording system
and trapping conversation</t>
  </si>
  <si>
    <t>lolathackston
https://t.co/UXeLMPCG5u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</si>
  <si>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</si>
  <si>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</si>
  <si>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</si>
  <si>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</si>
  <si>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</si>
  <si>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</si>
  <si>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</si>
  <si>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</si>
  <si>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</si>
  <si>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</si>
  <si>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</si>
  <si>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</si>
  <si>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</si>
  <si>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</si>
  <si>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</si>
  <si>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</si>
  <si>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</si>
  <si>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</si>
  <si>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</si>
  <si>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</si>
  <si>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</si>
  <si>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</si>
  <si>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</si>
  <si>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</si>
  <si>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</si>
  <si>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</si>
  <si>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</si>
  <si>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</si>
  <si>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</si>
  <si>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</si>
  <si>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</si>
  <si>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</si>
  <si>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</si>
  <si>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</si>
  <si>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</si>
  <si>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</si>
  <si>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</si>
  <si>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</si>
  <si>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</si>
  <si>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</si>
  <si>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</si>
  <si>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</si>
  <si>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</si>
  <si>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</si>
  <si>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</si>
  <si>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</si>
  <si>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</si>
  <si>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</si>
  <si>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</si>
  <si>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</si>
  <si>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</si>
  <si>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</si>
  <si>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</si>
  <si>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</si>
  <si>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</si>
  <si>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</si>
  <si>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</si>
  <si>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</si>
  <si>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</si>
  <si>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</si>
  <si>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</si>
  <si>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</si>
  <si>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</si>
  <si>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</si>
  <si>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</si>
  <si>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</si>
  <si>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</si>
  <si>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</si>
  <si>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</si>
  <si>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</si>
  <si>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</si>
  <si>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</si>
  <si>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</si>
  <si>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</si>
  <si>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</si>
  <si>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</si>
  <si>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</si>
  <si>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</si>
  <si>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</si>
  <si>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</si>
  <si>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</si>
  <si>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</si>
  <si>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</si>
  <si>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</si>
  <si>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</si>
  <si>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</si>
  <si>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https://twitter.com/HealthAngel999/status/1159081916227825664 https://twitter.com/i/web/status/1159923187842461696 https://twitter.com/HealthAngel999/status/1156977138811179008 https://twitter.com/HealthAngel999/status/1159483182724632577</t>
  </si>
  <si>
    <t>https://www.kiro7.com/video?videoId=968789092&amp;videoVersion=1.0 https://twitter.com/i/web/status/1161280954628890624 https://twitter.com/i/web/status/1161281147432652800 https://twitter.com/i/web/status/1161281290433437697 https://twitter.com/i/web/status/1161283154730192896 https://twitter.com/i/web/status/1161284409422688256 https://twitter.com/i/web/status/1161284668454518784 https://twitter.com/i/web/status/1161285877215223809 https://twitter.com/i/web/status/1161299320324276224 https://twitter.com/i/web/status/1161300441038147584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</si>
  <si>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</si>
  <si>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</si>
  <si>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</si>
  <si>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</si>
  <si>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</si>
  <si>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</si>
  <si>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</si>
  <si>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</si>
  <si>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</si>
  <si>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</si>
  <si>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</si>
  <si>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</si>
  <si>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kiro7.com</t>
  </si>
  <si>
    <t>Top Hashtags in Tweet in Entire Graph</t>
  </si>
  <si>
    <t>apple</t>
  </si>
  <si>
    <t>nrldragonstitans</t>
  </si>
  <si>
    <t>draintheoceans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</si>
  <si>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</si>
  <si>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</si>
  <si>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</si>
  <si>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</si>
  <si>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</si>
  <si>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</si>
  <si>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</si>
  <si>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</si>
  <si>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</si>
  <si>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</si>
  <si>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</si>
  <si>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rvpetrel happybirthday draintheoceans</t>
  </si>
  <si>
    <t>Top Words in Tweet in Entire Graph</t>
  </si>
  <si>
    <t>Words in Sentiment List#1: Positive</t>
  </si>
  <si>
    <t>Words in Sentiment List#2: Negative</t>
  </si>
  <si>
    <t>Words in Sentiment List#3: Angry/Violent</t>
  </si>
  <si>
    <t>Non-categorized Words</t>
  </si>
  <si>
    <t>Total Words</t>
  </si>
  <si>
    <t>late</t>
  </si>
  <si>
    <t>today</t>
  </si>
  <si>
    <t>Top Words in Tweet in G1</t>
  </si>
  <si>
    <t>Top Words in Tweet in G2</t>
  </si>
  <si>
    <t>Top Words in Tweet in G3</t>
  </si>
  <si>
    <t>up</t>
  </si>
  <si>
    <t>frequency</t>
  </si>
  <si>
    <t>paul</t>
  </si>
  <si>
    <t>allen</t>
  </si>
  <si>
    <t>musashi</t>
  </si>
  <si>
    <t>people</t>
  </si>
  <si>
    <t>going</t>
  </si>
  <si>
    <t>know</t>
  </si>
  <si>
    <t>better</t>
  </si>
  <si>
    <t>Top Words in Tweet in G4</t>
  </si>
  <si>
    <t>ha</t>
  </si>
  <si>
    <t>very</t>
  </si>
  <si>
    <t>Top Words in Tweet in G5</t>
  </si>
  <si>
    <t>wish</t>
  </si>
  <si>
    <t>big</t>
  </si>
  <si>
    <t>#happybirthday</t>
  </si>
  <si>
    <t>honored</t>
  </si>
  <si>
    <t>host</t>
  </si>
  <si>
    <t>first</t>
  </si>
  <si>
    <t>meeting</t>
  </si>
  <si>
    <t>Top Words in Tweet in G6</t>
  </si>
  <si>
    <t>tv</t>
  </si>
  <si>
    <t>show</t>
  </si>
  <si>
    <t>pacific</t>
  </si>
  <si>
    <t>war</t>
  </si>
  <si>
    <t>shipwrecks</t>
  </si>
  <si>
    <t>shines</t>
  </si>
  <si>
    <t>spotlight</t>
  </si>
  <si>
    <t>#rvpetrel</t>
  </si>
  <si>
    <t>Top Words in Tweet in G7</t>
  </si>
  <si>
    <t>Top Words in Tweet in G8</t>
  </si>
  <si>
    <t>Top Words in Tweet in G9</t>
  </si>
  <si>
    <t>deposit</t>
  </si>
  <si>
    <t>Top Words in Tweet in G10</t>
  </si>
  <si>
    <t>Top Words in Tweet</t>
  </si>
  <si>
    <t>paulgallen usarmycmh ericfanning iron6_1ad gen_jackkeane insidedefense schausdc evansalisons navymcpon scotcregan</t>
  </si>
  <si>
    <t>interiorgob cia billgates actualidadrt el_pais mediasetcom lasextatv paulgallen microsoft andresantheus</t>
  </si>
  <si>
    <t>paulgallen up frequency paul allen musashi people going know better</t>
  </si>
  <si>
    <t>realdonaldtrump paulgallen ha gawvi coach_smith fallout twentypeace late ecsilehiphop very</t>
  </si>
  <si>
    <t>today wish big #happybirthday stevewoz honored host first meeting late</t>
  </si>
  <si>
    <t>late natgeochannel tv show pacific war shipwrecks shines spotlight #rvpetrel</t>
  </si>
  <si>
    <t>jimcameron paulgallen</t>
  </si>
  <si>
    <t>eriktorenberg laurenepowell mkapor pierre paulgallen aileenlee hunterwalk joshmedia jamesjoaquin davidhornik</t>
  </si>
  <si>
    <t>Top Word Pairs in Tweet in Entire Graph</t>
  </si>
  <si>
    <t>interiorgob,cia</t>
  </si>
  <si>
    <t>mediasetcom,lasextatv</t>
  </si>
  <si>
    <t>lasextatv,el_pais</t>
  </si>
  <si>
    <t>stevewoz,paulgallen</t>
  </si>
  <si>
    <t>today,wish</t>
  </si>
  <si>
    <t>wish,big</t>
  </si>
  <si>
    <t>big,#happybirthday</t>
  </si>
  <si>
    <t>#happybirthday,stevewoz</t>
  </si>
  <si>
    <t>stevewoz,honored</t>
  </si>
  <si>
    <t>honored,host</t>
  </si>
  <si>
    <t>Top Word Pairs in Tweet in G1</t>
  </si>
  <si>
    <t>paulgallen,usarmycmh</t>
  </si>
  <si>
    <t>usarmycmh,ericfanning</t>
  </si>
  <si>
    <t>ericfanning,gen_jackkeane</t>
  </si>
  <si>
    <t>gen_jackkeane,insidedefense</t>
  </si>
  <si>
    <t>insidedefense,schausdc</t>
  </si>
  <si>
    <t>schausdc,evansalisons</t>
  </si>
  <si>
    <t>evansalisons,navymcpon</t>
  </si>
  <si>
    <t>navymcpon,scotcregan</t>
  </si>
  <si>
    <t>cnorichardson,usagdaegu</t>
  </si>
  <si>
    <t>usagdaegu,chinfo</t>
  </si>
  <si>
    <t>Top Word Pairs in Tweet in G2</t>
  </si>
  <si>
    <t>microsoft,casareal</t>
  </si>
  <si>
    <t>actualidadrt,mediasetcom</t>
  </si>
  <si>
    <t>andresantheus,pontifex_es</t>
  </si>
  <si>
    <t>pontifex_es,interiorgob</t>
  </si>
  <si>
    <t>cia,confepiscopal</t>
  </si>
  <si>
    <t>confepiscopal,actualidadrt</t>
  </si>
  <si>
    <t>Top Word Pairs in Tweet in G3</t>
  </si>
  <si>
    <t>paul,allen</t>
  </si>
  <si>
    <t>bill,gates</t>
  </si>
  <si>
    <t>outer,space</t>
  </si>
  <si>
    <t>paulgallen,frequency</t>
  </si>
  <si>
    <t>paulgallen,know</t>
  </si>
  <si>
    <t>ww2,battleship</t>
  </si>
  <si>
    <t>battleship,musashi</t>
  </si>
  <si>
    <t>musashi,sank</t>
  </si>
  <si>
    <t>sank,1944</t>
  </si>
  <si>
    <t>1944,found</t>
  </si>
  <si>
    <t>Top Word Pairs in Tweet in G4</t>
  </si>
  <si>
    <t>gawvi,coach_smith</t>
  </si>
  <si>
    <t>coach_smith,realdonaldtrump</t>
  </si>
  <si>
    <t>realdonaldtrump,fallout</t>
  </si>
  <si>
    <t>fallout,paulgallen</t>
  </si>
  <si>
    <t>ha,ha</t>
  </si>
  <si>
    <t>twentypeace,gawvi</t>
  </si>
  <si>
    <t>ecsilehiphop,gawvi</t>
  </si>
  <si>
    <t>paulgallen,very</t>
  </si>
  <si>
    <t>very,late</t>
  </si>
  <si>
    <t>Top Word Pairs in Tweet in G5</t>
  </si>
  <si>
    <t>host,first</t>
  </si>
  <si>
    <t>first,meeting</t>
  </si>
  <si>
    <t>meeting,late</t>
  </si>
  <si>
    <t>late,founder</t>
  </si>
  <si>
    <t>Top Word Pairs in Tweet in G6</t>
  </si>
  <si>
    <t>natgeochannel,tv</t>
  </si>
  <si>
    <t>tv,show</t>
  </si>
  <si>
    <t>show,pacific</t>
  </si>
  <si>
    <t>pacific,war</t>
  </si>
  <si>
    <t>war,shipwrecks</t>
  </si>
  <si>
    <t>shipwrecks,shines</t>
  </si>
  <si>
    <t>shines,spotlight</t>
  </si>
  <si>
    <t>spotlight,#rvpetrel</t>
  </si>
  <si>
    <t>#rvpetrel,expeditions</t>
  </si>
  <si>
    <t>expeditions,funded</t>
  </si>
  <si>
    <t>Top Word Pairs in Tweet in G7</t>
  </si>
  <si>
    <t>Top Word Pairs in Tweet in G8</t>
  </si>
  <si>
    <t>laurenepowell,mkapor</t>
  </si>
  <si>
    <t>mkapor,pierre</t>
  </si>
  <si>
    <t>pierre,paulgallen</t>
  </si>
  <si>
    <t>eriktorenberg,laurenepowell</t>
  </si>
  <si>
    <t>jamesjoaquin,aileenlee</t>
  </si>
  <si>
    <t>hunterwalk,davidhornik</t>
  </si>
  <si>
    <t>paulgallen,jamesjoaquin</t>
  </si>
  <si>
    <t>aileenlee,hunterwalk</t>
  </si>
  <si>
    <t>aileenlee,joshmedia</t>
  </si>
  <si>
    <t>joshmedia,hunterwalk</t>
  </si>
  <si>
    <t>Top Word Pairs in Tweet in G9</t>
  </si>
  <si>
    <t>Top Word Pairs in Tweet in G10</t>
  </si>
  <si>
    <t>Top Word Pairs in Tweet</t>
  </si>
  <si>
    <t>paulgallen,usarmycmh  usarmycmh,ericfanning  ericfanning,gen_jackkeane  gen_jackkeane,insidedefense  insidedefense,schausdc  schausdc,evansalisons  evansalisons,navymcpon  navymcpon,scotcregan  cnorichardson,usagdaegu  usagdaegu,chinfo</t>
  </si>
  <si>
    <t>interiorgob,cia  mediasetcom,lasextatv  lasextatv,el_pais  stevewoz,paulgallen  microsoft,casareal  actualidadrt,mediasetcom  andresantheus,pontifex_es  pontifex_es,interiorgob  cia,confepiscopal  confepiscopal,actualidadrt</t>
  </si>
  <si>
    <t>paul,allen  bill,gates  outer,space  paulgallen,frequency  paulgallen,know  ww2,battleship  battleship,musashi  musashi,sank  sank,1944  1944,found</t>
  </si>
  <si>
    <t>gawvi,coach_smith  coach_smith,realdonaldtrump  realdonaldtrump,fallout  fallout,paulgallen  ha,ha  twentypeace,gawvi  ecsilehiphop,gawvi  paulgallen,very  very,late</t>
  </si>
  <si>
    <t>today,wish  wish,big  big,#happybirthday  #happybirthday,stevewoz  stevewoz,honored  honored,host  host,first  first,meeting  meeting,late  late,founder</t>
  </si>
  <si>
    <t>natgeochannel,tv  tv,show  show,pacific  pacific,war  war,shipwrecks  shipwrecks,shines  shines,spotlight  spotlight,#rvpetrel  #rvpetrel,expeditions  expeditions,funded</t>
  </si>
  <si>
    <t>laurenepowell,mkapor  mkapor,pierre  pierre,paulgallen  eriktorenberg,laurenepowell  jamesjoaquin,aileenlee  hunterwalk,davidhornik  paulgallen,jamesjoaquin  aileenlee,hunterwalk  aileenlee,joshmedia  joshmedia,hunterwalk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</si>
  <si>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</si>
  <si>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</si>
  <si>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</si>
  <si>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</si>
  <si>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</si>
  <si>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</si>
  <si>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</si>
  <si>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</si>
  <si>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</si>
  <si>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</si>
  <si>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</si>
  <si>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</si>
  <si>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</si>
  <si>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</si>
  <si>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</si>
  <si>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</si>
  <si>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</si>
  <si>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</si>
  <si>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</si>
  <si>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</si>
  <si>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</si>
  <si>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</si>
  <si>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</si>
  <si>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paulgallen armychiefstaff nsagov iron6_1ad cnorichardson</t>
  </si>
  <si>
    <t>andresantheus samuel_ilitch blacepi2912</t>
  </si>
  <si>
    <t>paulgallen seahawks</t>
  </si>
  <si>
    <t>twentypeace ecsilehiphop caseytreat</t>
  </si>
  <si>
    <t>stephendeberry joshmedia eriktorenberg</t>
  </si>
  <si>
    <t>Top Mentioned in Tweet</t>
  </si>
  <si>
    <t>usarmycmh ericfanning paulgallen gen_jackkeane insidedefense schausdc evansalisons navymcpon scotcregan usagdaegu</t>
  </si>
  <si>
    <t>paulgallen microsoft interiorgob cia billgates actualidadrt el_pais stevewoz casareal ederothschild</t>
  </si>
  <si>
    <t>paulgallen jkearse_15 seahawks upstreamfest andykaruza nfl keeganhall flyingheritage</t>
  </si>
  <si>
    <t>realdonaldtrump paulgallen gawvi coach_smith fallout twentypeace ecsilehiphop wendytreat christinecaine pastorscottyg</t>
  </si>
  <si>
    <t>stevewoz livingcomputers pau paulgallen</t>
  </si>
  <si>
    <t>natgeochannel b0yle paulgal paulgallen vulcaninc livingcomputers stevewoz pau microsoft</t>
  </si>
  <si>
    <t>paulgallen janefonda hughhefner billgates evalongoria jessicaalba rodriguez elizabethtaylor stevemartintogo farrellybros</t>
  </si>
  <si>
    <t>laurenepowell mkapor pierre paulgallen aileenlee hunterwalk eriktorenberg jamesjoaquin davidhornik joshmedia</t>
  </si>
  <si>
    <t>_riccardo_silva paulgallen cavsdan mcuban carlosslim john_w_henry mickyarison ricardobsalinas steven_ballmer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</si>
  <si>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</si>
  <si>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</si>
  <si>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</si>
  <si>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</si>
  <si>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</si>
  <si>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</si>
  <si>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</si>
  <si>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</si>
  <si>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</si>
  <si>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</si>
  <si>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</si>
  <si>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</si>
  <si>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healthangel999 scotcregan insidedefense darylgkimball jbwolfsthal canadianarmy usagdaegu nukestrat usaf_acc nga_geoint</t>
  </si>
  <si>
    <t>actualidadrt el_pais valaafshar rtve lasextatv samuel_ilitch valijainterna wikileaks guardiacivil mediasetcom</t>
  </si>
  <si>
    <t>nfl masicleininger1 seahawks yoochanm_612 andykaruza jaimevelo charlescampbell andyhickl keeganhall heroisrotten</t>
  </si>
  <si>
    <t>realdonaldtrump paula_white christinecaine wendytreat gawvi caseytreat cfcseattle fallout charlesnieman twentypeace</t>
  </si>
  <si>
    <t>benjedwards drchuck chrisfralic ravracc pimenta bryanlunduke pau davidgreelish stevewoz livingcomputers</t>
  </si>
  <si>
    <t>sueleugers natgeochannel b0yle alesmiol vulcaninc darrellgallen alt_nasa allbusiness10 benjohn65 blueheartplanet</t>
  </si>
  <si>
    <t>yearsofliving evalongoria hughhefner kwhite_official tomjcorey jessicaalba janefonda rodriguez farrellybros elizabethtaylor</t>
  </si>
  <si>
    <t>joshmedia pierre eriktorenberg equatorcoffees mkapor davidhornik aileenlee jamesjoaquin stephendeberry hunterwalk</t>
  </si>
  <si>
    <t>mickyarison ricardobsalinas cavsdan mcuban soccerkingusa john_w_henry _riccardo_silva steven_ballmer carlosslim</t>
  </si>
  <si>
    <t>2jazza edward936efe 623hilal 319hilal hilal834 lolathackston mcxbeedfpujgs sharp_tilda maryajzb64</t>
  </si>
  <si>
    <t>Top URLs in Tweet by Count</t>
  </si>
  <si>
    <t>https://twitter.com/HealthAngel999/status/1159081916227825664 https://twitter.com/i/web/status/1159923187842461696 https://twitter.com/HealthAngel999/status/1159483182724632577 https://twitter.com/HealthAngel999/status/1156977138811179008</t>
  </si>
  <si>
    <t>https://twitter.com/i/web/status/1161305094698049538 https://twitter.com/i/web/status/1161304846294667264 https://twitter.com/i/web/status/1161304602794323968 https://twitter.com/i/web/status/1161304320987430912 https://twitter.com/i/web/status/1161304039201497093 https://twitter.com/i/web/status/1161303624141565958 https://twitter.com/i/web/status/1161302553654546433 https://twitter.com/i/web/status/1161302211827097600 https://twitter.com/i/web/status/1161301427387375617 https://twitter.com/i/web/status/1161300986125676544</t>
  </si>
  <si>
    <t>Top URLs in Tweet by Salience</t>
  </si>
  <si>
    <t>Top Domains in Tweet by Count</t>
  </si>
  <si>
    <t>Top Domains in Tweet by Salience</t>
  </si>
  <si>
    <t>Top Hashtags in Tweet by Count</t>
  </si>
  <si>
    <t>happybirthday rvpetrel</t>
  </si>
  <si>
    <t>Top Hashtags in Tweet by Salience</t>
  </si>
  <si>
    <t>Top Words in Tweet by Count</t>
  </si>
  <si>
    <t>stephendeberry eriktorenberg laurenepowell mkapor pierre jamesjoaquin aileenlee hunterwalk davidhornik awesome</t>
  </si>
  <si>
    <t>stephendeberry eriktorenberg laurenepowell mkapor pierre aileenlee joshmedia hunterwalk davidhornik</t>
  </si>
  <si>
    <t>joshmedia eriktorenberg laurenepowell mkapor pierre jamesjoaquin aileenlee hunterwalk opportunities access</t>
  </si>
  <si>
    <t>musashi japanese seahawks thank jkearse_15 many memorable clutch catches over</t>
  </si>
  <si>
    <t>honor important person seattle's history know properly seattle</t>
  </si>
  <si>
    <t>2 always impressed founder paul gardner allen accomplished left microsoft</t>
  </si>
  <si>
    <t>b0yle natgeochannel tv show pacific war shipwrecks shines spotlight #rvpetrel</t>
  </si>
  <si>
    <t>musashi few new discoveries today including more japanese writing translation</t>
  </si>
  <si>
    <t>upstreamfest thanks everyone came enjoyed music artists killed performances https</t>
  </si>
  <si>
    <t>1981 president june 25 microsoft reorganizes privately held corporation state</t>
  </si>
  <si>
    <t>valaafshar june 25 1981 microsoft reorganizes privately held corporation state</t>
  </si>
  <si>
    <t>que eres de andresantheus vox_es openarms_fund policia guardiacivil valijainterna mesias_oficial</t>
  </si>
  <si>
    <t>honored skyfair rarely seen missing man formation</t>
  </si>
  <si>
    <t>flyingheritage honored skyfair rarely seen missing man formation</t>
  </si>
  <si>
    <t>freedom andresantheus wikileaks interiorgob cia nsagov billgates actualidadrt el_pais casareal</t>
  </si>
  <si>
    <t>andykaruza seahawks jkearse_15 nfl here's better angle catch definitely going</t>
  </si>
  <si>
    <t>seahawks jkearse_15 keeganhall andykaruza nfl here's better angle catch definitely</t>
  </si>
  <si>
    <t>usarmycmh ericfanning iron6_1ad gen_jackkeane insidedefense schausdc evansalisons navymcpon scotcregan cnorichardson</t>
  </si>
  <si>
    <t>natgeochannel tv show pacific war shipwrecks shines spotlight #rvpetrel expeditions</t>
  </si>
  <si>
    <t>jimcameron yearsofliving</t>
  </si>
  <si>
    <t>james graham showing class #paulgallen #nrldragonstitans</t>
  </si>
  <si>
    <t>musashi rip crew appx 1023 lost pic valve 1st confirmation</t>
  </si>
  <si>
    <t>india pakistan speak today kashmiris humanity full righ</t>
  </si>
  <si>
    <t>andresantheus pontifex_es interiorgob cia confepiscopal actualidadrt mediasetcom lasextatv el_pais billgates</t>
  </si>
  <si>
    <t>el blacepi2912 andresantheus pontifex_es interiorgob cia confepiscopal actualidadrt mediasetcom lasextatv</t>
  </si>
  <si>
    <t>livingcomputers today wish big #happybirthday stevewoz honored host first meeting</t>
  </si>
  <si>
    <t>late livingcomputers today wish big #happybirthday stevewoz honored host first</t>
  </si>
  <si>
    <t>jimcameron janefonda hughhefner billgates evalongoria jessicaalba rodriguez elizabethtaylor stevemartintogo farrellybros</t>
  </si>
  <si>
    <t>onu_es interiorgob cia billgates actualidadrt rtve mediasetcom lasextatv el_pais la</t>
  </si>
  <si>
    <t>star aah new social media platform startup professional athletes entertainers</t>
  </si>
  <si>
    <t>fishy caseytreat wendytreat christinecaine pastorscottyg charlesnieman cfcseattle realdonaldtrump paula_white billgates</t>
  </si>
  <si>
    <t>ecsilehiphop gawvi coach_smith realdonaldtrump fallout very late</t>
  </si>
  <si>
    <t>ha twentypeace gawvi coach_smith realdonaldtrump fallout late better never ecsilehiphop</t>
  </si>
  <si>
    <t>deposit first pay 10 million approval vetting put up cash</t>
  </si>
  <si>
    <t>hi paul crazy idea awesome help direct messa</t>
  </si>
  <si>
    <t>up frequency allen people paul going whole know want back</t>
  </si>
  <si>
    <t>Top Words in Tweet by Salience</t>
  </si>
  <si>
    <t>opportunities access certainly wouldn t otherwise due help more recently</t>
  </si>
  <si>
    <t>japanese seahawks thank jkearse_15 many memorable clutch catches over 5</t>
  </si>
  <si>
    <t>few new discoveries today including more japanese writing translation help</t>
  </si>
  <si>
    <t>keeganhall andykaruza nfl here's better angle catch definitely going miss</t>
  </si>
  <si>
    <t>jfcua combatathlete75 nukestrat kelseydav darylgkimball nsagov nga_geoint defenseintel usarmytacom cnichq</t>
  </si>
  <si>
    <t>rip crew appx 1023 lost pic valve 1st confirmation japanese</t>
  </si>
  <si>
    <t>ha better never ecsilehiphop very randomly showed up feed right</t>
  </si>
  <si>
    <t>up frequency people allen rusty paul going whole know door</t>
  </si>
  <si>
    <t>Top Word Pairs in Tweet by Count</t>
  </si>
  <si>
    <t>stephendeberry,eriktorenberg  eriktorenberg,laurenepowell  laurenepowell,mkapor  mkapor,pierre  pierre,paulgallen  paulgallen,jamesjoaquin  jamesjoaquin,aileenlee  aileenlee,hunterwalk  hunterwalk,davidhornik  davidhornik,awesome</t>
  </si>
  <si>
    <t>stephendeberry,eriktorenberg  eriktorenberg,laurenepowell  laurenepowell,mkapor  mkapor,pierre  pierre,paulgallen  paulgallen,aileenlee  aileenlee,joshmedia  joshmedia,hunterwalk  hunterwalk,davidhornik</t>
  </si>
  <si>
    <t>laurenepowell,mkapor  mkapor,pierre  pierre,paulgallen  jamesjoaquin,aileenlee  joshmedia,eriktorenberg  eriktorenberg,laurenepowell  paulgallen,jamesjoaquin  aileenlee,hunterwalk  eriktorenberg,opportunities  opportunities,access</t>
  </si>
  <si>
    <t>seahawks,thank  thank,jkearse_15  jkearse_15,many  many,memorable  memorable,clutch  clutch,catches  catches,over  over,5  5,year  year,career</t>
  </si>
  <si>
    <t>paulgallen,important  important,person  person,seattle's  seattle's,history  history,know  know,properly  properly,honor  honor,honor  honor,seattle</t>
  </si>
  <si>
    <t>always,impressed  impressed,founder  founder,paul  paul,gardner  gardner,allen  allen,paulgallen  paulgallen,accomplished  accomplished,left  left,microsoft  microsoft,paulie's</t>
  </si>
  <si>
    <t>b0yle,natgeochannel  natgeochannel,tv  tv,show  show,pacific  pacific,war  war,shipwrecks  shipwrecks,shines  shines,spotlight  spotlight,#rvpetrel  #rvpetrel,expeditions</t>
  </si>
  <si>
    <t>paulgallen,musashi  musashi,few  few,new  new,discoveries  discoveries,today  today,including  including,more  more,japanese  japanese,writing  writing,translation</t>
  </si>
  <si>
    <t>paulgallen,upstreamfest  upstreamfest,thanks  thanks,everyone  everyone,came  came,enjoyed  enjoyed,music  music,artists  artists,killed  killed,performances  performances,https</t>
  </si>
  <si>
    <t>june,25  25,1981  1981,microsoft  microsoft,reorganizes  reorganizes,privately  privately,held  held,corporation  corporation,state  state,washington  washington,bill</t>
  </si>
  <si>
    <t>valaafshar,june  june,25  25,1981  1981,microsoft  microsoft,reorganizes  reorganizes,privately  privately,held  held,corporation  corporation,state  state,washington</t>
  </si>
  <si>
    <t>andresantheus,vox_es  vox_es,openarms_fund  openarms_fund,policia  policia,guardiacivil  guardiacivil,valijainterna  valijainterna,mesias_oficial  mesias_oficial,interiorgob  interiorgob,cia  cia,actualidadrt  actualidadrt,mediasetcom</t>
  </si>
  <si>
    <t>paulgallen,honored  honored,skyfair  skyfair,rarely  rarely,seen  seen,missing  missing,man  man,formation</t>
  </si>
  <si>
    <t>flyingheritage,paulgallen  paulgallen,honored  honored,skyfair  skyfair,rarely  rarely,seen  seen,missing  missing,man  man,formation</t>
  </si>
  <si>
    <t>andresantheus,wikileaks  wikileaks,interiorgob  interiorgob,cia  cia,nsagov  nsagov,billgates  billgates,actualidadrt  actualidadrt,el_pais  el_pais,casareal  casareal,stevewoz  stevewoz,paulgallen</t>
  </si>
  <si>
    <t>paulgallen,andykaruza  andykaruza,seahawks  seahawks,jkearse_15  jkearse_15,nfl  nfl,here's  here's,better  better,angle  angle,catch  catch,definitely  definitely,going</t>
  </si>
  <si>
    <t>keeganhall,paulgallen  paulgallen,andykaruza  andykaruza,seahawks  seahawks,jkearse_15  jkearse_15,nfl  nfl,here's  here's,better  better,angle  angle,catch  catch,definitely</t>
  </si>
  <si>
    <t>jimcameron,paulgallen  paulgallen,yearsofliving</t>
  </si>
  <si>
    <t>james,graham  graham,showing  showing,class  class,#paulgallen  #paulgallen,#nrldragonstitans</t>
  </si>
  <si>
    <t>paulgallen,rip  rip,crew  crew,musashi  musashi,appx  appx,1023  1023,lost  lost,pic  pic,valve  valve,1st  1st,confirmation</t>
  </si>
  <si>
    <t>paulgallen,india  india,pakistan  pakistan,speak  speak,today  today,kashmiris  kashmiris,humanity  humanity,full  full,righ</t>
  </si>
  <si>
    <t>andresantheus,pontifex_es  pontifex_es,interiorgob  interiorgob,cia  cia,confepiscopal  confepiscopal,actualidadrt  actualidadrt,mediasetcom  mediasetcom,lasextatv  lasextatv,el_pais  el_pais,billgates  billgates,stevewoz</t>
  </si>
  <si>
    <t>blacepi2912,andresantheus  andresantheus,pontifex_es  pontifex_es,interiorgob  interiorgob,cia  cia,confepiscopal  confepiscopal,actualidadrt  actualidadrt,mediasetcom  mediasetcom,lasextatv  lasextatv,el_pais  el_pais,billgates</t>
  </si>
  <si>
    <t>livingcomputers,today  today,wish  wish,big  big,#happybirthday  #happybirthday,stevewoz  stevewoz,honored  honored,host  host,first  first,meeting  meeting,late</t>
  </si>
  <si>
    <t>jimcameron,janefonda  janefonda,hughhefner  hughhefner,billgates  billgates,evalongoria  evalongoria,jessicaalba  jessicaalba,rodriguez  rodriguez,elizabethtaylor  elizabethtaylor,stevemartintogo  stevemartintogo,paulgallen  paulgallen,farrellybros</t>
  </si>
  <si>
    <t>interiorgob,cia  cia,billgates  billgates,actualidadrt  actualidadrt,rtve  rtve,mediasetcom  mediasetcom,lasextatv  lasextatv,el_pais  andresantheus,onu_es  onu_es,interiorgob  el_pais,stevewoz</t>
  </si>
  <si>
    <t>interiorgob,cia  cia,billgates  billgates,actualidadrt  actualidadrt,rtve  rtve,mediasetcom  mediasetcom,lasextatv  lasextatv,el_pais  samuel_ilitch,andresantheus  andresantheus,onu_es  onu_es,interiorgob</t>
  </si>
  <si>
    <t>paulgallen,aah  aah,star  star,new  new,social  social,media  media,platform  platform,startup  startup,professional  professional,athletes  athletes,star</t>
  </si>
  <si>
    <t>caseytreat,wendytreat  wendytreat,christinecaine  christinecaine,pastorscottyg  pastorscottyg,charlesnieman  charlesnieman,cfcseattle  cfcseattle,realdonaldtrump  realdonaldtrump,paula_white  paula_white,paulgallen  paulgallen,billgates  billgates,cousin</t>
  </si>
  <si>
    <t>ecsilehiphop,gawvi  gawvi,coach_smith  coach_smith,realdonaldtrump  realdonaldtrump,fallout  fallout,paulgallen  paulgallen,very  very,late</t>
  </si>
  <si>
    <t>ha,ha  gawvi,coach_smith  coach_smith,realdonaldtrump  realdonaldtrump,fallout  fallout,paulgallen  twentypeace,gawvi  paulgallen,better  better,late  late,never  never,ha</t>
  </si>
  <si>
    <t>first,pay  pay,10  10,million  million,deposit  deposit,approval  approval,vetting  vetting,put  put,up  up,cash  cash,non</t>
  </si>
  <si>
    <t>paulgallen,hi  hi,paul  paul,crazy  crazy,idea  idea,awesome  awesome,help  help,direct  direct,messa</t>
  </si>
  <si>
    <t>paul,allen  paulgallen,know  bill,gates  paulgallen,frequency  outer,space  paulgallen,people  portland,oregon  whole,entire  rusty,rusty  identification,card</t>
  </si>
  <si>
    <t>Top Word Pairs in Tweet by Salience</t>
  </si>
  <si>
    <t>joshmedia,eriktorenberg  eriktorenberg,laurenepowell  paulgallen,jamesjoaquin  aileenlee,hunterwalk  eriktorenberg,opportunities  opportunities,access  access,certainly  certainly,wouldn  wouldn,t  t,otherwise</t>
  </si>
  <si>
    <t>combatathlete75,paulgallen  scotcregan,nukestrat  nukestrat,kelseydav  kelseydav,darylgkimball  nsagov,nga_geoint  nga_geoint,defenseintel  defenseintel,usarmytacom  usarmytacom,cnichq  cnichq,challengegov  challengegov,usaf_acc</t>
  </si>
  <si>
    <t>ha,ha  paulgallen,better  better,late  late,never  never,ha  twentypeace,ecsilehiphop  ecsilehiphop,gawvi  paulgallen,very  very,late  paulgallen,randomly</t>
  </si>
  <si>
    <t>paul,allen  paulgallen,know  bill,gates  paulgallen,frequency  outer,space  rusty,rusty  paulgallen,people  portland,oregon  whole,entire  identification,card</t>
  </si>
  <si>
    <t>Word</t>
  </si>
  <si>
    <t>founder</t>
  </si>
  <si>
    <t>expeditions</t>
  </si>
  <si>
    <t>funded</t>
  </si>
  <si>
    <t>bill</t>
  </si>
  <si>
    <t>gates</t>
  </si>
  <si>
    <t>whole</t>
  </si>
  <si>
    <t>over</t>
  </si>
  <si>
    <t>help</t>
  </si>
  <si>
    <t>japanese</t>
  </si>
  <si>
    <t>2</t>
  </si>
  <si>
    <t>want</t>
  </si>
  <si>
    <t>back</t>
  </si>
  <si>
    <t>door</t>
  </si>
  <si>
    <t>world</t>
  </si>
  <si>
    <t>down</t>
  </si>
  <si>
    <t>out</t>
  </si>
  <si>
    <t>time</t>
  </si>
  <si>
    <t>came</t>
  </si>
  <si>
    <t>business</t>
  </si>
  <si>
    <t>rusty</t>
  </si>
  <si>
    <t>state</t>
  </si>
  <si>
    <t>washington</t>
  </si>
  <si>
    <t>outer</t>
  </si>
  <si>
    <t>space</t>
  </si>
  <si>
    <t>use</t>
  </si>
  <si>
    <t>put</t>
  </si>
  <si>
    <t>man</t>
  </si>
  <si>
    <t>new</t>
  </si>
  <si>
    <t>ww2</t>
  </si>
  <si>
    <t>battleship</t>
  </si>
  <si>
    <t>sank</t>
  </si>
  <si>
    <t>1944</t>
  </si>
  <si>
    <t>found</t>
  </si>
  <si>
    <t>gt</t>
  </si>
  <si>
    <t>1k</t>
  </si>
  <si>
    <t>m</t>
  </si>
  <si>
    <t>deep</t>
  </si>
  <si>
    <t>octopus</t>
  </si>
  <si>
    <t>sibuyan</t>
  </si>
  <si>
    <t>bow</t>
  </si>
  <si>
    <t>chrysanthemum</t>
  </si>
  <si>
    <t>huge</t>
  </si>
  <si>
    <t>anchor</t>
  </si>
  <si>
    <t>many</t>
  </si>
  <si>
    <t>1981</t>
  </si>
  <si>
    <t>more</t>
  </si>
  <si>
    <t>open</t>
  </si>
  <si>
    <t>inside</t>
  </si>
  <si>
    <t>portland</t>
  </si>
  <si>
    <t>oregon</t>
  </si>
  <si>
    <t>entire</t>
  </si>
  <si>
    <t>c</t>
  </si>
  <si>
    <t>showman</t>
  </si>
  <si>
    <t>tell</t>
  </si>
  <si>
    <t>right</t>
  </si>
  <si>
    <t>now</t>
  </si>
  <si>
    <t>dad</t>
  </si>
  <si>
    <t>best</t>
  </si>
  <si>
    <t>million</t>
  </si>
  <si>
    <t>money</t>
  </si>
  <si>
    <t>record</t>
  </si>
  <si>
    <t>identification</t>
  </si>
  <si>
    <t>card</t>
  </si>
  <si>
    <t>take</t>
  </si>
  <si>
    <t>10</t>
  </si>
  <si>
    <t>around</t>
  </si>
  <si>
    <t>flying</t>
  </si>
  <si>
    <t>4</t>
  </si>
  <si>
    <t>person</t>
  </si>
  <si>
    <t>walla</t>
  </si>
  <si>
    <t>here</t>
  </si>
  <si>
    <t>awesome</t>
  </si>
  <si>
    <t>fishy</t>
  </si>
  <si>
    <t>star</t>
  </si>
  <si>
    <t>historia</t>
  </si>
  <si>
    <t>tiende</t>
  </si>
  <si>
    <t>'repetirse'</t>
  </si>
  <si>
    <t>estamos</t>
  </si>
  <si>
    <t>'involución'</t>
  </si>
  <si>
    <t>movimientos</t>
  </si>
  <si>
    <t>'ultranacionalistas'</t>
  </si>
  <si>
    <t>toda</t>
  </si>
  <si>
    <t>europa</t>
  </si>
  <si>
    <t>mundo</t>
  </si>
  <si>
    <t>debemos</t>
  </si>
  <si>
    <t>actuar</t>
  </si>
  <si>
    <t>desde'democracia'y</t>
  </si>
  <si>
    <t>'paz</t>
  </si>
  <si>
    <t>mundial'</t>
  </si>
  <si>
    <t>snehtuaæ</t>
  </si>
  <si>
    <t>rip</t>
  </si>
  <si>
    <t>crew</t>
  </si>
  <si>
    <t>appx</t>
  </si>
  <si>
    <t>1023</t>
  </si>
  <si>
    <t>lost</t>
  </si>
  <si>
    <t>pic</t>
  </si>
  <si>
    <t>valve</t>
  </si>
  <si>
    <t>1st</t>
  </si>
  <si>
    <t>confirmation</t>
  </si>
  <si>
    <t>origin</t>
  </si>
  <si>
    <t>clues</t>
  </si>
  <si>
    <t>apprec</t>
  </si>
  <si>
    <t>t</t>
  </si>
  <si>
    <t>here's</t>
  </si>
  <si>
    <t>angle</t>
  </si>
  <si>
    <t>catch</t>
  </si>
  <si>
    <t>definitely</t>
  </si>
  <si>
    <t>thank</t>
  </si>
  <si>
    <t>memorable</t>
  </si>
  <si>
    <t>clutch</t>
  </si>
  <si>
    <t>catches</t>
  </si>
  <si>
    <t>5</t>
  </si>
  <si>
    <t>year</t>
  </si>
  <si>
    <t>career</t>
  </si>
  <si>
    <t>freedom</t>
  </si>
  <si>
    <t>skyfair</t>
  </si>
  <si>
    <t>rarely</t>
  </si>
  <si>
    <t>seen</t>
  </si>
  <si>
    <t>missing</t>
  </si>
  <si>
    <t>formation</t>
  </si>
  <si>
    <t>eres</t>
  </si>
  <si>
    <t>june</t>
  </si>
  <si>
    <t>25</t>
  </si>
  <si>
    <t>reorganizes</t>
  </si>
  <si>
    <t>privately</t>
  </si>
  <si>
    <t>held</t>
  </si>
  <si>
    <t>corporation</t>
  </si>
  <si>
    <t>president</t>
  </si>
  <si>
    <t>thanks</t>
  </si>
  <si>
    <t>everyone</t>
  </si>
  <si>
    <t>enjoyed</t>
  </si>
  <si>
    <t>music</t>
  </si>
  <si>
    <t>artists</t>
  </si>
  <si>
    <t>killed</t>
  </si>
  <si>
    <t>performances</t>
  </si>
  <si>
    <t>few</t>
  </si>
  <si>
    <t>discoveries</t>
  </si>
  <si>
    <t>including</t>
  </si>
  <si>
    <t>writing</t>
  </si>
  <si>
    <t>translation</t>
  </si>
  <si>
    <t>appreciated</t>
  </si>
  <si>
    <t>honor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</si>
  <si>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</si>
  <si>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</si>
  <si>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</si>
  <si>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</si>
  <si>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</si>
  <si>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</si>
  <si>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</si>
  <si>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</si>
  <si>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</si>
  <si>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</si>
  <si>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</si>
  <si>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</si>
  <si>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</si>
  <si>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</si>
  <si>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</si>
  <si>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</si>
  <si>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</si>
  <si>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</si>
  <si>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</si>
  <si>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</si>
  <si>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</si>
  <si>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</si>
  <si>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</si>
  <si>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</si>
  <si>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</si>
  <si>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</si>
  <si>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</si>
  <si>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</si>
  <si>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</si>
  <si>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</si>
  <si>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</si>
  <si>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</si>
  <si>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</si>
  <si>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</si>
  <si>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</si>
  <si>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</si>
  <si>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</si>
  <si>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</si>
  <si>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</si>
  <si>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</si>
  <si>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</si>
  <si>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</si>
  <si>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</si>
  <si>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</si>
  <si>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</si>
  <si>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</si>
  <si>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</si>
  <si>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</si>
  <si>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</si>
  <si>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</si>
  <si>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2015</t>
  </si>
  <si>
    <t>Mar</t>
  </si>
  <si>
    <t>2-Mar</t>
  </si>
  <si>
    <t>4 PM</t>
  </si>
  <si>
    <t>5 PM</t>
  </si>
  <si>
    <t>7-Mar</t>
  </si>
  <si>
    <t>7 AM</t>
  </si>
  <si>
    <t>2017</t>
  </si>
  <si>
    <t>Sep</t>
  </si>
  <si>
    <t>1-Sep</t>
  </si>
  <si>
    <t>8 PM</t>
  </si>
  <si>
    <t>11 PM</t>
  </si>
  <si>
    <t>2018</t>
  </si>
  <si>
    <t>Jun</t>
  </si>
  <si>
    <t>4-Jun</t>
  </si>
  <si>
    <t>3 PM</t>
  </si>
  <si>
    <t>2019</t>
  </si>
  <si>
    <t>25-Jun</t>
  </si>
  <si>
    <t>4 AM</t>
  </si>
  <si>
    <t>Jul</t>
  </si>
  <si>
    <t>21-Jul</t>
  </si>
  <si>
    <t>7 PM</t>
  </si>
  <si>
    <t>31-Jul</t>
  </si>
  <si>
    <t>Aug</t>
  </si>
  <si>
    <t>1-Aug</t>
  </si>
  <si>
    <t>6 PM</t>
  </si>
  <si>
    <t>2-Aug</t>
  </si>
  <si>
    <t>11 AM</t>
  </si>
  <si>
    <t>3-Aug</t>
  </si>
  <si>
    <t>1 AM</t>
  </si>
  <si>
    <t>4-Aug</t>
  </si>
  <si>
    <t>5 AM</t>
  </si>
  <si>
    <t>5-Aug</t>
  </si>
  <si>
    <t>1 PM</t>
  </si>
  <si>
    <t>7-Aug</t>
  </si>
  <si>
    <t>2 PM</t>
  </si>
  <si>
    <t>8-Aug</t>
  </si>
  <si>
    <t>3 AM</t>
  </si>
  <si>
    <t>9-Aug</t>
  </si>
  <si>
    <t>2 AM</t>
  </si>
  <si>
    <t>10-Aug</t>
  </si>
  <si>
    <t>6 AM</t>
  </si>
  <si>
    <t>8 AM</t>
  </si>
  <si>
    <t>11-Aug</t>
  </si>
  <si>
    <t>9 PM</t>
  </si>
  <si>
    <t>10 PM</t>
  </si>
  <si>
    <t>12-Aug</t>
  </si>
  <si>
    <t>13-Aug</t>
  </si>
  <si>
    <t>12 PM</t>
  </si>
  <si>
    <t>128, 128, 128</t>
  </si>
  <si>
    <t>144, 112, 112</t>
  </si>
  <si>
    <t>161, 95, 95</t>
  </si>
  <si>
    <t>177, 79, 79</t>
  </si>
  <si>
    <t>Red</t>
  </si>
  <si>
    <t>G1: paulgallen usarmycmh ericfanning iron6_1ad gen_jackkeane insidedefense schausdc evansalisons navymcpon scotcregan</t>
  </si>
  <si>
    <t>G2: interiorgob cia billgates actualidadrt el_pais mediasetcom lasextatv paulgallen microsoft andresantheus</t>
  </si>
  <si>
    <t>G3: paulgallen up frequency paul allen musashi people going know better</t>
  </si>
  <si>
    <t>G4: realdonaldtrump paulgallen ha gawvi coach_smith fallout twentypeace late ecsilehiphop very</t>
  </si>
  <si>
    <t>G5: today wish big #happybirthday stevewoz honored host first meeting late</t>
  </si>
  <si>
    <t>G6: late natgeochannel tv show pacific war shipwrecks shines spotlight #rvpetrel</t>
  </si>
  <si>
    <t>G7: jimcameron paulgallen</t>
  </si>
  <si>
    <t>G8: eriktorenberg laurenepowell mkapor pierre paulgallen aileenlee hunterwalk joshmedia jamesjoaquin davidhornik</t>
  </si>
  <si>
    <t>G9: deposit</t>
  </si>
  <si>
    <t>Autofill Workbook Results</t>
  </si>
  <si>
    <t>Edge Weight▓1▓9▓0▓True▓Gray▓Red▓▓Edge Weight▓1▓9▓0▓3▓10▓False▓Edge Weight▓1▓9▓0▓35▓12▓False▓▓0▓0▓0▓True▓Black▓Black▓▓Followers▓0▓7754325▓0▓162▓1000▓False▓▓0▓0▓0▓0▓0▓False▓▓0▓0▓0▓0▓0▓False▓▓0▓0▓0▓0▓0▓False</t>
  </si>
  <si>
    <t>GraphSource░GraphServerTwitterSearch▓GraphTerm░PaulGAllen▓ImportDescription░The graph represents a network of 170 Twitter users whose tweets in the requested range contained "PaulGAllen", or who were replied to or mentioned in those tweets.  The network was obtained from the NodeXL Graph Server on Saturday, 17 August 2019 at 04:14 UTC.
The requested start date was Wednesday, 14 August 2019 at 00:01 UTC and the maximum number of days (going backward) was 14.
The maximum number of tweets collected was 5,000.
The tweets in the network were tweeted over the 13-day, 6-hour, 49-minute period from Wednesday, 31 July 2019 at 16:40 UTC to Tuesday, 13 August 2019 at 23:30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</si>
</sst>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179859"/>
        <c:axId val="1208440"/>
      </c:barChart>
      <c:catAx>
        <c:axId val="531798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08440"/>
        <c:crosses val="autoZero"/>
        <c:auto val="1"/>
        <c:lblOffset val="100"/>
        <c:noMultiLvlLbl val="0"/>
      </c:catAx>
      <c:valAx>
        <c:axId val="1208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79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PaulGAllen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58"/>
                <c:pt idx="0">
                  <c:v>4 PM
2-Mar
Mar
2015</c:v>
                </c:pt>
                <c:pt idx="1">
                  <c:v>5 PM</c:v>
                </c:pt>
                <c:pt idx="2">
                  <c:v>7 AM
7-Mar</c:v>
                </c:pt>
                <c:pt idx="3">
                  <c:v>8 PM
1-Sep
Sep
2017</c:v>
                </c:pt>
                <c:pt idx="4">
                  <c:v>11 PM</c:v>
                </c:pt>
                <c:pt idx="5">
                  <c:v>3 PM
4-Jun
Jun
2018</c:v>
                </c:pt>
                <c:pt idx="6">
                  <c:v>4 AM
25-Jun
Jun
2019</c:v>
                </c:pt>
                <c:pt idx="7">
                  <c:v>7 PM
21-Jul
Jul</c:v>
                </c:pt>
                <c:pt idx="8">
                  <c:v>4 PM
31-Jul</c:v>
                </c:pt>
                <c:pt idx="9">
                  <c:v>5 PM</c:v>
                </c:pt>
                <c:pt idx="10">
                  <c:v>6 PM
1-Aug
Aug</c:v>
                </c:pt>
                <c:pt idx="11">
                  <c:v>11 AM
2-Aug</c:v>
                </c:pt>
                <c:pt idx="12">
                  <c:v>8 PM</c:v>
                </c:pt>
                <c:pt idx="13">
                  <c:v>1 AM
3-Aug</c:v>
                </c:pt>
                <c:pt idx="14">
                  <c:v>1 AM
4-Aug</c:v>
                </c:pt>
                <c:pt idx="15">
                  <c:v>5 AM</c:v>
                </c:pt>
                <c:pt idx="16">
                  <c:v>4 PM</c:v>
                </c:pt>
                <c:pt idx="17">
                  <c:v>1 PM
5-Aug</c:v>
                </c:pt>
                <c:pt idx="18">
                  <c:v>1 PM
7-Aug</c:v>
                </c:pt>
                <c:pt idx="19">
                  <c:v>2 PM</c:v>
                </c:pt>
                <c:pt idx="20">
                  <c:v>7 PM</c:v>
                </c:pt>
                <c:pt idx="21">
                  <c:v>3 AM
8-Aug</c:v>
                </c:pt>
                <c:pt idx="22">
                  <c:v>1 PM</c:v>
                </c:pt>
                <c:pt idx="23">
                  <c:v>6 PM</c:v>
                </c:pt>
                <c:pt idx="24">
                  <c:v>2 AM
9-Aug</c:v>
                </c:pt>
                <c:pt idx="25">
                  <c:v>7 AM</c:v>
                </c:pt>
                <c:pt idx="26">
                  <c:v>1 PM</c:v>
                </c:pt>
                <c:pt idx="27">
                  <c:v>8 PM</c:v>
                </c:pt>
                <c:pt idx="28">
                  <c:v>1 AM
10-Aug</c:v>
                </c:pt>
                <c:pt idx="29">
                  <c:v>2 AM</c:v>
                </c:pt>
                <c:pt idx="30">
                  <c:v>3 AM</c:v>
                </c:pt>
                <c:pt idx="31">
                  <c:v>5 AM</c:v>
                </c:pt>
                <c:pt idx="32">
                  <c:v>6 AM</c:v>
                </c:pt>
                <c:pt idx="33">
                  <c:v>8 AM</c:v>
                </c:pt>
                <c:pt idx="34">
                  <c:v>2 PM</c:v>
                </c:pt>
                <c:pt idx="35">
                  <c:v>6 PM</c:v>
                </c:pt>
                <c:pt idx="36">
                  <c:v>1 AM
11-Aug</c:v>
                </c:pt>
                <c:pt idx="37">
                  <c:v>4 PM</c:v>
                </c:pt>
                <c:pt idx="38">
                  <c:v>6 PM</c:v>
                </c:pt>
                <c:pt idx="39">
                  <c:v>7 PM</c:v>
                </c:pt>
                <c:pt idx="40">
                  <c:v>8 PM</c:v>
                </c:pt>
                <c:pt idx="41">
                  <c:v>9 PM</c:v>
                </c:pt>
                <c:pt idx="42">
                  <c:v>10 PM</c:v>
                </c:pt>
                <c:pt idx="43">
                  <c:v>11 PM</c:v>
                </c:pt>
                <c:pt idx="44">
                  <c:v>1 AM
12-Aug</c:v>
                </c:pt>
                <c:pt idx="45">
                  <c:v>2 AM</c:v>
                </c:pt>
                <c:pt idx="46">
                  <c:v>3 PM</c:v>
                </c:pt>
                <c:pt idx="47">
                  <c:v>4 PM</c:v>
                </c:pt>
                <c:pt idx="48">
                  <c:v>5 PM</c:v>
                </c:pt>
                <c:pt idx="49">
                  <c:v>7 PM</c:v>
                </c:pt>
                <c:pt idx="50">
                  <c:v>8 PM</c:v>
                </c:pt>
                <c:pt idx="51">
                  <c:v>9 PM</c:v>
                </c:pt>
                <c:pt idx="52">
                  <c:v>10 PM</c:v>
                </c:pt>
                <c:pt idx="53">
                  <c:v>12 PM
13-Aug</c:v>
                </c:pt>
                <c:pt idx="54">
                  <c:v>1 PM</c:v>
                </c:pt>
                <c:pt idx="55">
                  <c:v>2 PM</c:v>
                </c:pt>
                <c:pt idx="56">
                  <c:v>3 PM</c:v>
                </c:pt>
                <c:pt idx="57">
                  <c:v>11 PM</c:v>
                </c:pt>
              </c:strCache>
            </c:strRef>
          </c:cat>
          <c:val>
            <c:numRef>
              <c:f>'Time Series'!$B$26:$B$113</c:f>
              <c:numCache>
                <c:formatCode>General</c:formatCode>
                <c:ptCount val="58"/>
                <c:pt idx="0">
                  <c:v>1</c:v>
                </c:pt>
                <c:pt idx="1">
                  <c:v>1</c:v>
                </c:pt>
                <c:pt idx="2">
                  <c:v>1</c:v>
                </c:pt>
                <c:pt idx="3">
                  <c:v>1</c:v>
                </c:pt>
                <c:pt idx="4">
                  <c:v>1</c:v>
                </c:pt>
                <c:pt idx="5">
                  <c:v>1</c:v>
                </c:pt>
                <c:pt idx="6">
                  <c:v>1</c:v>
                </c:pt>
                <c:pt idx="7">
                  <c:v>1</c:v>
                </c:pt>
                <c:pt idx="8">
                  <c:v>3</c:v>
                </c:pt>
                <c:pt idx="9">
                  <c:v>1</c:v>
                </c:pt>
                <c:pt idx="10">
                  <c:v>1</c:v>
                </c:pt>
                <c:pt idx="11">
                  <c:v>1</c:v>
                </c:pt>
                <c:pt idx="12">
                  <c:v>1</c:v>
                </c:pt>
                <c:pt idx="13">
                  <c:v>1</c:v>
                </c:pt>
                <c:pt idx="14">
                  <c:v>1</c:v>
                </c:pt>
                <c:pt idx="15">
                  <c:v>1</c:v>
                </c:pt>
                <c:pt idx="16">
                  <c:v>1</c:v>
                </c:pt>
                <c:pt idx="17">
                  <c:v>2</c:v>
                </c:pt>
                <c:pt idx="18">
                  <c:v>2</c:v>
                </c:pt>
                <c:pt idx="19">
                  <c:v>1</c:v>
                </c:pt>
                <c:pt idx="20">
                  <c:v>1</c:v>
                </c:pt>
                <c:pt idx="21">
                  <c:v>1</c:v>
                </c:pt>
                <c:pt idx="22">
                  <c:v>1</c:v>
                </c:pt>
                <c:pt idx="23">
                  <c:v>1</c:v>
                </c:pt>
                <c:pt idx="24">
                  <c:v>1</c:v>
                </c:pt>
                <c:pt idx="25">
                  <c:v>1</c:v>
                </c:pt>
                <c:pt idx="26">
                  <c:v>2</c:v>
                </c:pt>
                <c:pt idx="27">
                  <c:v>1</c:v>
                </c:pt>
                <c:pt idx="28">
                  <c:v>5</c:v>
                </c:pt>
                <c:pt idx="29">
                  <c:v>2</c:v>
                </c:pt>
                <c:pt idx="30">
                  <c:v>1</c:v>
                </c:pt>
                <c:pt idx="31">
                  <c:v>1</c:v>
                </c:pt>
                <c:pt idx="32">
                  <c:v>4</c:v>
                </c:pt>
                <c:pt idx="33">
                  <c:v>1</c:v>
                </c:pt>
                <c:pt idx="34">
                  <c:v>1</c:v>
                </c:pt>
                <c:pt idx="35">
                  <c:v>1</c:v>
                </c:pt>
                <c:pt idx="36">
                  <c:v>1</c:v>
                </c:pt>
                <c:pt idx="37">
                  <c:v>9</c:v>
                </c:pt>
                <c:pt idx="38">
                  <c:v>1</c:v>
                </c:pt>
                <c:pt idx="39">
                  <c:v>3</c:v>
                </c:pt>
                <c:pt idx="40">
                  <c:v>1</c:v>
                </c:pt>
                <c:pt idx="41">
                  <c:v>2</c:v>
                </c:pt>
                <c:pt idx="42">
                  <c:v>3</c:v>
                </c:pt>
                <c:pt idx="43">
                  <c:v>1</c:v>
                </c:pt>
                <c:pt idx="44">
                  <c:v>1</c:v>
                </c:pt>
                <c:pt idx="45">
                  <c:v>2</c:v>
                </c:pt>
                <c:pt idx="46">
                  <c:v>1</c:v>
                </c:pt>
                <c:pt idx="47">
                  <c:v>2</c:v>
                </c:pt>
                <c:pt idx="48">
                  <c:v>2</c:v>
                </c:pt>
                <c:pt idx="49">
                  <c:v>1</c:v>
                </c:pt>
                <c:pt idx="50">
                  <c:v>1</c:v>
                </c:pt>
                <c:pt idx="51">
                  <c:v>1</c:v>
                </c:pt>
                <c:pt idx="52">
                  <c:v>2</c:v>
                </c:pt>
                <c:pt idx="53">
                  <c:v>1</c:v>
                </c:pt>
                <c:pt idx="54">
                  <c:v>1</c:v>
                </c:pt>
                <c:pt idx="55">
                  <c:v>17</c:v>
                </c:pt>
                <c:pt idx="56">
                  <c:v>15</c:v>
                </c:pt>
                <c:pt idx="57">
                  <c:v>1</c:v>
                </c:pt>
              </c:numCache>
            </c:numRef>
          </c:val>
        </c:ser>
        <c:axId val="25497097"/>
        <c:axId val="17119414"/>
      </c:barChart>
      <c:catAx>
        <c:axId val="25497097"/>
        <c:scaling>
          <c:orientation val="minMax"/>
        </c:scaling>
        <c:axPos val="b"/>
        <c:delete val="0"/>
        <c:numFmt formatCode="General" sourceLinked="1"/>
        <c:majorTickMark val="out"/>
        <c:minorTickMark val="none"/>
        <c:tickLblPos val="nextTo"/>
        <c:crossAx val="17119414"/>
        <c:crosses val="autoZero"/>
        <c:auto val="1"/>
        <c:lblOffset val="100"/>
        <c:noMultiLvlLbl val="0"/>
      </c:catAx>
      <c:valAx>
        <c:axId val="17119414"/>
        <c:scaling>
          <c:orientation val="minMax"/>
        </c:scaling>
        <c:axPos val="l"/>
        <c:majorGridlines/>
        <c:delete val="0"/>
        <c:numFmt formatCode="General" sourceLinked="1"/>
        <c:majorTickMark val="out"/>
        <c:minorTickMark val="none"/>
        <c:tickLblPos val="nextTo"/>
        <c:crossAx val="254970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941017"/>
        <c:axId val="51301254"/>
      </c:barChart>
      <c:catAx>
        <c:axId val="259410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301254"/>
        <c:crosses val="autoZero"/>
        <c:auto val="1"/>
        <c:lblOffset val="100"/>
        <c:noMultiLvlLbl val="0"/>
      </c:catAx>
      <c:valAx>
        <c:axId val="51301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41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882447"/>
        <c:axId val="27763396"/>
      </c:barChart>
      <c:catAx>
        <c:axId val="578824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763396"/>
        <c:crosses val="autoZero"/>
        <c:auto val="1"/>
        <c:lblOffset val="100"/>
        <c:noMultiLvlLbl val="0"/>
      </c:catAx>
      <c:valAx>
        <c:axId val="27763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82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406709"/>
        <c:axId val="58240434"/>
      </c:barChart>
      <c:catAx>
        <c:axId val="574067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40434"/>
        <c:crosses val="autoZero"/>
        <c:auto val="1"/>
        <c:lblOffset val="100"/>
        <c:noMultiLvlLbl val="0"/>
      </c:catAx>
      <c:valAx>
        <c:axId val="58240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06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328395"/>
        <c:axId val="32427984"/>
      </c:barChart>
      <c:catAx>
        <c:axId val="553283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27984"/>
        <c:crosses val="autoZero"/>
        <c:auto val="1"/>
        <c:lblOffset val="100"/>
        <c:noMultiLvlLbl val="0"/>
      </c:catAx>
      <c:valAx>
        <c:axId val="32427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8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926801"/>
        <c:axId val="65730718"/>
      </c:barChart>
      <c:catAx>
        <c:axId val="139268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730718"/>
        <c:crosses val="autoZero"/>
        <c:auto val="1"/>
        <c:lblOffset val="100"/>
        <c:noMultiLvlLbl val="0"/>
      </c:catAx>
      <c:valAx>
        <c:axId val="6573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6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100487"/>
        <c:axId val="16253852"/>
      </c:barChart>
      <c:catAx>
        <c:axId val="281004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53852"/>
        <c:crosses val="autoZero"/>
        <c:auto val="1"/>
        <c:lblOffset val="100"/>
        <c:noMultiLvlLbl val="0"/>
      </c:catAx>
      <c:valAx>
        <c:axId val="16253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00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587053"/>
        <c:axId val="759882"/>
      </c:barChart>
      <c:catAx>
        <c:axId val="435870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9882"/>
        <c:crosses val="autoZero"/>
        <c:auto val="1"/>
        <c:lblOffset val="100"/>
        <c:noMultiLvlLbl val="0"/>
      </c:catAx>
      <c:valAx>
        <c:axId val="759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87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510915"/>
        <c:axId val="9046568"/>
      </c:barChart>
      <c:catAx>
        <c:axId val="58510915"/>
        <c:scaling>
          <c:orientation val="minMax"/>
        </c:scaling>
        <c:axPos val="b"/>
        <c:delete val="1"/>
        <c:majorTickMark val="out"/>
        <c:minorTickMark val="none"/>
        <c:tickLblPos val="none"/>
        <c:crossAx val="9046568"/>
        <c:crosses val="autoZero"/>
        <c:auto val="1"/>
        <c:lblOffset val="100"/>
        <c:noMultiLvlLbl val="0"/>
      </c:catAx>
      <c:valAx>
        <c:axId val="9046568"/>
        <c:scaling>
          <c:orientation val="minMax"/>
        </c:scaling>
        <c:axPos val="l"/>
        <c:delete val="1"/>
        <c:majorTickMark val="out"/>
        <c:minorTickMark val="none"/>
        <c:tickLblPos val="none"/>
        <c:crossAx val="585109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Smith" refreshedVersion="5">
  <cacheSource type="worksheet">
    <worksheetSource ref="A2:BL12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rvpetrel draintheoceans"/>
        <s v="rvpetrel"/>
        <s v="paulgallen nrldragonstitans"/>
        <s v="happybirthday"/>
        <s v="happybirthday app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8">
        <d v="2019-07-31T16:51:46.000"/>
        <d v="2019-07-31T16:49:14.000"/>
        <d v="2019-07-31T16:40:22.000"/>
        <d v="2019-07-31T17:49:55.000"/>
        <d v="2019-08-02T11:30:03.000"/>
        <d v="2019-08-02T20:00:07.000"/>
        <d v="2019-08-03T01:30:03.000"/>
        <d v="2019-08-04T01:50:58.000"/>
        <d v="2019-08-04T05:30:13.000"/>
        <d v="2019-08-04T16:21:51.000"/>
        <d v="2019-08-05T13:41:15.000"/>
        <d v="2019-08-05T13:42:41.000"/>
        <d v="2018-06-04T15:53:32.000"/>
        <d v="2019-08-07T13:12:45.000"/>
        <d v="2019-06-25T04:05:37.000"/>
        <d v="2019-08-07T19:46:00.000"/>
        <d v="2019-08-08T03:30:07.000"/>
        <d v="2019-08-08T13:54:37.000"/>
        <d v="2019-07-21T19:28:52.000"/>
        <d v="2019-08-09T02:40:02.000"/>
        <d v="2019-08-09T07:34:27.000"/>
        <d v="2017-09-01T23:02:10.000"/>
        <d v="2019-08-09T13:56:27.000"/>
        <d v="2017-09-01T20:57:29.000"/>
        <d v="2019-08-09T13:56:12.000"/>
        <d v="2019-08-01T18:38:16.000"/>
        <d v="2019-08-07T13:55:49.000"/>
        <d v="2019-08-07T14:59:20.000"/>
        <d v="2019-08-08T18:07:57.000"/>
        <d v="2019-08-09T20:23:32.000"/>
        <d v="2019-08-10T01:07:03.000"/>
        <d v="2019-08-10T01:19:24.000"/>
        <d v="2019-08-10T01:22:32.000"/>
        <d v="2019-08-10T01:51:48.000"/>
        <d v="2019-08-10T01:52:00.000"/>
        <d v="2019-08-10T02:05:14.000"/>
        <d v="2019-08-10T02:47:08.000"/>
        <d v="2019-08-10T03:01:37.000"/>
        <d v="2019-08-10T05:01:20.000"/>
        <d v="2019-08-10T06:08:48.000"/>
        <d v="2019-08-10T06:49:15.000"/>
        <d v="2019-08-10T06:56:27.000"/>
        <d v="2019-08-10T06:57:21.000"/>
        <d v="2019-08-10T14:30:04.000"/>
        <d v="2019-08-10T18:10:58.000"/>
        <d v="2019-08-11T01:30:14.000"/>
        <d v="2019-08-11T16:41:38.000"/>
        <d v="2019-08-11T16:42:02.000"/>
        <d v="2019-08-11T16:42:09.000"/>
        <d v="2019-08-11T16:42:32.000"/>
        <d v="2019-08-11T16:42:38.000"/>
        <d v="2019-08-11T16:42:47.000"/>
        <d v="2019-08-11T16:43:02.000"/>
        <d v="2019-08-11T16:43:10.000"/>
        <d v="2019-08-11T16:45:14.000"/>
        <d v="2019-08-11T18:14:00.000"/>
        <d v="2019-08-11T19:50:57.000"/>
        <d v="2019-08-11T19:55:11.000"/>
        <d v="2019-08-10T08:53:04.000"/>
        <d v="2019-08-11T20:11:06.000"/>
        <d v="2019-08-11T21:13:11.000"/>
        <d v="2019-08-11T21:32:35.000"/>
        <d v="2019-08-11T22:16:23.000"/>
        <d v="2019-08-11T22:30:55.000"/>
        <d v="2019-08-11T22:54:48.000"/>
        <d v="2019-08-11T23:22:28.000"/>
        <d v="2019-08-12T01:23:40.000"/>
        <d v="2019-08-12T02:08:01.000"/>
        <d v="2019-08-12T02:24:11.000"/>
        <d v="2019-08-12T15:36:58.000"/>
        <d v="2019-08-11T19:47:34.000"/>
        <d v="2019-08-12T16:18:45.000"/>
        <d v="2019-08-12T16:22:32.000"/>
        <d v="2019-08-12T17:01:53.000"/>
        <d v="2019-08-12T20:42:38.000"/>
        <d v="2019-08-12T21:25:32.000"/>
        <d v="2019-08-12T19:54:05.000"/>
        <d v="2019-08-12T17:32:00.000"/>
        <d v="2019-08-12T22:51:04.000"/>
        <d v="2019-08-12T22:51:36.000"/>
        <d v="2019-08-13T12:16:35.000"/>
        <d v="2019-08-13T13:23:42.000"/>
        <d v="2015-03-07T07:49:19.000"/>
        <d v="2015-03-02T16:19:35.000"/>
        <d v="2015-03-02T17:15:20.000"/>
        <d v="2019-08-13T14:18:49.000"/>
        <d v="2019-08-13T14:19:35.000"/>
        <d v="2019-08-13T14:20:09.000"/>
        <d v="2019-08-13T14:27:34.000"/>
        <d v="2019-08-13T14:29:43.000"/>
        <d v="2019-08-13T14:32:33.000"/>
        <d v="2019-08-13T14:33:35.000"/>
        <d v="2019-08-13T14:34:28.000"/>
        <d v="2019-08-13T14:35:47.000"/>
        <d v="2019-08-13T14:38:23.000"/>
        <d v="2019-08-13T14:39:20.000"/>
        <d v="2019-08-13T14:40:10.000"/>
        <d v="2019-08-13T14:40:53.000"/>
        <d v="2019-08-13T14:42:51.000"/>
        <d v="2019-08-13T14:43:36.000"/>
        <d v="2019-08-13T14:45:14.000"/>
        <d v="2019-08-13T14:47:22.000"/>
        <d v="2019-08-13T15:29:23.000"/>
        <d v="2019-08-13T15:31:48.000"/>
        <d v="2019-08-13T15:36:15.000"/>
        <d v="2019-08-13T15:38:25.000"/>
        <d v="2019-08-13T15:40:10.000"/>
        <d v="2019-08-13T15:43:17.000"/>
        <d v="2019-08-13T15:44:39.000"/>
        <d v="2019-08-13T15:45:32.000"/>
        <d v="2019-08-13T15:48:54.000"/>
        <d v="2019-08-13T15:50:33.000"/>
        <d v="2019-08-13T15:51:40.000"/>
        <d v="2019-08-13T15:52:47.000"/>
        <d v="2019-08-13T15:53:46.000"/>
        <d v="2019-08-13T15:54:45.000"/>
        <d v="2019-08-13T15:55:26.000"/>
        <d v="2019-08-13T23:30:07.000"/>
      </sharedItems>
      <fieldGroup par="66" base="22">
        <rangePr groupBy="hours" autoEnd="1" autoStart="1" startDate="2015-03-02T16:19:35.000" endDate="2019-08-13T23:30:07.000"/>
        <groupItems count="26">
          <s v="&lt;3/2/2015"/>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3-02T16:19:35.000" endDate="2019-08-13T23:30:07.000"/>
        <groupItems count="368">
          <s v="&lt;3/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5-03-02T16:19:35.000" endDate="2019-08-13T23:30:07.000"/>
        <groupItems count="14">
          <s v="&lt;3/2/2015"/>
          <s v="Jan"/>
          <s v="Feb"/>
          <s v="Mar"/>
          <s v="Apr"/>
          <s v="May"/>
          <s v="Jun"/>
          <s v="Jul"/>
          <s v="Aug"/>
          <s v="Sep"/>
          <s v="Oct"/>
          <s v="Nov"/>
          <s v="Dec"/>
          <s v="&gt;8/13/2019"/>
        </groupItems>
      </fieldGroup>
    </cacheField>
    <cacheField name="Years" databaseField="0">
      <sharedItems containsMixedTypes="0" count="0"/>
      <fieldGroup base="22">
        <rangePr groupBy="years" autoEnd="1" autoStart="1" startDate="2015-03-02T16:19:35.000" endDate="2019-08-13T23:30:07.000"/>
        <groupItems count="7">
          <s v="&lt;3/2/2015"/>
          <s v="2015"/>
          <s v="2016"/>
          <s v="2017"/>
          <s v="2018"/>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joshmedia"/>
    <s v="equatorcoffees"/>
    <m/>
    <m/>
    <m/>
    <m/>
    <m/>
    <m/>
    <m/>
    <m/>
    <s v="No"/>
    <n v="3"/>
    <m/>
    <m/>
    <x v="0"/>
    <d v="2019-07-31T16:51:46.000"/>
    <s v="@stephendeberry @eriktorenberg @laurenepowell @mkapor @pierre @PaulGAllen @jamesjoaquin @aileenlee @hunterwalk @davidhornik because you are an awesome human. time for another round of @equatorcoffees!"/>
    <m/>
    <m/>
    <x v="0"/>
    <m/>
    <s v="http://pbs.twimg.com/profile_images/1103113904354258945/5GBUIZjf_normal.jpg"/>
    <x v="0"/>
    <s v="https://twitter.com/#!/joshmedia/status/1156608403831054336"/>
    <m/>
    <m/>
    <s v="1156608403831054336"/>
    <s v="1156605535333933056"/>
    <b v="0"/>
    <n v="3"/>
    <s v="6670882"/>
    <b v="0"/>
    <s v="en"/>
    <m/>
    <s v=""/>
    <b v="0"/>
    <n v="0"/>
    <s v=""/>
    <s v="Twitter Web App"/>
    <b v="0"/>
    <s v="1156605535333933056"/>
    <s v="Tweet"/>
    <n v="0"/>
    <n v="0"/>
    <m/>
    <m/>
    <m/>
    <m/>
    <m/>
    <m/>
    <m/>
    <m/>
    <n v="1"/>
    <s v="8"/>
    <s v="8"/>
    <m/>
    <m/>
    <m/>
    <m/>
    <m/>
    <m/>
    <m/>
    <m/>
    <m/>
  </r>
  <r>
    <s v="jamesjoaquin"/>
    <s v="davidhornik"/>
    <m/>
    <m/>
    <m/>
    <m/>
    <m/>
    <m/>
    <m/>
    <m/>
    <s v="No"/>
    <n v="4"/>
    <m/>
    <m/>
    <x v="0"/>
    <d v="2019-07-31T16:49:14.000"/>
    <s v="@stephendeberry @eriktorenberg @laurenepowell @mkapor @pierre @PaulGAllen @aileenlee @Joshmedia @hunterwalk @davidhornik 👊🏽❤️🙌🏽"/>
    <m/>
    <m/>
    <x v="0"/>
    <m/>
    <s v="http://pbs.twimg.com/profile_images/619314197667549184/umZ7S-XE_normal.png"/>
    <x v="1"/>
    <s v="https://twitter.com/#!/jamesjoaquin/status/1156607764656902145"/>
    <m/>
    <m/>
    <s v="1156607764656902145"/>
    <s v="1156605535333933056"/>
    <b v="0"/>
    <n v="0"/>
    <s v="6670882"/>
    <b v="0"/>
    <s v="und"/>
    <m/>
    <s v=""/>
    <b v="0"/>
    <n v="0"/>
    <s v=""/>
    <s v="Twitter for iPhone"/>
    <b v="0"/>
    <s v="1156605535333933056"/>
    <s v="Tweet"/>
    <n v="0"/>
    <n v="0"/>
    <m/>
    <m/>
    <m/>
    <m/>
    <m/>
    <m/>
    <m/>
    <m/>
    <n v="1"/>
    <s v="8"/>
    <s v="8"/>
    <m/>
    <m/>
    <m/>
    <m/>
    <m/>
    <m/>
    <m/>
    <m/>
    <m/>
  </r>
  <r>
    <s v="stephendeberry"/>
    <s v="davidhornik"/>
    <m/>
    <m/>
    <m/>
    <m/>
    <m/>
    <m/>
    <m/>
    <m/>
    <s v="No"/>
    <n v="6"/>
    <m/>
    <m/>
    <x v="0"/>
    <d v="2019-07-31T16:40:22.000"/>
    <s v="@eriktorenberg I got opportunities and access I certainly wouldn’t have had otherwise due to help from @laurenepowell @mkapor @pierre @PaulGAllen More recently peers like @jamesjoaquin @aileenlee @Joshmedia @hunterwalk @davidhornik Too many to name. 🙏🏾"/>
    <m/>
    <m/>
    <x v="0"/>
    <m/>
    <s v="http://pbs.twimg.com/profile_images/826772344781885440/Jkc_1M8t_normal.jpg"/>
    <x v="2"/>
    <s v="https://twitter.com/#!/stephendeberry/status/1156605535333933056"/>
    <m/>
    <m/>
    <s v="1156605535333933056"/>
    <s v="1156292292564570113"/>
    <b v="0"/>
    <n v="7"/>
    <s v="1475495658"/>
    <b v="0"/>
    <s v="en"/>
    <m/>
    <s v=""/>
    <b v="0"/>
    <n v="0"/>
    <s v=""/>
    <s v="Twitter for iPhone"/>
    <b v="0"/>
    <s v="1156292292564570113"/>
    <s v="Tweet"/>
    <n v="0"/>
    <n v="0"/>
    <m/>
    <m/>
    <m/>
    <m/>
    <m/>
    <m/>
    <m/>
    <m/>
    <n v="1"/>
    <s v="8"/>
    <s v="8"/>
    <m/>
    <m/>
    <m/>
    <m/>
    <m/>
    <m/>
    <m/>
    <m/>
    <m/>
  </r>
  <r>
    <s v="stephendeberry"/>
    <s v="hunterwalk"/>
    <m/>
    <m/>
    <m/>
    <m/>
    <m/>
    <m/>
    <m/>
    <m/>
    <s v="No"/>
    <n v="10"/>
    <m/>
    <m/>
    <x v="0"/>
    <d v="2019-07-31T17:49:55.000"/>
    <s v="@Joshmedia @eriktorenberg @laurenepowell @mkapor @pierre @PaulGAllen @jamesjoaquin @aileenlee @hunterwalk… https://t.co/EgLZW0cFWE"/>
    <s v="https://twitter.com/i/web/status/1156623038256779264"/>
    <s v="twitter.com"/>
    <x v="0"/>
    <m/>
    <s v="http://pbs.twimg.com/profile_images/826772344781885440/Jkc_1M8t_normal.jpg"/>
    <x v="3"/>
    <s v="https://twitter.com/#!/stephendeberry/status/1156623038256779264"/>
    <m/>
    <m/>
    <s v="1156623038256779264"/>
    <s v="1156608403831054336"/>
    <b v="0"/>
    <n v="0"/>
    <s v="14248451"/>
    <b v="0"/>
    <s v="en"/>
    <m/>
    <s v=""/>
    <b v="0"/>
    <n v="0"/>
    <s v=""/>
    <s v="Twitter for iPhone"/>
    <b v="1"/>
    <s v="1156608403831054336"/>
    <s v="Tweet"/>
    <n v="0"/>
    <n v="0"/>
    <m/>
    <m/>
    <m/>
    <m/>
    <m/>
    <m/>
    <m/>
    <m/>
    <n v="2"/>
    <s v="8"/>
    <s v="8"/>
    <m/>
    <m/>
    <m/>
    <m/>
    <m/>
    <m/>
    <m/>
    <m/>
    <m/>
  </r>
  <r>
    <s v="hilal834"/>
    <s v="hilal834"/>
    <m/>
    <m/>
    <m/>
    <m/>
    <m/>
    <m/>
    <m/>
    <m/>
    <s v="No"/>
    <n v="43"/>
    <m/>
    <m/>
    <x v="1"/>
    <d v="2019-08-02T11:30:03.000"/>
    <s v="https://t.co/BBMENXCsD0"/>
    <m/>
    <m/>
    <x v="0"/>
    <s v="https://pbs.twimg.com/media/DplORF3VsAEyiuX.jpg"/>
    <s v="https://pbs.twimg.com/media/DplORF3VsAEyiuX.jpg"/>
    <x v="4"/>
    <s v="https://twitter.com/#!/hilal834/status/1157252215649820673"/>
    <m/>
    <m/>
    <s v="1157252215649820673"/>
    <m/>
    <b v="0"/>
    <n v="0"/>
    <s v=""/>
    <b v="0"/>
    <s v="und"/>
    <m/>
    <s v=""/>
    <b v="0"/>
    <n v="0"/>
    <s v=""/>
    <s v="twitter web apps"/>
    <b v="0"/>
    <s v="1157252215649820673"/>
    <s v="Tweet"/>
    <n v="0"/>
    <n v="0"/>
    <m/>
    <m/>
    <m/>
    <m/>
    <m/>
    <m/>
    <m/>
    <m/>
    <n v="1"/>
    <s v="10"/>
    <s v="10"/>
    <n v="0"/>
    <n v="0"/>
    <n v="0"/>
    <n v="0"/>
    <n v="0"/>
    <n v="0"/>
    <n v="0"/>
    <n v="0"/>
    <n v="0"/>
  </r>
  <r>
    <s v="edward936efe"/>
    <s v="edward936efe"/>
    <m/>
    <m/>
    <m/>
    <m/>
    <m/>
    <m/>
    <m/>
    <m/>
    <s v="No"/>
    <n v="44"/>
    <m/>
    <m/>
    <x v="1"/>
    <d v="2019-08-02T20:00:07.000"/>
    <s v="https://t.co/BYjvdRBSAQ"/>
    <m/>
    <m/>
    <x v="0"/>
    <s v="https://pbs.twimg.com/media/DplORF3VsAEyiuX.jpg"/>
    <s v="https://pbs.twimg.com/media/DplORF3VsAEyiuX.jpg"/>
    <x v="5"/>
    <s v="https://twitter.com/#!/edward936efe/status/1157380578234290177"/>
    <m/>
    <m/>
    <s v="1157380578234290177"/>
    <m/>
    <b v="0"/>
    <n v="0"/>
    <s v=""/>
    <b v="0"/>
    <s v="und"/>
    <m/>
    <s v=""/>
    <b v="0"/>
    <n v="0"/>
    <s v=""/>
    <s v="twitter web apps"/>
    <b v="0"/>
    <s v="1157380578234290177"/>
    <s v="Tweet"/>
    <n v="0"/>
    <n v="0"/>
    <m/>
    <m/>
    <m/>
    <m/>
    <m/>
    <m/>
    <m/>
    <m/>
    <n v="1"/>
    <s v="10"/>
    <s v="10"/>
    <n v="0"/>
    <n v="0"/>
    <n v="0"/>
    <n v="0"/>
    <n v="0"/>
    <n v="0"/>
    <n v="0"/>
    <n v="0"/>
    <n v="0"/>
  </r>
  <r>
    <s v="623hilal"/>
    <s v="623hilal"/>
    <m/>
    <m/>
    <m/>
    <m/>
    <m/>
    <m/>
    <m/>
    <m/>
    <s v="No"/>
    <n v="45"/>
    <m/>
    <m/>
    <x v="1"/>
    <d v="2019-08-03T01:30:03.000"/>
    <s v="https://t.co/Oc5XZVQlQu"/>
    <m/>
    <m/>
    <x v="0"/>
    <s v="https://pbs.twimg.com/media/DplORF3VsAEyiuX.jpg"/>
    <s v="https://pbs.twimg.com/media/DplORF3VsAEyiuX.jpg"/>
    <x v="6"/>
    <s v="https://twitter.com/#!/623hilal/status/1157463608734945280"/>
    <m/>
    <m/>
    <s v="1157463608734945280"/>
    <m/>
    <b v="0"/>
    <n v="0"/>
    <s v=""/>
    <b v="0"/>
    <s v="und"/>
    <m/>
    <s v=""/>
    <b v="0"/>
    <n v="0"/>
    <s v=""/>
    <s v="twitter web apps"/>
    <b v="0"/>
    <s v="1157463608734945280"/>
    <s v="Tweet"/>
    <n v="0"/>
    <n v="0"/>
    <m/>
    <m/>
    <m/>
    <m/>
    <m/>
    <m/>
    <m/>
    <m/>
    <n v="1"/>
    <s v="10"/>
    <s v="10"/>
    <n v="0"/>
    <n v="0"/>
    <n v="0"/>
    <n v="0"/>
    <n v="0"/>
    <n v="0"/>
    <n v="0"/>
    <n v="0"/>
    <n v="0"/>
  </r>
  <r>
    <s v="jaimevelo"/>
    <s v="paulgallen"/>
    <m/>
    <m/>
    <m/>
    <m/>
    <m/>
    <m/>
    <m/>
    <m/>
    <s v="No"/>
    <n v="46"/>
    <m/>
    <m/>
    <x v="2"/>
    <d v="2019-08-04T01:50:58.000"/>
    <s v="@PaulGAllen may just be the most important person in Seattle's history. _x000a_I don't know how to properly honor him, but honor him Seattle should."/>
    <m/>
    <m/>
    <x v="0"/>
    <m/>
    <s v="http://pbs.twimg.com/profile_images/567814796767027200/PhsdwlDU_normal.jpeg"/>
    <x v="7"/>
    <s v="https://twitter.com/#!/jaimevelo/status/1157831259566903296"/>
    <m/>
    <m/>
    <s v="1157831259566903296"/>
    <m/>
    <b v="0"/>
    <n v="0"/>
    <s v="24167314"/>
    <b v="0"/>
    <s v="en"/>
    <m/>
    <s v=""/>
    <b v="0"/>
    <n v="0"/>
    <s v=""/>
    <s v="Twitter for Android"/>
    <b v="0"/>
    <s v="1157831259566903296"/>
    <s v="Tweet"/>
    <n v="0"/>
    <n v="0"/>
    <m/>
    <m/>
    <m/>
    <m/>
    <m/>
    <m/>
    <m/>
    <m/>
    <n v="1"/>
    <s v="3"/>
    <s v="3"/>
    <n v="4"/>
    <n v="16.666666666666668"/>
    <n v="0"/>
    <n v="0"/>
    <n v="0"/>
    <n v="0"/>
    <n v="20"/>
    <n v="83.33333333333333"/>
    <n v="24"/>
  </r>
  <r>
    <s v="sharp_tilda"/>
    <s v="sharp_tilda"/>
    <m/>
    <m/>
    <m/>
    <m/>
    <m/>
    <m/>
    <m/>
    <m/>
    <s v="No"/>
    <n v="47"/>
    <m/>
    <m/>
    <x v="1"/>
    <d v="2019-08-04T05:30:13.000"/>
    <s v="https://t.co/t9GUZ0Tb1X"/>
    <m/>
    <m/>
    <x v="0"/>
    <s v="https://pbs.twimg.com/media/DplORF3VsAEyiuX.jpg"/>
    <s v="https://pbs.twimg.com/media/DplORF3VsAEyiuX.jpg"/>
    <x v="8"/>
    <s v="https://twitter.com/#!/sharp_tilda/status/1157886437737541632"/>
    <m/>
    <m/>
    <s v="1157886437737541632"/>
    <m/>
    <b v="0"/>
    <n v="0"/>
    <s v=""/>
    <b v="0"/>
    <s v="und"/>
    <m/>
    <s v=""/>
    <b v="0"/>
    <n v="0"/>
    <s v=""/>
    <s v="twitter web apps"/>
    <b v="0"/>
    <s v="1157886437737541632"/>
    <s v="Tweet"/>
    <n v="0"/>
    <n v="0"/>
    <m/>
    <m/>
    <m/>
    <m/>
    <m/>
    <m/>
    <m/>
    <m/>
    <n v="1"/>
    <s v="10"/>
    <s v="10"/>
    <n v="0"/>
    <n v="0"/>
    <n v="0"/>
    <n v="0"/>
    <n v="0"/>
    <n v="0"/>
    <n v="0"/>
    <n v="0"/>
    <n v="0"/>
  </r>
  <r>
    <s v="alesmiol"/>
    <s v="vulcaninc"/>
    <m/>
    <m/>
    <m/>
    <m/>
    <m/>
    <m/>
    <m/>
    <m/>
    <s v="No"/>
    <n v="48"/>
    <m/>
    <m/>
    <x v="0"/>
    <d v="2019-08-04T16:21:51.000"/>
    <s v="I've always been most impressed with what Founder Paul Gardner Allen  @PaulGAllen accomplished after he left @Microsoft. Paulie's @VulcanInc is a bumbershoot under which lies innovation. That doesn't mean the significance of the algebraic equation 2+2=4 eludes me; it's basic. C?"/>
    <m/>
    <m/>
    <x v="0"/>
    <m/>
    <s v="http://pbs.twimg.com/profile_images/1158998015992107008/ay-OPNgm_normal.jpg"/>
    <x v="9"/>
    <s v="https://twitter.com/#!/alesmiol/status/1158050424513073152"/>
    <m/>
    <m/>
    <s v="1158050424513073152"/>
    <m/>
    <b v="0"/>
    <n v="0"/>
    <s v=""/>
    <b v="0"/>
    <s v="en"/>
    <m/>
    <s v=""/>
    <b v="0"/>
    <n v="0"/>
    <s v=""/>
    <s v="Twitter Web App"/>
    <b v="0"/>
    <s v="1158050424513073152"/>
    <s v="Tweet"/>
    <n v="0"/>
    <n v="0"/>
    <m/>
    <m/>
    <m/>
    <m/>
    <m/>
    <m/>
    <m/>
    <m/>
    <n v="1"/>
    <s v="6"/>
    <s v="6"/>
    <m/>
    <m/>
    <m/>
    <m/>
    <m/>
    <m/>
    <m/>
    <m/>
    <m/>
  </r>
  <r>
    <s v="yoochanm_612"/>
    <s v="paulgallen"/>
    <m/>
    <m/>
    <m/>
    <m/>
    <m/>
    <m/>
    <m/>
    <m/>
    <s v="No"/>
    <n v="51"/>
    <m/>
    <m/>
    <x v="0"/>
    <d v="2019-08-05T13:41:15.000"/>
    <s v="RT @PaulGAllen: WW2 Battleship Musashi sank 1944 is FOUND &amp;gt; 1K M deep by MY Octopus Sibuyan sea, bow Chrysanthemum, huge anchor. http://t.câ€¦"/>
    <m/>
    <m/>
    <x v="0"/>
    <m/>
    <s v="http://pbs.twimg.com/profile_images/1127460589779816448/wfdOmgKN_normal.png"/>
    <x v="10"/>
    <s v="https://twitter.com/#!/yoochanm_612/status/1158372396681707521"/>
    <m/>
    <m/>
    <s v="1158372396681707521"/>
    <m/>
    <b v="0"/>
    <n v="0"/>
    <s v=""/>
    <b v="0"/>
    <s v="en"/>
    <m/>
    <s v=""/>
    <b v="0"/>
    <n v="17709"/>
    <s v="572431062522982400"/>
    <s v="Twitter Web App"/>
    <b v="0"/>
    <s v="572431062522982400"/>
    <s v="Tweet"/>
    <n v="0"/>
    <n v="0"/>
    <m/>
    <m/>
    <m/>
    <m/>
    <m/>
    <m/>
    <m/>
    <m/>
    <n v="2"/>
    <s v="3"/>
    <s v="3"/>
    <n v="0"/>
    <n v="0"/>
    <n v="0"/>
    <n v="0"/>
    <n v="0"/>
    <n v="0"/>
    <n v="22"/>
    <n v="100"/>
    <n v="22"/>
  </r>
  <r>
    <s v="yoochanm_612"/>
    <s v="paulgallen"/>
    <m/>
    <m/>
    <m/>
    <m/>
    <m/>
    <m/>
    <m/>
    <m/>
    <s v="No"/>
    <n v="52"/>
    <m/>
    <m/>
    <x v="0"/>
    <d v="2019-08-05T13:42:41.000"/>
    <s v="RT @PaulGAllen: Musashi a few new discoveries today, including more Japanese writing, any translation help appreciated http://t.co/RlnQriN2â€¦"/>
    <m/>
    <m/>
    <x v="0"/>
    <m/>
    <s v="http://pbs.twimg.com/profile_images/1127460589779816448/wfdOmgKN_normal.png"/>
    <x v="11"/>
    <s v="https://twitter.com/#!/yoochanm_612/status/1158372758322987008"/>
    <m/>
    <m/>
    <s v="1158372758322987008"/>
    <m/>
    <b v="0"/>
    <n v="0"/>
    <s v=""/>
    <b v="0"/>
    <s v="en"/>
    <m/>
    <s v=""/>
    <b v="0"/>
    <n v="2859"/>
    <s v="574114591149461504"/>
    <s v="Twitter Web App"/>
    <b v="0"/>
    <s v="574114591149461504"/>
    <s v="Tweet"/>
    <n v="0"/>
    <n v="0"/>
    <m/>
    <m/>
    <m/>
    <m/>
    <m/>
    <m/>
    <m/>
    <m/>
    <n v="2"/>
    <s v="3"/>
    <s v="3"/>
    <n v="1"/>
    <n v="6.25"/>
    <n v="0"/>
    <n v="0"/>
    <n v="0"/>
    <n v="0"/>
    <n v="15"/>
    <n v="93.75"/>
    <n v="16"/>
  </r>
  <r>
    <s v="paulgallen"/>
    <s v="upstreamfest"/>
    <m/>
    <m/>
    <m/>
    <m/>
    <m/>
    <m/>
    <m/>
    <m/>
    <s v="No"/>
    <n v="53"/>
    <m/>
    <m/>
    <x v="0"/>
    <d v="2018-06-04T15:53:32.000"/>
    <s v=".@UpstreamFest Thanks everyone who came and enjoyed the music and the artists who killed it with their performances! https://t.co/Dlyigjhr6p"/>
    <m/>
    <m/>
    <x v="0"/>
    <s v="https://pbs.twimg.com/media/De28Vw6U8AAtfOp.jpg"/>
    <s v="https://pbs.twimg.com/media/De28Vw6U8AAtfOp.jpg"/>
    <x v="12"/>
    <s v="https://twitter.com/#!/paulgallen/status/1003666069146370049"/>
    <m/>
    <m/>
    <s v="1003666069146370049"/>
    <m/>
    <b v="0"/>
    <n v="180"/>
    <s v=""/>
    <b v="0"/>
    <s v="en"/>
    <m/>
    <s v=""/>
    <b v="0"/>
    <n v="31"/>
    <s v=""/>
    <s v="Twitter Web Client"/>
    <b v="0"/>
    <s v="1003666069146370049"/>
    <s v="Retweet"/>
    <n v="0"/>
    <n v="0"/>
    <m/>
    <m/>
    <m/>
    <m/>
    <m/>
    <m/>
    <m/>
    <m/>
    <n v="1"/>
    <s v="3"/>
    <s v="3"/>
    <n v="1"/>
    <n v="5.555555555555555"/>
    <n v="1"/>
    <n v="5.555555555555555"/>
    <n v="0"/>
    <n v="0"/>
    <n v="16"/>
    <n v="88.88888888888889"/>
    <n v="18"/>
  </r>
  <r>
    <s v="thatredgirl1"/>
    <s v="upstreamfest"/>
    <m/>
    <m/>
    <m/>
    <m/>
    <m/>
    <m/>
    <m/>
    <m/>
    <s v="No"/>
    <n v="54"/>
    <m/>
    <m/>
    <x v="0"/>
    <d v="2019-08-07T13:12:45.000"/>
    <s v="RT @PaulGAllen: .@UpstreamFest Thanks everyone who came and enjoyed the music and the artists who killed it with their performances! https:â€¦"/>
    <m/>
    <m/>
    <x v="0"/>
    <m/>
    <s v="http://pbs.twimg.com/profile_images/1156610240063967233/NBOY87zg_normal.jpg"/>
    <x v="13"/>
    <s v="https://twitter.com/#!/thatredgirl1/status/1159090001218605056"/>
    <m/>
    <m/>
    <s v="1159090001218605056"/>
    <m/>
    <b v="0"/>
    <n v="0"/>
    <s v=""/>
    <b v="0"/>
    <s v="en"/>
    <m/>
    <s v=""/>
    <b v="0"/>
    <n v="31"/>
    <s v="1003666069146370049"/>
    <s v="Twitter for Android"/>
    <b v="0"/>
    <s v="1003666069146370049"/>
    <s v="Tweet"/>
    <n v="0"/>
    <n v="0"/>
    <m/>
    <m/>
    <m/>
    <m/>
    <m/>
    <m/>
    <m/>
    <m/>
    <n v="1"/>
    <s v="3"/>
    <s v="3"/>
    <m/>
    <m/>
    <m/>
    <m/>
    <m/>
    <m/>
    <m/>
    <m/>
    <m/>
  </r>
  <r>
    <s v="valaafshar"/>
    <s v="billgates"/>
    <m/>
    <m/>
    <m/>
    <m/>
    <m/>
    <m/>
    <m/>
    <m/>
    <s v="No"/>
    <n v="56"/>
    <m/>
    <m/>
    <x v="0"/>
    <d v="2019-06-25T04:05:37.000"/>
    <s v="June 25, 1981 —_x000a__x000a_@Microsoft reorganizes into a privately held corporation in the state of Washington with Bill Gates as president and chairman of the board and Paul Allen as executive vice president._x000a__x000a_(@PaulGAllen and @BillGates in 1981 and 2013) https://t.co/OOf9vloTFa"/>
    <m/>
    <m/>
    <x v="0"/>
    <s v="https://pbs.twimg.com/media/D94QnafWsAA9_Xg.jpg"/>
    <s v="https://pbs.twimg.com/media/D94QnafWsAA9_Xg.jpg"/>
    <x v="14"/>
    <s v="https://twitter.com/#!/valaafshar/status/1143369630905511937"/>
    <m/>
    <m/>
    <s v="1143369630905511937"/>
    <m/>
    <b v="0"/>
    <n v="99"/>
    <s v=""/>
    <b v="0"/>
    <s v="en"/>
    <m/>
    <s v=""/>
    <b v="0"/>
    <n v="37"/>
    <s v=""/>
    <s v="Twitter for iPhone"/>
    <b v="0"/>
    <s v="1143369630905511937"/>
    <s v="Retweet"/>
    <n v="0"/>
    <n v="0"/>
    <m/>
    <m/>
    <m/>
    <m/>
    <m/>
    <m/>
    <m/>
    <m/>
    <n v="1"/>
    <s v="2"/>
    <s v="2"/>
    <n v="0"/>
    <n v="0"/>
    <n v="1"/>
    <n v="2.5641025641025643"/>
    <n v="0"/>
    <n v="0"/>
    <n v="38"/>
    <n v="97.43589743589743"/>
    <n v="39"/>
  </r>
  <r>
    <s v="amolgho31071949"/>
    <s v="valaafshar"/>
    <m/>
    <m/>
    <m/>
    <m/>
    <m/>
    <m/>
    <m/>
    <m/>
    <s v="No"/>
    <n v="59"/>
    <m/>
    <m/>
    <x v="0"/>
    <d v="2019-08-07T19:46:00.000"/>
    <s v="RT @ValaAfshar: June 25, 1981 —_x000a__x000a_@Microsoft reorganizes into a privately held corporation in the state of Washington with Bill Gates as pre…"/>
    <m/>
    <m/>
    <x v="0"/>
    <m/>
    <s v="http://pbs.twimg.com/profile_images/1158732832593698817/p8HgFgB0_normal.jpg"/>
    <x v="15"/>
    <s v="https://twitter.com/#!/amolgho31071949/status/1159188963719954432"/>
    <m/>
    <m/>
    <s v="1159188963719954432"/>
    <m/>
    <b v="0"/>
    <n v="0"/>
    <s v=""/>
    <b v="0"/>
    <s v="en"/>
    <m/>
    <s v=""/>
    <b v="0"/>
    <n v="37"/>
    <s v="1143369630905511937"/>
    <s v="Twitter Web App"/>
    <b v="0"/>
    <s v="1143369630905511937"/>
    <s v="Tweet"/>
    <n v="0"/>
    <n v="0"/>
    <m/>
    <m/>
    <m/>
    <m/>
    <m/>
    <m/>
    <m/>
    <m/>
    <n v="1"/>
    <s v="2"/>
    <s v="2"/>
    <m/>
    <m/>
    <m/>
    <m/>
    <m/>
    <m/>
    <m/>
    <m/>
    <m/>
  </r>
  <r>
    <s v="mcxbeedfpujgs"/>
    <s v="mcxbeedfpujgs"/>
    <m/>
    <m/>
    <m/>
    <m/>
    <m/>
    <m/>
    <m/>
    <m/>
    <s v="No"/>
    <n v="61"/>
    <m/>
    <m/>
    <x v="1"/>
    <d v="2019-08-08T03:30:07.000"/>
    <s v="https://t.co/AoMhRu0YZ4"/>
    <m/>
    <m/>
    <x v="0"/>
    <s v="https://pbs.twimg.com/media/DplORF3VsAEyiuX.jpg"/>
    <s v="https://pbs.twimg.com/media/DplORF3VsAEyiuX.jpg"/>
    <x v="16"/>
    <s v="https://twitter.com/#!/mcxbeedfpujgs/status/1159305765238267905"/>
    <m/>
    <m/>
    <s v="1159305765238267905"/>
    <m/>
    <b v="0"/>
    <n v="0"/>
    <s v=""/>
    <b v="0"/>
    <s v="und"/>
    <m/>
    <s v=""/>
    <b v="0"/>
    <n v="0"/>
    <s v=""/>
    <s v="twitter web apps"/>
    <b v="0"/>
    <s v="1159305765238267905"/>
    <s v="Tweet"/>
    <n v="0"/>
    <n v="0"/>
    <m/>
    <m/>
    <m/>
    <m/>
    <m/>
    <m/>
    <m/>
    <m/>
    <n v="1"/>
    <s v="10"/>
    <s v="10"/>
    <n v="0"/>
    <n v="0"/>
    <n v="0"/>
    <n v="0"/>
    <n v="0"/>
    <n v="0"/>
    <n v="0"/>
    <n v="0"/>
    <n v="0"/>
  </r>
  <r>
    <s v="fusliakt"/>
    <s v="mesias_oficial"/>
    <m/>
    <m/>
    <m/>
    <m/>
    <m/>
    <m/>
    <m/>
    <m/>
    <s v="No"/>
    <n v="62"/>
    <m/>
    <m/>
    <x v="0"/>
    <d v="2019-08-08T13:54:37.000"/>
    <s v="@andresantheus @vox_es @openarms_fund @policia @guardiacivil @valijainterna @MESIAS_oficial @interiorgob @CIA @ActualidadRT @mediasetcom @laSextaTV @el_pais @stevewoz @PaulGAllen @CasaReal @MSEurope @Microsoft @EdeRothschild Y tú eres juez de que Tribunal? Ahh calla, que sólo eres otro engañado de Pablemos,  sigue ladrando, es lo que mejor sabéis hacer"/>
    <m/>
    <m/>
    <x v="0"/>
    <m/>
    <s v="http://pbs.twimg.com/profile_images/577078138695348224/O_Cuqbhg_normal.jpeg"/>
    <x v="17"/>
    <s v="https://twitter.com/#!/fusliakt/status/1159462924253110273"/>
    <m/>
    <m/>
    <s v="1159462924253110273"/>
    <s v="1159451194978422784"/>
    <b v="0"/>
    <n v="2"/>
    <s v="374014021"/>
    <b v="0"/>
    <s v="es"/>
    <m/>
    <s v=""/>
    <b v="0"/>
    <n v="0"/>
    <s v=""/>
    <s v="Twitter for Android"/>
    <b v="0"/>
    <s v="1159451194978422784"/>
    <s v="Tweet"/>
    <n v="0"/>
    <n v="0"/>
    <m/>
    <m/>
    <m/>
    <m/>
    <m/>
    <m/>
    <m/>
    <m/>
    <n v="1"/>
    <s v="2"/>
    <s v="2"/>
    <m/>
    <m/>
    <m/>
    <m/>
    <m/>
    <m/>
    <m/>
    <m/>
    <m/>
  </r>
  <r>
    <s v="flyingheritage"/>
    <s v="paulgallen"/>
    <m/>
    <m/>
    <m/>
    <m/>
    <m/>
    <m/>
    <m/>
    <m/>
    <s v="No"/>
    <n v="81"/>
    <m/>
    <m/>
    <x v="0"/>
    <d v="2019-07-21T19:28:52.000"/>
    <s v=".@PaulGAllen honored at SkyFair with rarely seen missing man formation. _x000a__x000a_https://t.co/EptZZ3wefw"/>
    <s v="https://www.kiro7.com/video?videoId=968789092&amp;videoVersion=1.0"/>
    <s v="kiro7.com"/>
    <x v="0"/>
    <m/>
    <s v="http://pbs.twimg.com/profile_images/845308153465978880/J6m9z60D_normal.jpg"/>
    <x v="18"/>
    <s v="https://twitter.com/#!/flyingheritage/status/1153024058105053185"/>
    <m/>
    <m/>
    <s v="1153024058105053185"/>
    <m/>
    <b v="0"/>
    <n v="12"/>
    <s v=""/>
    <b v="0"/>
    <s v="en"/>
    <m/>
    <s v=""/>
    <b v="0"/>
    <n v="3"/>
    <s v=""/>
    <s v="Twitter for iPhone"/>
    <b v="0"/>
    <s v="1153024058105053185"/>
    <s v="Retweet"/>
    <n v="0"/>
    <n v="0"/>
    <m/>
    <m/>
    <m/>
    <m/>
    <m/>
    <m/>
    <m/>
    <m/>
    <n v="1"/>
    <s v="3"/>
    <s v="3"/>
    <n v="1"/>
    <n v="10"/>
    <n v="0"/>
    <n v="0"/>
    <n v="0"/>
    <n v="0"/>
    <n v="9"/>
    <n v="90"/>
    <n v="10"/>
  </r>
  <r>
    <s v="andyhickl"/>
    <s v="flyingheritage"/>
    <m/>
    <m/>
    <m/>
    <m/>
    <m/>
    <m/>
    <m/>
    <m/>
    <s v="No"/>
    <n v="82"/>
    <m/>
    <m/>
    <x v="0"/>
    <d v="2019-08-09T02:40:02.000"/>
    <s v="RT @FlyingHeritage: .@PaulGAllen honored at SkyFair with rarely seen missing man formation. _x000a__x000a_https://t.co/EptZZ3wefw"/>
    <s v="https://www.kiro7.com/video?videoId=968789092&amp;videoVersion=1.0"/>
    <s v="kiro7.com"/>
    <x v="0"/>
    <m/>
    <s v="http://pbs.twimg.com/profile_images/1119373722287108096/fvcG35HS_normal.jpg"/>
    <x v="19"/>
    <s v="https://twitter.com/#!/andyhickl/status/1159655545575366656"/>
    <m/>
    <m/>
    <s v="1159655545575366656"/>
    <m/>
    <b v="0"/>
    <n v="0"/>
    <s v=""/>
    <b v="0"/>
    <s v="en"/>
    <m/>
    <s v=""/>
    <b v="0"/>
    <n v="0"/>
    <s v="1153024058105053185"/>
    <s v="Twitter for iPhone"/>
    <b v="0"/>
    <s v="1153024058105053185"/>
    <s v="Tweet"/>
    <n v="0"/>
    <n v="0"/>
    <m/>
    <m/>
    <m/>
    <m/>
    <m/>
    <m/>
    <m/>
    <m/>
    <n v="1"/>
    <s v="3"/>
    <s v="3"/>
    <m/>
    <m/>
    <m/>
    <m/>
    <m/>
    <m/>
    <m/>
    <m/>
    <m/>
  </r>
  <r>
    <s v="scrumhalf1"/>
    <s v="mseurope"/>
    <m/>
    <m/>
    <m/>
    <m/>
    <m/>
    <m/>
    <m/>
    <m/>
    <s v="No"/>
    <n v="84"/>
    <m/>
    <m/>
    <x v="0"/>
    <d v="2019-08-09T07:34:27.000"/>
    <s v="@andresantheus @wikileaks @interiorgob @CIA @NSAGov @BillGates @ActualidadRT @el_pais @CasaReal @stevewoz @PaulGAllen @MSEurope @EdeRothschild Country of freedom? Far from it. We are #17 on the freedom index."/>
    <m/>
    <m/>
    <x v="0"/>
    <m/>
    <s v="http://pbs.twimg.com/profile_images/967594172986224640/YW3Q6UqP_normal.jpg"/>
    <x v="20"/>
    <s v="https://twitter.com/#!/scrumhalf1/status/1159729639922819072"/>
    <m/>
    <m/>
    <s v="1159729639922819072"/>
    <s v="1159449119997476865"/>
    <b v="0"/>
    <n v="0"/>
    <s v="374014021"/>
    <b v="0"/>
    <s v="en"/>
    <m/>
    <s v=""/>
    <b v="0"/>
    <n v="0"/>
    <s v=""/>
    <s v="Twitter Web App"/>
    <b v="0"/>
    <s v="1159449119997476865"/>
    <s v="Tweet"/>
    <n v="0"/>
    <n v="0"/>
    <m/>
    <m/>
    <m/>
    <m/>
    <m/>
    <m/>
    <m/>
    <m/>
    <n v="1"/>
    <s v="2"/>
    <s v="2"/>
    <m/>
    <m/>
    <m/>
    <m/>
    <m/>
    <m/>
    <m/>
    <m/>
    <m/>
  </r>
  <r>
    <s v="keeganhall"/>
    <s v="nfl"/>
    <m/>
    <m/>
    <m/>
    <m/>
    <m/>
    <m/>
    <m/>
    <m/>
    <s v="No"/>
    <n v="97"/>
    <m/>
    <m/>
    <x v="0"/>
    <d v="2017-09-01T23:02:10.000"/>
    <s v="@PaulGAllen @AndyKaruza @Seahawks @JKearse_15 @NFL Here's a better angle of the catch... 😉✏️🏈  Definitely going to… https://t.co/ukQyYbmDIQ"/>
    <s v="https://twitter.com/i/web/status/903754886508109824"/>
    <s v="twitter.com"/>
    <x v="0"/>
    <m/>
    <s v="http://pbs.twimg.com/profile_images/910626058734465024/8j0MG0_a_normal.jpg"/>
    <x v="21"/>
    <s v="https://twitter.com/#!/keeganhall/status/903754886508109824"/>
    <m/>
    <m/>
    <s v="903754886508109824"/>
    <s v="903723508986822656"/>
    <b v="0"/>
    <n v="77"/>
    <s v="24167314"/>
    <b v="0"/>
    <s v="en"/>
    <m/>
    <s v=""/>
    <b v="0"/>
    <n v="6"/>
    <s v=""/>
    <s v="Twitter Web Client"/>
    <b v="1"/>
    <s v="903723508986822656"/>
    <s v="Retweet"/>
    <n v="0"/>
    <n v="0"/>
    <m/>
    <m/>
    <m/>
    <m/>
    <m/>
    <m/>
    <m/>
    <m/>
    <n v="1"/>
    <s v="3"/>
    <s v="3"/>
    <m/>
    <m/>
    <m/>
    <m/>
    <m/>
    <m/>
    <m/>
    <m/>
    <m/>
  </r>
  <r>
    <s v="antman1516"/>
    <s v="nfl"/>
    <m/>
    <m/>
    <m/>
    <m/>
    <m/>
    <m/>
    <m/>
    <m/>
    <s v="No"/>
    <n v="98"/>
    <m/>
    <m/>
    <x v="0"/>
    <d v="2019-08-09T13:56:27.000"/>
    <s v="RT @KeeganHall: @PaulGAllen @AndyKaruza @Seahawks @JKearse_15 @NFL Here's a better angle of the catch... 😉✏️🏈  Definitely going to miss him…"/>
    <m/>
    <m/>
    <x v="0"/>
    <m/>
    <s v="http://pbs.twimg.com/profile_images/1155176839113007104/sKqY4Awj_normal.jpg"/>
    <x v="22"/>
    <s v="https://twitter.com/#!/antman1516/status/1159825774993661952"/>
    <m/>
    <m/>
    <s v="1159825774993661952"/>
    <m/>
    <b v="0"/>
    <n v="0"/>
    <s v=""/>
    <b v="0"/>
    <s v="en"/>
    <m/>
    <s v=""/>
    <b v="0"/>
    <n v="0"/>
    <s v="903754886508109824"/>
    <s v="Twitter for iPhone"/>
    <b v="0"/>
    <s v="903754886508109824"/>
    <s v="Tweet"/>
    <n v="0"/>
    <n v="0"/>
    <m/>
    <m/>
    <m/>
    <m/>
    <m/>
    <m/>
    <m/>
    <m/>
    <n v="1"/>
    <s v="3"/>
    <s v="3"/>
    <m/>
    <m/>
    <m/>
    <m/>
    <m/>
    <m/>
    <m/>
    <m/>
    <m/>
  </r>
  <r>
    <s v="paulgallen"/>
    <s v="jkearse_15"/>
    <m/>
    <m/>
    <m/>
    <m/>
    <m/>
    <m/>
    <m/>
    <m/>
    <s v="No"/>
    <n v="100"/>
    <m/>
    <m/>
    <x v="0"/>
    <d v="2017-09-01T20:57:29.000"/>
    <s v="@Seahawks Thank you @JKearse_15 for so many memorable and clutch catches over your 5 year career! https://t.co/8tHm7OPdPE"/>
    <m/>
    <m/>
    <x v="0"/>
    <s v="https://pbs.twimg.com/media/DIqrE1YVwAA6U02.jpg"/>
    <s v="https://pbs.twimg.com/media/DIqrE1YVwAA6U02.jpg"/>
    <x v="23"/>
    <s v="https://twitter.com/#!/paulgallen/status/903723508986822656"/>
    <m/>
    <m/>
    <s v="903723508986822656"/>
    <m/>
    <b v="0"/>
    <n v="5118"/>
    <s v="23642374"/>
    <b v="0"/>
    <s v="en"/>
    <m/>
    <s v=""/>
    <b v="0"/>
    <n v="1207"/>
    <s v=""/>
    <s v="Twitter Web Client"/>
    <b v="0"/>
    <s v="903723508986822656"/>
    <s v="Retweet"/>
    <n v="0"/>
    <n v="0"/>
    <m/>
    <m/>
    <m/>
    <m/>
    <m/>
    <m/>
    <m/>
    <m/>
    <n v="1"/>
    <s v="3"/>
    <s v="3"/>
    <m/>
    <m/>
    <m/>
    <m/>
    <m/>
    <m/>
    <m/>
    <m/>
    <m/>
  </r>
  <r>
    <s v="antman1516"/>
    <s v="jkearse_15"/>
    <m/>
    <m/>
    <m/>
    <m/>
    <m/>
    <m/>
    <m/>
    <m/>
    <s v="No"/>
    <n v="101"/>
    <m/>
    <m/>
    <x v="0"/>
    <d v="2019-08-09T13:56:12.000"/>
    <s v="RT @PaulGAllen: @Seahawks Thank you @JKearse_15 for so many memorable and clutch catches over your 5 year career! https://t.co/8tHm7OPdPE"/>
    <m/>
    <m/>
    <x v="0"/>
    <s v="https://pbs.twimg.com/media/DIqrE1YVwAA6U02.jpg"/>
    <s v="https://pbs.twimg.com/media/DIqrE1YVwAA6U02.jpg"/>
    <x v="24"/>
    <s v="https://twitter.com/#!/antman1516/status/1159825711986806789"/>
    <m/>
    <m/>
    <s v="1159825711986806789"/>
    <m/>
    <b v="0"/>
    <n v="0"/>
    <s v=""/>
    <b v="0"/>
    <s v="en"/>
    <m/>
    <s v=""/>
    <b v="0"/>
    <n v="0"/>
    <s v="903723508986822656"/>
    <s v="Twitter for iPhone"/>
    <b v="0"/>
    <s v="903723508986822656"/>
    <s v="Tweet"/>
    <n v="0"/>
    <n v="0"/>
    <m/>
    <m/>
    <m/>
    <m/>
    <m/>
    <m/>
    <m/>
    <m/>
    <n v="2"/>
    <s v="3"/>
    <s v="3"/>
    <m/>
    <m/>
    <m/>
    <m/>
    <m/>
    <m/>
    <m/>
    <m/>
    <m/>
  </r>
  <r>
    <s v="healthangel999"/>
    <s v="afnbeneluxradio"/>
    <m/>
    <m/>
    <m/>
    <m/>
    <m/>
    <m/>
    <m/>
    <m/>
    <s v="No"/>
    <n v="113"/>
    <m/>
    <m/>
    <x v="0"/>
    <d v="2019-08-01T18:38:16.000"/>
    <s v="@NSAGov @NGA_GEOINT @DefenseIntel @USArmyTACOM @CNICHQ @ChallengeGov @USAF_ACC @HASCRepublicans _x000a_@16thSustBde @AFNBeneluxRadio @CNORichardson @USAGDaegu @chinfo @CanadianArmy @SecArmy @Iron6_1AD  @PaulGAllen @USArmyCMH @ericfanning https://t.co/OEylWmrsUC"/>
    <s v="https://twitter.com/HealthAngel999/status/1156977138811179008"/>
    <s v="twitter.com"/>
    <x v="0"/>
    <m/>
    <s v="http://pbs.twimg.com/profile_images/999852887713898496/0rVAtEA9_normal.jpg"/>
    <x v="25"/>
    <s v="https://twitter.com/#!/healthangel999/status/1156997593211252737"/>
    <m/>
    <m/>
    <s v="1156997593211252737"/>
    <m/>
    <b v="0"/>
    <n v="0"/>
    <s v="2248872301"/>
    <b v="1"/>
    <s v="und"/>
    <m/>
    <s v="1156977138811179008"/>
    <b v="0"/>
    <n v="0"/>
    <s v=""/>
    <s v="Twitter Web App"/>
    <b v="0"/>
    <s v="1156997593211252737"/>
    <s v="Tweet"/>
    <n v="0"/>
    <n v="0"/>
    <m/>
    <m/>
    <m/>
    <m/>
    <m/>
    <m/>
    <m/>
    <m/>
    <n v="2"/>
    <s v="1"/>
    <s v="1"/>
    <m/>
    <m/>
    <m/>
    <m/>
    <m/>
    <m/>
    <m/>
    <m/>
    <m/>
  </r>
  <r>
    <s v="healthangel999"/>
    <s v="afnbeneluxradio"/>
    <m/>
    <m/>
    <m/>
    <m/>
    <m/>
    <m/>
    <m/>
    <m/>
    <s v="No"/>
    <n v="114"/>
    <m/>
    <m/>
    <x v="0"/>
    <d v="2019-08-07T13:55:49.000"/>
    <s v="@ArmyChiefStaff @DefenseDigital @NSAGov @NGA_GEOINT @DefenseIntel @USArmyTACOM @CNICHQ @ChallengeGov @USAF_ACC   _x000a_@HASCRepublicans _x000a_@16thSustBde @AFNBeneluxRadio @CNORichardson @USAGDaegu @chinfo @CanadianArmy @SecArmy @Iron6_1AD  @PaulGAllen https://t.co/pMvcewKjje"/>
    <s v="https://twitter.com/HealthAngel999/status/1159081916227825664"/>
    <s v="twitter.com"/>
    <x v="0"/>
    <m/>
    <s v="http://pbs.twimg.com/profile_images/999852887713898496/0rVAtEA9_normal.jpg"/>
    <x v="26"/>
    <s v="https://twitter.com/#!/healthangel999/status/1159100838964600833"/>
    <m/>
    <m/>
    <s v="1159100838964600833"/>
    <m/>
    <b v="0"/>
    <n v="0"/>
    <s v="3315182226"/>
    <b v="1"/>
    <s v="und"/>
    <m/>
    <s v="1159081916227825664"/>
    <b v="0"/>
    <n v="0"/>
    <s v=""/>
    <s v="Twitter Web App"/>
    <b v="0"/>
    <s v="1159100838964600833"/>
    <s v="Tweet"/>
    <n v="0"/>
    <n v="0"/>
    <m/>
    <m/>
    <m/>
    <m/>
    <m/>
    <m/>
    <m/>
    <m/>
    <n v="2"/>
    <s v="1"/>
    <s v="1"/>
    <m/>
    <m/>
    <m/>
    <m/>
    <m/>
    <m/>
    <m/>
    <m/>
    <m/>
  </r>
  <r>
    <s v="healthangel999"/>
    <s v="dodmilspouse"/>
    <m/>
    <m/>
    <m/>
    <m/>
    <m/>
    <m/>
    <m/>
    <m/>
    <s v="No"/>
    <n v="135"/>
    <m/>
    <m/>
    <x v="0"/>
    <d v="2019-08-07T14:59:20.000"/>
    <s v="@Iron6_1AD @combatathlete75 @PaulGAllen @USArmyCMH @ericfanning @gen_jackkeane @insidedefense @schausdc @EvansAlisonS @NavyMCPON @scotcregan @nukestrat @KelseyDav _x000a_@DarylGKimball @JBWolfsthal @JFCUA @afnspangdahlem @DefenseMediaAct @DoDMilSpouse https://t.co/pMvcewKjje"/>
    <s v="https://twitter.com/HealthAngel999/status/1159081916227825664"/>
    <s v="twitter.com"/>
    <x v="0"/>
    <m/>
    <s v="http://pbs.twimg.com/profile_images/999852887713898496/0rVAtEA9_normal.jpg"/>
    <x v="27"/>
    <s v="https://twitter.com/#!/healthangel999/status/1159116822127534083"/>
    <m/>
    <m/>
    <s v="1159116822127534083"/>
    <m/>
    <b v="0"/>
    <n v="0"/>
    <s v="884432188032397312"/>
    <b v="1"/>
    <s v="und"/>
    <m/>
    <s v="1159081916227825664"/>
    <b v="0"/>
    <n v="0"/>
    <s v=""/>
    <s v="Twitter Web App"/>
    <b v="0"/>
    <s v="1159116822127534083"/>
    <s v="Tweet"/>
    <n v="0"/>
    <n v="0"/>
    <m/>
    <m/>
    <m/>
    <m/>
    <m/>
    <m/>
    <m/>
    <m/>
    <n v="1"/>
    <s v="1"/>
    <s v="1"/>
    <m/>
    <m/>
    <m/>
    <m/>
    <m/>
    <m/>
    <m/>
    <m/>
    <m/>
  </r>
  <r>
    <s v="healthangel999"/>
    <s v="darylgkimball"/>
    <m/>
    <m/>
    <m/>
    <m/>
    <m/>
    <m/>
    <m/>
    <m/>
    <s v="No"/>
    <n v="140"/>
    <m/>
    <m/>
    <x v="0"/>
    <d v="2019-08-08T18:07:57.000"/>
    <s v="@CNORichardson @USAGDaegu @chinfo @CanadianArmy @SecArmy @Iron6_1AD @JFCUA @combatathlete75 @PaulGAllen @USArmyCMH @ericfanning @gen_jackkeane @insidedefense @schausdc @EvansAlisonS @NavyMCPON @scotcregan @nukestrat @KelseyDav _x000a_@DarylGKimball https://t.co/BrbZoKtJ9m"/>
    <s v="https://twitter.com/HealthAngel999/status/1159483182724632577"/>
    <s v="twitter.com"/>
    <x v="0"/>
    <m/>
    <s v="http://pbs.twimg.com/profile_images/999852887713898496/0rVAtEA9_normal.jpg"/>
    <x v="28"/>
    <s v="https://twitter.com/#!/healthangel999/status/1159526676105240576"/>
    <m/>
    <m/>
    <s v="1159526676105240576"/>
    <m/>
    <b v="0"/>
    <n v="0"/>
    <s v=""/>
    <b v="1"/>
    <s v="und"/>
    <m/>
    <s v="1159483182724632577"/>
    <b v="0"/>
    <n v="0"/>
    <s v=""/>
    <s v="Twitter Web App"/>
    <b v="0"/>
    <s v="1159526676105240576"/>
    <s v="Tweet"/>
    <n v="0"/>
    <n v="0"/>
    <m/>
    <m/>
    <m/>
    <m/>
    <m/>
    <m/>
    <m/>
    <m/>
    <n v="2"/>
    <s v="1"/>
    <s v="1"/>
    <m/>
    <m/>
    <m/>
    <m/>
    <m/>
    <m/>
    <m/>
    <m/>
    <m/>
  </r>
  <r>
    <s v="healthangel999"/>
    <s v="scotcregan"/>
    <m/>
    <m/>
    <m/>
    <m/>
    <m/>
    <m/>
    <m/>
    <m/>
    <s v="No"/>
    <n v="170"/>
    <m/>
    <m/>
    <x v="0"/>
    <d v="2019-08-09T20:23:32.000"/>
    <s v="@PaulGAllen @USArmyCMH @ericfanning @gen_jackkeane @insidedefense @schausdc_x000a_@EvansAlisonS @NavyMCPON @scotcregan… https://t.co/fV7liS0aH9"/>
    <s v="https://twitter.com/i/web/status/1159923187842461696"/>
    <s v="twitter.com"/>
    <x v="0"/>
    <m/>
    <s v="http://pbs.twimg.com/profile_images/999852887713898496/0rVAtEA9_normal.jpg"/>
    <x v="29"/>
    <s v="https://twitter.com/#!/healthangel999/status/1159923187842461696"/>
    <m/>
    <m/>
    <s v="1159923187842461696"/>
    <m/>
    <b v="0"/>
    <n v="0"/>
    <s v="24167314"/>
    <b v="1"/>
    <s v="und"/>
    <m/>
    <s v="1159852612180676608"/>
    <b v="0"/>
    <n v="0"/>
    <s v=""/>
    <s v="Twitter Web App"/>
    <b v="1"/>
    <s v="1159923187842461696"/>
    <s v="Tweet"/>
    <n v="0"/>
    <n v="0"/>
    <m/>
    <m/>
    <m/>
    <m/>
    <m/>
    <m/>
    <m/>
    <m/>
    <n v="3"/>
    <s v="1"/>
    <s v="1"/>
    <m/>
    <m/>
    <m/>
    <m/>
    <m/>
    <m/>
    <m/>
    <m/>
    <m/>
  </r>
  <r>
    <s v="b0yle"/>
    <s v="vulcaninc"/>
    <m/>
    <m/>
    <m/>
    <m/>
    <m/>
    <m/>
    <m/>
    <m/>
    <s v="Yes"/>
    <n v="199"/>
    <m/>
    <m/>
    <x v="0"/>
    <d v="2019-08-10T01:07:03.000"/>
    <s v=".@NatGeoChannel TV show about Pacific War shipwrecks shines a spotlight on the #RVPetrel expeditions funded by the late @PaulGAllen: https://t.co/EsaPfUWXQN H/T @VulcanInc #DrainTheOceans https://t.co/lQ2zjdLuoE"/>
    <s v="https://www.geekwire.com/2019/paul-allens-petrel-expedition-wins-spotlight-tv-show-pacific-war-shipwrecks/"/>
    <s v="geekwire.com"/>
    <x v="1"/>
    <s v="https://pbs.twimg.com/media/EBkgrSoUIAAj_tF.jpg"/>
    <s v="https://pbs.twimg.com/media/EBkgrSoUIAAj_tF.jpg"/>
    <x v="30"/>
    <s v="https://twitter.com/#!/b0yle/status/1159994533293125632"/>
    <m/>
    <m/>
    <s v="1159994533293125632"/>
    <m/>
    <b v="0"/>
    <n v="17"/>
    <s v=""/>
    <b v="0"/>
    <s v="en"/>
    <m/>
    <s v=""/>
    <b v="0"/>
    <n v="11"/>
    <s v=""/>
    <s v="TweetDeck"/>
    <b v="0"/>
    <s v="1159994533293125632"/>
    <s v="Tweet"/>
    <n v="0"/>
    <n v="0"/>
    <m/>
    <m/>
    <m/>
    <m/>
    <m/>
    <m/>
    <m/>
    <m/>
    <n v="1"/>
    <s v="6"/>
    <s v="6"/>
    <m/>
    <m/>
    <m/>
    <m/>
    <m/>
    <m/>
    <m/>
    <m/>
    <m/>
  </r>
  <r>
    <s v="vulcaninc"/>
    <s v="paulgal"/>
    <m/>
    <m/>
    <m/>
    <m/>
    <m/>
    <m/>
    <m/>
    <m/>
    <s v="No"/>
    <n v="200"/>
    <m/>
    <m/>
    <x v="0"/>
    <d v="2019-08-10T01:19:24.000"/>
    <s v="RT @b0yle: .@NatGeoChannel TV show about Pacific War shipwrecks shines a spotlight on the #RVPetrel expeditions funded by the late @PaulGAl…"/>
    <m/>
    <m/>
    <x v="2"/>
    <m/>
    <s v="http://pbs.twimg.com/profile_images/1092589985155313664/MASrYuMc_normal.jpg"/>
    <x v="31"/>
    <s v="https://twitter.com/#!/vulcaninc/status/1159997642677506048"/>
    <m/>
    <m/>
    <s v="1159997642677506048"/>
    <m/>
    <b v="0"/>
    <n v="0"/>
    <s v=""/>
    <b v="0"/>
    <s v="en"/>
    <m/>
    <s v=""/>
    <b v="0"/>
    <n v="11"/>
    <s v="1159994533293125632"/>
    <s v="Twitter for iPhone"/>
    <b v="0"/>
    <s v="1159994533293125632"/>
    <s v="Tweet"/>
    <n v="0"/>
    <n v="0"/>
    <m/>
    <m/>
    <m/>
    <m/>
    <m/>
    <m/>
    <m/>
    <m/>
    <n v="1"/>
    <s v="6"/>
    <s v="6"/>
    <m/>
    <m/>
    <m/>
    <m/>
    <m/>
    <m/>
    <m/>
    <m/>
    <m/>
  </r>
  <r>
    <s v="tambriej"/>
    <s v="paulgal"/>
    <m/>
    <m/>
    <m/>
    <m/>
    <m/>
    <m/>
    <m/>
    <m/>
    <s v="No"/>
    <n v="203"/>
    <m/>
    <m/>
    <x v="0"/>
    <d v="2019-08-10T01:22:32.000"/>
    <s v="RT @b0yle: .@NatGeoChannel TV show about Pacific War shipwrecks shines a spotlight on the #RVPetrel expeditions funded by the late @PaulGAl…"/>
    <m/>
    <m/>
    <x v="2"/>
    <m/>
    <s v="http://pbs.twimg.com/profile_images/1156533957531525123/SW6X4oXM_normal.jpg"/>
    <x v="32"/>
    <s v="https://twitter.com/#!/tambriej/status/1159998432238538752"/>
    <m/>
    <m/>
    <s v="1159998432238538752"/>
    <m/>
    <b v="0"/>
    <n v="0"/>
    <s v=""/>
    <b v="0"/>
    <s v="en"/>
    <m/>
    <s v=""/>
    <b v="0"/>
    <n v="11"/>
    <s v="1159994533293125632"/>
    <s v="Twitter for Android"/>
    <b v="0"/>
    <s v="1159994533293125632"/>
    <s v="Tweet"/>
    <n v="0"/>
    <n v="0"/>
    <m/>
    <m/>
    <m/>
    <m/>
    <m/>
    <m/>
    <m/>
    <m/>
    <n v="1"/>
    <s v="6"/>
    <s v="6"/>
    <m/>
    <m/>
    <m/>
    <m/>
    <m/>
    <m/>
    <m/>
    <m/>
    <m/>
  </r>
  <r>
    <s v="alt_nasa"/>
    <s v="paulgal"/>
    <m/>
    <m/>
    <m/>
    <m/>
    <m/>
    <m/>
    <m/>
    <m/>
    <s v="No"/>
    <n v="206"/>
    <m/>
    <m/>
    <x v="0"/>
    <d v="2019-08-10T01:51:48.000"/>
    <s v="RT @b0yle: .@NatGeoChannel TV show about Pacific War shipwrecks shines a spotlight on the #RVPetrel expeditions funded by the late @PaulGAl…"/>
    <m/>
    <m/>
    <x v="2"/>
    <m/>
    <s v="http://pbs.twimg.com/profile_images/825512964656500736/_tUF6zFo_normal.jpg"/>
    <x v="33"/>
    <s v="https://twitter.com/#!/alt_nasa/status/1160005797339791360"/>
    <m/>
    <m/>
    <s v="1160005797339791360"/>
    <m/>
    <b v="0"/>
    <n v="0"/>
    <s v=""/>
    <b v="0"/>
    <s v="en"/>
    <m/>
    <s v=""/>
    <b v="0"/>
    <n v="11"/>
    <s v="1159994533293125632"/>
    <s v="Twitter for Android"/>
    <b v="0"/>
    <s v="1159994533293125632"/>
    <s v="Tweet"/>
    <n v="0"/>
    <n v="0"/>
    <m/>
    <m/>
    <m/>
    <m/>
    <m/>
    <m/>
    <m/>
    <m/>
    <n v="1"/>
    <s v="6"/>
    <s v="6"/>
    <m/>
    <m/>
    <m/>
    <m/>
    <m/>
    <m/>
    <m/>
    <m/>
    <m/>
  </r>
  <r>
    <s v="sueleugers"/>
    <s v="paulgal"/>
    <m/>
    <m/>
    <m/>
    <m/>
    <m/>
    <m/>
    <m/>
    <m/>
    <s v="No"/>
    <n v="209"/>
    <m/>
    <m/>
    <x v="0"/>
    <d v="2019-08-10T01:52:00.000"/>
    <s v="RT @b0yle: .@NatGeoChannel TV show about Pacific War shipwrecks shines a spotlight on the #RVPetrel expeditions funded by the late @PaulGAl…"/>
    <m/>
    <m/>
    <x v="2"/>
    <m/>
    <s v="http://pbs.twimg.com/profile_images/826187524938878979/KjKVXHcE_normal.jpg"/>
    <x v="34"/>
    <s v="https://twitter.com/#!/sueleugers/status/1160005847755436033"/>
    <m/>
    <m/>
    <s v="1160005847755436033"/>
    <m/>
    <b v="0"/>
    <n v="0"/>
    <s v=""/>
    <b v="0"/>
    <s v="en"/>
    <m/>
    <s v=""/>
    <b v="0"/>
    <n v="11"/>
    <s v="1159994533293125632"/>
    <s v="Twitter for iPhone"/>
    <b v="0"/>
    <s v="1159994533293125632"/>
    <s v="Tweet"/>
    <n v="0"/>
    <n v="0"/>
    <m/>
    <m/>
    <m/>
    <m/>
    <m/>
    <m/>
    <m/>
    <m/>
    <n v="1"/>
    <s v="6"/>
    <s v="6"/>
    <m/>
    <m/>
    <m/>
    <m/>
    <m/>
    <m/>
    <m/>
    <m/>
    <m/>
  </r>
  <r>
    <s v="jaysguitars"/>
    <s v="paulgal"/>
    <m/>
    <m/>
    <m/>
    <m/>
    <m/>
    <m/>
    <m/>
    <m/>
    <s v="No"/>
    <n v="212"/>
    <m/>
    <m/>
    <x v="0"/>
    <d v="2019-08-10T02:05:14.000"/>
    <s v="RT @b0yle: .@NatGeoChannel TV show about Pacific War shipwrecks shines a spotlight on the #RVPetrel expeditions funded by the late @PaulGAl…"/>
    <m/>
    <m/>
    <x v="2"/>
    <m/>
    <s v="http://pbs.twimg.com/profile_images/591791034071285761/TCGGN4zl_normal.jpg"/>
    <x v="35"/>
    <s v="https://twitter.com/#!/jaysguitars/status/1160009175742799872"/>
    <m/>
    <m/>
    <s v="1160009175742799872"/>
    <m/>
    <b v="0"/>
    <n v="0"/>
    <s v=""/>
    <b v="0"/>
    <s v="en"/>
    <m/>
    <s v=""/>
    <b v="0"/>
    <n v="11"/>
    <s v="1159994533293125632"/>
    <s v="Twitter Web App"/>
    <b v="0"/>
    <s v="1159994533293125632"/>
    <s v="Tweet"/>
    <n v="0"/>
    <n v="0"/>
    <m/>
    <m/>
    <m/>
    <m/>
    <m/>
    <m/>
    <m/>
    <m/>
    <n v="1"/>
    <s v="6"/>
    <s v="6"/>
    <m/>
    <m/>
    <m/>
    <m/>
    <m/>
    <m/>
    <m/>
    <m/>
    <m/>
  </r>
  <r>
    <s v="benjohn65"/>
    <s v="paulgal"/>
    <m/>
    <m/>
    <m/>
    <m/>
    <m/>
    <m/>
    <m/>
    <m/>
    <s v="No"/>
    <n v="215"/>
    <m/>
    <m/>
    <x v="0"/>
    <d v="2019-08-10T02:47:08.000"/>
    <s v="RT @b0yle: .@NatGeoChannel TV show about Pacific War shipwrecks shines a spotlight on the #RVPetrel expeditions funded by the late @PaulGAl…"/>
    <m/>
    <m/>
    <x v="2"/>
    <m/>
    <s v="http://pbs.twimg.com/profile_images/1132147682691100673/0aOypIYA_normal.png"/>
    <x v="36"/>
    <s v="https://twitter.com/#!/benjohn65/status/1160019723007844352"/>
    <m/>
    <m/>
    <s v="1160019723007844352"/>
    <m/>
    <b v="0"/>
    <n v="0"/>
    <s v=""/>
    <b v="0"/>
    <s v="en"/>
    <m/>
    <s v=""/>
    <b v="0"/>
    <n v="11"/>
    <s v="1159994533293125632"/>
    <s v="Twitter Web App"/>
    <b v="0"/>
    <s v="1159994533293125632"/>
    <s v="Tweet"/>
    <n v="0"/>
    <n v="0"/>
    <m/>
    <m/>
    <m/>
    <m/>
    <m/>
    <m/>
    <m/>
    <m/>
    <n v="1"/>
    <s v="6"/>
    <s v="6"/>
    <m/>
    <m/>
    <m/>
    <m/>
    <m/>
    <m/>
    <m/>
    <m/>
    <m/>
  </r>
  <r>
    <s v="blueheartplanet"/>
    <s v="paulgal"/>
    <m/>
    <m/>
    <m/>
    <m/>
    <m/>
    <m/>
    <m/>
    <m/>
    <s v="No"/>
    <n v="218"/>
    <m/>
    <m/>
    <x v="0"/>
    <d v="2019-08-10T03:01:37.000"/>
    <s v="RT @b0yle: .@NatGeoChannel TV show about Pacific War shipwrecks shines a spotlight on the #RVPetrel expeditions funded by the late @PaulGAl…"/>
    <m/>
    <m/>
    <x v="2"/>
    <m/>
    <s v="http://pbs.twimg.com/profile_images/1261112584/Just_Art_700k_normal.jpg"/>
    <x v="37"/>
    <s v="https://twitter.com/#!/blueheartplanet/status/1160023365471444992"/>
    <m/>
    <m/>
    <s v="1160023365471444992"/>
    <m/>
    <b v="0"/>
    <n v="0"/>
    <s v=""/>
    <b v="0"/>
    <s v="en"/>
    <m/>
    <s v=""/>
    <b v="0"/>
    <n v="11"/>
    <s v="1159994533293125632"/>
    <s v="Twitter Web App"/>
    <b v="0"/>
    <s v="1159994533293125632"/>
    <s v="Tweet"/>
    <n v="0"/>
    <n v="0"/>
    <m/>
    <m/>
    <m/>
    <m/>
    <m/>
    <m/>
    <m/>
    <m/>
    <n v="1"/>
    <s v="6"/>
    <s v="6"/>
    <m/>
    <m/>
    <m/>
    <m/>
    <m/>
    <m/>
    <m/>
    <m/>
    <m/>
  </r>
  <r>
    <s v="darrellgallen"/>
    <s v="paulgal"/>
    <m/>
    <m/>
    <m/>
    <m/>
    <m/>
    <m/>
    <m/>
    <m/>
    <s v="No"/>
    <n v="221"/>
    <m/>
    <m/>
    <x v="0"/>
    <d v="2019-08-10T05:01:20.000"/>
    <s v="RT @b0yle: .@NatGeoChannel TV show about Pacific War shipwrecks shines a spotlight on the #RVPetrel expeditions funded by the late @PaulGAl…"/>
    <m/>
    <m/>
    <x v="2"/>
    <m/>
    <s v="http://pbs.twimg.com/profile_images/378800000753923614/ff7d91c49895d556dcbf0dfda20d7cbd_normal.jpeg"/>
    <x v="38"/>
    <s v="https://twitter.com/#!/darrellgallen/status/1160053494117818368"/>
    <m/>
    <m/>
    <s v="1160053494117818368"/>
    <m/>
    <b v="0"/>
    <n v="0"/>
    <s v=""/>
    <b v="0"/>
    <s v="en"/>
    <m/>
    <s v=""/>
    <b v="0"/>
    <n v="11"/>
    <s v="1159994533293125632"/>
    <s v="Twitter for Android"/>
    <b v="0"/>
    <s v="1159994533293125632"/>
    <s v="Tweet"/>
    <n v="0"/>
    <n v="0"/>
    <m/>
    <m/>
    <m/>
    <m/>
    <m/>
    <m/>
    <m/>
    <m/>
    <n v="1"/>
    <s v="6"/>
    <s v="6"/>
    <m/>
    <m/>
    <m/>
    <m/>
    <m/>
    <m/>
    <m/>
    <m/>
    <m/>
  </r>
  <r>
    <s v="kwhite_official"/>
    <s v="yearsofliving"/>
    <m/>
    <m/>
    <m/>
    <m/>
    <m/>
    <m/>
    <m/>
    <m/>
    <s v="No"/>
    <n v="224"/>
    <m/>
    <m/>
    <x v="0"/>
    <d v="2019-08-10T06:08:48.000"/>
    <s v="@JimCameron @PaulGAllen @YEARSofLIVING https://t.co/zRGOKcb7K5"/>
    <m/>
    <m/>
    <x v="0"/>
    <s v="https://pbs.twimg.com/media/EBll7n3WsAIS06G.jpg"/>
    <s v="https://pbs.twimg.com/media/EBll7n3WsAIS06G.jpg"/>
    <x v="39"/>
    <s v="https://twitter.com/#!/kwhite_official/status/1160070474354888704"/>
    <m/>
    <m/>
    <s v="1160070474354888704"/>
    <s v="454696493350662144"/>
    <b v="0"/>
    <n v="0"/>
    <s v="243284052"/>
    <b v="0"/>
    <s v="und"/>
    <m/>
    <s v=""/>
    <b v="0"/>
    <n v="0"/>
    <s v=""/>
    <s v="Twitter for Android"/>
    <b v="0"/>
    <s v="454696493350662144"/>
    <s v="Tweet"/>
    <n v="0"/>
    <n v="0"/>
    <m/>
    <m/>
    <m/>
    <m/>
    <m/>
    <m/>
    <m/>
    <m/>
    <n v="1"/>
    <s v="7"/>
    <s v="7"/>
    <m/>
    <m/>
    <m/>
    <m/>
    <m/>
    <m/>
    <m/>
    <m/>
    <m/>
  </r>
  <r>
    <s v="2jazza"/>
    <s v="2jazza"/>
    <m/>
    <m/>
    <m/>
    <m/>
    <m/>
    <m/>
    <m/>
    <m/>
    <s v="No"/>
    <n v="227"/>
    <m/>
    <m/>
    <x v="1"/>
    <d v="2019-08-10T06:49:15.000"/>
    <s v="James Graham showing class #PaulGallen #NRLDragonsTitans"/>
    <m/>
    <m/>
    <x v="3"/>
    <m/>
    <s v="http://pbs.twimg.com/profile_images/783622556548866050/lU4F32gy_normal.jpg"/>
    <x v="40"/>
    <s v="https://twitter.com/#!/2jazza/status/1160080650570874880"/>
    <m/>
    <m/>
    <s v="1160080650570874880"/>
    <m/>
    <b v="0"/>
    <n v="0"/>
    <s v=""/>
    <b v="0"/>
    <s v="en"/>
    <m/>
    <s v=""/>
    <b v="0"/>
    <n v="0"/>
    <s v=""/>
    <s v="Twitter for iPhone"/>
    <b v="0"/>
    <s v="1160080650570874880"/>
    <s v="Tweet"/>
    <n v="0"/>
    <n v="0"/>
    <m/>
    <m/>
    <m/>
    <m/>
    <m/>
    <m/>
    <m/>
    <m/>
    <n v="1"/>
    <s v="10"/>
    <s v="10"/>
    <n v="0"/>
    <n v="0"/>
    <n v="0"/>
    <n v="0"/>
    <n v="0"/>
    <n v="0"/>
    <n v="6"/>
    <n v="100"/>
    <n v="6"/>
  </r>
  <r>
    <s v="heroisrotten"/>
    <s v="paulgallen"/>
    <m/>
    <m/>
    <m/>
    <m/>
    <m/>
    <m/>
    <m/>
    <m/>
    <s v="No"/>
    <n v="228"/>
    <m/>
    <m/>
    <x v="0"/>
    <d v="2019-08-10T06:56:27.000"/>
    <s v="RT @PaulGAllen: WW2 Battleship Musashi sank 1944 is FOUND &amp;gt; 1K M deep by MY Octopus Sibuyan sea, bow Chrysanthemum, huge anchor. http://t.c…"/>
    <m/>
    <m/>
    <x v="0"/>
    <m/>
    <s v="http://pbs.twimg.com/profile_images/964427234948759552/chLoEZBQ_normal.png"/>
    <x v="41"/>
    <s v="https://twitter.com/#!/heroisrotten/status/1160082464011739136"/>
    <m/>
    <m/>
    <s v="1160082464011739136"/>
    <m/>
    <b v="0"/>
    <n v="0"/>
    <s v=""/>
    <b v="0"/>
    <s v="en"/>
    <m/>
    <s v=""/>
    <b v="0"/>
    <n v="0"/>
    <s v="572431062522982400"/>
    <s v="Twitter Web App"/>
    <b v="0"/>
    <s v="572431062522982400"/>
    <s v="Tweet"/>
    <n v="0"/>
    <n v="0"/>
    <m/>
    <m/>
    <m/>
    <m/>
    <m/>
    <m/>
    <m/>
    <m/>
    <n v="2"/>
    <s v="3"/>
    <s v="3"/>
    <n v="0"/>
    <n v="0"/>
    <n v="0"/>
    <n v="0"/>
    <n v="0"/>
    <n v="0"/>
    <n v="22"/>
    <n v="100"/>
    <n v="22"/>
  </r>
  <r>
    <s v="heroisrotten"/>
    <s v="paulgallen"/>
    <m/>
    <m/>
    <m/>
    <m/>
    <m/>
    <m/>
    <m/>
    <m/>
    <s v="No"/>
    <n v="229"/>
    <m/>
    <m/>
    <x v="0"/>
    <d v="2019-08-10T06:57:21.000"/>
    <s v="RT @PaulGAllen: RIP crew of Musashi, appx 1023 lost. The pic of the valve 1st confirmation of Japanese origin (clues 2 use apprec). http://…"/>
    <m/>
    <m/>
    <x v="0"/>
    <m/>
    <s v="http://pbs.twimg.com/profile_images/964427234948759552/chLoEZBQ_normal.png"/>
    <x v="42"/>
    <s v="https://twitter.com/#!/heroisrotten/status/1160082691867328512"/>
    <m/>
    <m/>
    <s v="1160082691867328512"/>
    <m/>
    <b v="0"/>
    <n v="0"/>
    <s v=""/>
    <b v="0"/>
    <s v="en"/>
    <m/>
    <s v=""/>
    <b v="0"/>
    <n v="0"/>
    <s v="572445094298578944"/>
    <s v="Twitter Web App"/>
    <b v="0"/>
    <s v="572445094298578944"/>
    <s v="Tweet"/>
    <n v="0"/>
    <n v="0"/>
    <m/>
    <m/>
    <m/>
    <m/>
    <m/>
    <m/>
    <m/>
    <m/>
    <n v="2"/>
    <s v="3"/>
    <s v="3"/>
    <n v="0"/>
    <n v="0"/>
    <n v="2"/>
    <n v="8.695652173913043"/>
    <n v="0"/>
    <n v="0"/>
    <n v="21"/>
    <n v="91.30434782608695"/>
    <n v="23"/>
  </r>
  <r>
    <s v="319hilal"/>
    <s v="319hilal"/>
    <m/>
    <m/>
    <m/>
    <m/>
    <m/>
    <m/>
    <m/>
    <m/>
    <s v="No"/>
    <n v="230"/>
    <m/>
    <m/>
    <x v="1"/>
    <d v="2019-08-10T14:30:04.000"/>
    <s v="https://t.co/alAU5gPhSV"/>
    <m/>
    <m/>
    <x v="0"/>
    <s v="https://pbs.twimg.com/media/DplORF3VsAEyiuX.jpg"/>
    <s v="https://pbs.twimg.com/media/DplORF3VsAEyiuX.jpg"/>
    <x v="43"/>
    <s v="https://twitter.com/#!/319hilal/status/1160196622774669312"/>
    <m/>
    <m/>
    <s v="1160196622774669312"/>
    <m/>
    <b v="0"/>
    <n v="0"/>
    <s v=""/>
    <b v="0"/>
    <s v="und"/>
    <m/>
    <s v=""/>
    <b v="0"/>
    <n v="0"/>
    <s v=""/>
    <s v="twitter web apps"/>
    <b v="0"/>
    <s v="1160196622774669312"/>
    <s v="Tweet"/>
    <n v="0"/>
    <n v="0"/>
    <m/>
    <m/>
    <m/>
    <m/>
    <m/>
    <m/>
    <m/>
    <m/>
    <n v="1"/>
    <s v="10"/>
    <s v="10"/>
    <n v="0"/>
    <n v="0"/>
    <n v="0"/>
    <n v="0"/>
    <n v="0"/>
    <n v="0"/>
    <n v="0"/>
    <n v="0"/>
    <n v="0"/>
  </r>
  <r>
    <s v="adnanba26942430"/>
    <s v="paulgallen"/>
    <m/>
    <m/>
    <m/>
    <m/>
    <m/>
    <m/>
    <m/>
    <m/>
    <s v="No"/>
    <n v="231"/>
    <m/>
    <m/>
    <x v="2"/>
    <d v="2019-08-10T18:10:58.000"/>
    <s v="@PaulGAllen Neither India nor Pakistan should speak to you today for Kashmiris for humanity. When we have full righ… https://t.co/NmzOhFu8wF"/>
    <s v="https://twitter.com/i/web/status/1160252212456673283"/>
    <s v="twitter.com"/>
    <x v="0"/>
    <m/>
    <s v="http://pbs.twimg.com/profile_images/1149485366933479424/IswcLY8t_normal.jpg"/>
    <x v="44"/>
    <s v="https://twitter.com/#!/adnanba26942430/status/1160252212456673283"/>
    <m/>
    <m/>
    <s v="1160252212456673283"/>
    <s v="1051958128885940226"/>
    <b v="0"/>
    <n v="0"/>
    <s v="24167314"/>
    <b v="0"/>
    <s v="en"/>
    <m/>
    <s v=""/>
    <b v="0"/>
    <n v="0"/>
    <s v=""/>
    <s v="Twitter for Android"/>
    <b v="1"/>
    <s v="1051958128885940226"/>
    <s v="Tweet"/>
    <n v="0"/>
    <n v="0"/>
    <m/>
    <m/>
    <m/>
    <m/>
    <m/>
    <m/>
    <m/>
    <m/>
    <n v="1"/>
    <s v="3"/>
    <s v="3"/>
    <n v="0"/>
    <n v="0"/>
    <n v="0"/>
    <n v="0"/>
    <n v="0"/>
    <n v="0"/>
    <n v="19"/>
    <n v="100"/>
    <n v="19"/>
  </r>
  <r>
    <s v="maryajzb64"/>
    <s v="maryajzb64"/>
    <m/>
    <m/>
    <m/>
    <m/>
    <m/>
    <m/>
    <m/>
    <m/>
    <s v="No"/>
    <n v="232"/>
    <m/>
    <m/>
    <x v="1"/>
    <d v="2019-08-11T01:30:14.000"/>
    <s v="https://t.co/BTFp3S83I4"/>
    <m/>
    <m/>
    <x v="0"/>
    <s v="https://pbs.twimg.com/media/DplORF3VsAEyiuX.jpg"/>
    <s v="https://pbs.twimg.com/media/DplORF3VsAEyiuX.jpg"/>
    <x v="45"/>
    <s v="https://twitter.com/#!/maryajzb64/status/1160362755687407617"/>
    <m/>
    <m/>
    <s v="1160362755687407617"/>
    <m/>
    <b v="0"/>
    <n v="0"/>
    <s v=""/>
    <b v="0"/>
    <s v="und"/>
    <m/>
    <s v=""/>
    <b v="0"/>
    <n v="0"/>
    <s v=""/>
    <s v="twitter web apps"/>
    <b v="0"/>
    <s v="1160362755687407617"/>
    <s v="Tweet"/>
    <n v="0"/>
    <n v="0"/>
    <m/>
    <m/>
    <m/>
    <m/>
    <m/>
    <m/>
    <m/>
    <m/>
    <n v="1"/>
    <s v="10"/>
    <s v="10"/>
    <n v="0"/>
    <n v="0"/>
    <n v="0"/>
    <n v="0"/>
    <n v="0"/>
    <n v="0"/>
    <n v="0"/>
    <n v="0"/>
    <n v="0"/>
  </r>
  <r>
    <s v="blacepi2912"/>
    <s v="dalailama"/>
    <m/>
    <m/>
    <m/>
    <m/>
    <m/>
    <m/>
    <m/>
    <m/>
    <s v="No"/>
    <n v="233"/>
    <m/>
    <m/>
    <x v="0"/>
    <d v="2019-08-11T16:41:38.000"/>
    <s v="@andresantheus @Pontifex_es @interiorgob @CIA @Confepiscopal @ActualidadRT @mediasetcom @laSextaTV @el_pais @BillGates @stevewoz @PaulGAllen @EdeRothschild @Microsoft @CasaReal @DalaiLama https://t.co/K4k5JfQfRw"/>
    <m/>
    <m/>
    <x v="0"/>
    <s v="https://pbs.twimg.com/media/EBtAYN9XoAYapBr.jpg"/>
    <s v="https://pbs.twimg.com/media/EBtAYN9XoAYapBr.jpg"/>
    <x v="46"/>
    <s v="https://twitter.com/#!/blacepi2912/status/1160592120052367360"/>
    <m/>
    <m/>
    <s v="1160592120052367360"/>
    <s v="1160519817046167552"/>
    <b v="0"/>
    <n v="1"/>
    <s v="374014021"/>
    <b v="0"/>
    <s v="und"/>
    <m/>
    <s v=""/>
    <b v="0"/>
    <n v="0"/>
    <s v=""/>
    <s v="Twitter for Android"/>
    <b v="0"/>
    <s v="1160519817046167552"/>
    <s v="Tweet"/>
    <n v="0"/>
    <n v="0"/>
    <m/>
    <m/>
    <m/>
    <m/>
    <m/>
    <m/>
    <m/>
    <m/>
    <n v="9"/>
    <s v="2"/>
    <s v="2"/>
    <m/>
    <m/>
    <m/>
    <m/>
    <m/>
    <m/>
    <m/>
    <m/>
    <m/>
  </r>
  <r>
    <s v="blacepi2912"/>
    <s v="dalailama"/>
    <m/>
    <m/>
    <m/>
    <m/>
    <m/>
    <m/>
    <m/>
    <m/>
    <s v="No"/>
    <n v="234"/>
    <m/>
    <m/>
    <x v="0"/>
    <d v="2019-08-11T16:42:02.000"/>
    <s v="@andresantheus @Pontifex_es @interiorgob @CIA @Confepiscopal @ActualidadRT @mediasetcom @laSextaTV @el_pais @BillGates @stevewoz @PaulGAllen @EdeRothschild @Microsoft @CasaReal @DalaiLama https://t.co/dhPpSa6Nl0"/>
    <m/>
    <m/>
    <x v="0"/>
    <s v="https://pbs.twimg.com/media/EBtAd7OXYAEPQqn.jpg"/>
    <s v="https://pbs.twimg.com/media/EBtAd7OXYAEPQqn.jpg"/>
    <x v="47"/>
    <s v="https://twitter.com/#!/blacepi2912/status/1160592218014519297"/>
    <m/>
    <m/>
    <s v="1160592218014519297"/>
    <s v="1160519817046167552"/>
    <b v="0"/>
    <n v="0"/>
    <s v="374014021"/>
    <b v="0"/>
    <s v="und"/>
    <m/>
    <s v=""/>
    <b v="0"/>
    <n v="0"/>
    <s v=""/>
    <s v="Twitter for Android"/>
    <b v="0"/>
    <s v="1160519817046167552"/>
    <s v="Tweet"/>
    <n v="0"/>
    <n v="0"/>
    <m/>
    <m/>
    <m/>
    <m/>
    <m/>
    <m/>
    <m/>
    <m/>
    <n v="9"/>
    <s v="2"/>
    <s v="2"/>
    <m/>
    <m/>
    <m/>
    <m/>
    <m/>
    <m/>
    <m/>
    <m/>
    <m/>
  </r>
  <r>
    <s v="blacepi2912"/>
    <s v="dalailama"/>
    <m/>
    <m/>
    <m/>
    <m/>
    <m/>
    <m/>
    <m/>
    <m/>
    <s v="No"/>
    <n v="235"/>
    <m/>
    <m/>
    <x v="0"/>
    <d v="2019-08-11T16:42:09.000"/>
    <s v="@andresantheus @Pontifex_es @interiorgob @CIA @Confepiscopal @ActualidadRT @mediasetcom @laSextaTV @el_pais @BillGates @stevewoz @PaulGAllen @EdeRothschild @Microsoft @CasaReal @DalaiLama https://t.co/va5iMoix01"/>
    <m/>
    <m/>
    <x v="0"/>
    <s v="https://pbs.twimg.com/media/EBtAf0FXsAA2CB8.jpg"/>
    <s v="https://pbs.twimg.com/media/EBtAf0FXsAA2CB8.jpg"/>
    <x v="48"/>
    <s v="https://twitter.com/#!/blacepi2912/status/1160592250151325696"/>
    <m/>
    <m/>
    <s v="1160592250151325696"/>
    <s v="1160519817046167552"/>
    <b v="0"/>
    <n v="0"/>
    <s v="374014021"/>
    <b v="0"/>
    <s v="und"/>
    <m/>
    <s v=""/>
    <b v="0"/>
    <n v="0"/>
    <s v=""/>
    <s v="Twitter for Android"/>
    <b v="0"/>
    <s v="1160519817046167552"/>
    <s v="Tweet"/>
    <n v="0"/>
    <n v="0"/>
    <m/>
    <m/>
    <m/>
    <m/>
    <m/>
    <m/>
    <m/>
    <m/>
    <n v="9"/>
    <s v="2"/>
    <s v="2"/>
    <m/>
    <m/>
    <m/>
    <m/>
    <m/>
    <m/>
    <m/>
    <m/>
    <m/>
  </r>
  <r>
    <s v="blacepi2912"/>
    <s v="dalailama"/>
    <m/>
    <m/>
    <m/>
    <m/>
    <m/>
    <m/>
    <m/>
    <m/>
    <s v="No"/>
    <n v="236"/>
    <m/>
    <m/>
    <x v="0"/>
    <d v="2019-08-11T16:42:32.000"/>
    <s v="@andresantheus @Pontifex_es @interiorgob @CIA @Confepiscopal @ActualidadRT @mediasetcom @laSextaTV @el_pais @BillGates @stevewoz @PaulGAllen @EdeRothschild @Microsoft @CasaReal @DalaiLama https://t.co/J739jaxe6W"/>
    <m/>
    <m/>
    <x v="0"/>
    <s v="https://pbs.twimg.com/media/EBtAlTPXUAAH24U.jpg"/>
    <s v="https://pbs.twimg.com/media/EBtAlTPXUAAH24U.jpg"/>
    <x v="49"/>
    <s v="https://twitter.com/#!/blacepi2912/status/1160592344334393344"/>
    <m/>
    <m/>
    <s v="1160592344334393344"/>
    <s v="1160519817046167552"/>
    <b v="0"/>
    <n v="0"/>
    <s v="374014021"/>
    <b v="0"/>
    <s v="und"/>
    <m/>
    <s v=""/>
    <b v="0"/>
    <n v="0"/>
    <s v=""/>
    <s v="Twitter for Android"/>
    <b v="0"/>
    <s v="1160519817046167552"/>
    <s v="Tweet"/>
    <n v="0"/>
    <n v="0"/>
    <m/>
    <m/>
    <m/>
    <m/>
    <m/>
    <m/>
    <m/>
    <m/>
    <n v="9"/>
    <s v="2"/>
    <s v="2"/>
    <m/>
    <m/>
    <m/>
    <m/>
    <m/>
    <m/>
    <m/>
    <m/>
    <m/>
  </r>
  <r>
    <s v="blacepi2912"/>
    <s v="dalailama"/>
    <m/>
    <m/>
    <m/>
    <m/>
    <m/>
    <m/>
    <m/>
    <m/>
    <s v="No"/>
    <n v="237"/>
    <m/>
    <m/>
    <x v="0"/>
    <d v="2019-08-11T16:42:38.000"/>
    <s v="@andresantheus @Pontifex_es @interiorgob @CIA @Confepiscopal @ActualidadRT @mediasetcom @laSextaTV @el_pais @BillGates @stevewoz @PaulGAllen @EdeRothschild @Microsoft @CasaReal @DalaiLama https://t.co/IDcnIgWcMl"/>
    <m/>
    <m/>
    <x v="0"/>
    <s v="https://pbs.twimg.com/media/EBtAm65XkAAjHbS.jpg"/>
    <s v="https://pbs.twimg.com/media/EBtAm65XkAAjHbS.jpg"/>
    <x v="50"/>
    <s v="https://twitter.com/#!/blacepi2912/status/1160592371752550400"/>
    <m/>
    <m/>
    <s v="1160592371752550400"/>
    <s v="1160519817046167552"/>
    <b v="0"/>
    <n v="0"/>
    <s v="374014021"/>
    <b v="0"/>
    <s v="und"/>
    <m/>
    <s v=""/>
    <b v="0"/>
    <n v="0"/>
    <s v=""/>
    <s v="Twitter for Android"/>
    <b v="0"/>
    <s v="1160519817046167552"/>
    <s v="Tweet"/>
    <n v="0"/>
    <n v="0"/>
    <m/>
    <m/>
    <m/>
    <m/>
    <m/>
    <m/>
    <m/>
    <m/>
    <n v="9"/>
    <s v="2"/>
    <s v="2"/>
    <m/>
    <m/>
    <m/>
    <m/>
    <m/>
    <m/>
    <m/>
    <m/>
    <m/>
  </r>
  <r>
    <s v="blacepi2912"/>
    <s v="dalailama"/>
    <m/>
    <m/>
    <m/>
    <m/>
    <m/>
    <m/>
    <m/>
    <m/>
    <s v="No"/>
    <n v="238"/>
    <m/>
    <m/>
    <x v="0"/>
    <d v="2019-08-11T16:42:47.000"/>
    <s v="@andresantheus @Pontifex_es @interiorgob @CIA @Confepiscopal @ActualidadRT @mediasetcom @laSextaTV @el_pais @BillGates @stevewoz @PaulGAllen @EdeRothschild @Microsoft @CasaReal @DalaiLama https://t.co/gGUez23lEZ"/>
    <m/>
    <m/>
    <x v="0"/>
    <s v="https://pbs.twimg.com/media/EBtApGZW4AE_E4q.jpg"/>
    <s v="https://pbs.twimg.com/media/EBtApGZW4AE_E4q.jpg"/>
    <x v="51"/>
    <s v="https://twitter.com/#!/blacepi2912/status/1160592409815900160"/>
    <m/>
    <m/>
    <s v="1160592409815900160"/>
    <s v="1160519817046167552"/>
    <b v="0"/>
    <n v="0"/>
    <s v="374014021"/>
    <b v="0"/>
    <s v="und"/>
    <m/>
    <s v=""/>
    <b v="0"/>
    <n v="0"/>
    <s v=""/>
    <s v="Twitter for Android"/>
    <b v="0"/>
    <s v="1160519817046167552"/>
    <s v="Tweet"/>
    <n v="0"/>
    <n v="0"/>
    <m/>
    <m/>
    <m/>
    <m/>
    <m/>
    <m/>
    <m/>
    <m/>
    <n v="9"/>
    <s v="2"/>
    <s v="2"/>
    <m/>
    <m/>
    <m/>
    <m/>
    <m/>
    <m/>
    <m/>
    <m/>
    <m/>
  </r>
  <r>
    <s v="blacepi2912"/>
    <s v="dalailama"/>
    <m/>
    <m/>
    <m/>
    <m/>
    <m/>
    <m/>
    <m/>
    <m/>
    <s v="No"/>
    <n v="239"/>
    <m/>
    <m/>
    <x v="0"/>
    <d v="2019-08-11T16:43:02.000"/>
    <s v="@andresantheus @Pontifex_es @interiorgob @CIA @Confepiscopal @ActualidadRT @mediasetcom @laSextaTV @el_pais @BillGates @stevewoz @PaulGAllen @EdeRothschild @Microsoft @CasaReal @DalaiLama https://t.co/Da9oWeugmE"/>
    <m/>
    <m/>
    <x v="0"/>
    <s v="https://pbs.twimg.com/media/EBtAsl0XoAQjdFm.jpg"/>
    <s v="https://pbs.twimg.com/media/EBtAsl0XoAQjdFm.jpg"/>
    <x v="52"/>
    <s v="https://twitter.com/#!/blacepi2912/status/1160592470956216320"/>
    <m/>
    <m/>
    <s v="1160592470956216320"/>
    <s v="1160519817046167552"/>
    <b v="0"/>
    <n v="0"/>
    <s v="374014021"/>
    <b v="0"/>
    <s v="und"/>
    <m/>
    <s v=""/>
    <b v="0"/>
    <n v="0"/>
    <s v=""/>
    <s v="Twitter for Android"/>
    <b v="0"/>
    <s v="1160519817046167552"/>
    <s v="Tweet"/>
    <n v="0"/>
    <n v="0"/>
    <m/>
    <m/>
    <m/>
    <m/>
    <m/>
    <m/>
    <m/>
    <m/>
    <n v="9"/>
    <s v="2"/>
    <s v="2"/>
    <m/>
    <m/>
    <m/>
    <m/>
    <m/>
    <m/>
    <m/>
    <m/>
    <m/>
  </r>
  <r>
    <s v="blacepi2912"/>
    <s v="dalailama"/>
    <m/>
    <m/>
    <m/>
    <m/>
    <m/>
    <m/>
    <m/>
    <m/>
    <s v="No"/>
    <n v="240"/>
    <m/>
    <m/>
    <x v="0"/>
    <d v="2019-08-11T16:43:10.000"/>
    <s v="@andresantheus @Pontifex_es @interiorgob @CIA @Confepiscopal @ActualidadRT @mediasetcom @laSextaTV @el_pais @BillGates @stevewoz @PaulGAllen @EdeRothschild @Microsoft @CasaReal @DalaiLama https://t.co/nAPdnw8gMY"/>
    <m/>
    <m/>
    <x v="0"/>
    <s v="https://pbs.twimg.com/media/EBtAuqbWwAAai_n.jpg"/>
    <s v="https://pbs.twimg.com/media/EBtAuqbWwAAai_n.jpg"/>
    <x v="53"/>
    <s v="https://twitter.com/#!/blacepi2912/status/1160592505232076800"/>
    <m/>
    <m/>
    <s v="1160592505232076800"/>
    <s v="1160519817046167552"/>
    <b v="0"/>
    <n v="1"/>
    <s v="374014021"/>
    <b v="0"/>
    <s v="und"/>
    <m/>
    <s v=""/>
    <b v="0"/>
    <n v="0"/>
    <s v=""/>
    <s v="Twitter for Android"/>
    <b v="0"/>
    <s v="1160519817046167552"/>
    <s v="Tweet"/>
    <n v="0"/>
    <n v="0"/>
    <m/>
    <m/>
    <m/>
    <m/>
    <m/>
    <m/>
    <m/>
    <m/>
    <n v="9"/>
    <s v="2"/>
    <s v="2"/>
    <m/>
    <m/>
    <m/>
    <m/>
    <m/>
    <m/>
    <m/>
    <m/>
    <m/>
  </r>
  <r>
    <s v="blacepi2912"/>
    <s v="dalailama"/>
    <m/>
    <m/>
    <m/>
    <m/>
    <m/>
    <m/>
    <m/>
    <m/>
    <s v="No"/>
    <n v="241"/>
    <m/>
    <m/>
    <x v="0"/>
    <d v="2019-08-11T16:45:14.000"/>
    <s v="@andresantheus @Pontifex_es @interiorgob @CIA @Confepiscopal @ActualidadRT @mediasetcom @laSextaTV @el_pais @BillGates @stevewoz @PaulGAllen @EdeRothschild @Microsoft @CasaReal @DalaiLama https://t.co/OuSMaKXT7R"/>
    <m/>
    <m/>
    <x v="0"/>
    <s v="https://pbs.twimg.com/media/EBtBM3DXYAMQbtS.jpg"/>
    <s v="https://pbs.twimg.com/media/EBtBM3DXYAMQbtS.jpg"/>
    <x v="54"/>
    <s v="https://twitter.com/#!/blacepi2912/status/1160593024965103616"/>
    <m/>
    <m/>
    <s v="1160593024965103616"/>
    <s v="1160519817046167552"/>
    <b v="0"/>
    <n v="1"/>
    <s v="374014021"/>
    <b v="0"/>
    <s v="und"/>
    <m/>
    <s v=""/>
    <b v="0"/>
    <n v="0"/>
    <s v=""/>
    <s v="Twitter for Android"/>
    <b v="0"/>
    <s v="1160519817046167552"/>
    <s v="Tweet"/>
    <n v="0"/>
    <n v="0"/>
    <m/>
    <m/>
    <m/>
    <m/>
    <m/>
    <m/>
    <m/>
    <m/>
    <n v="9"/>
    <s v="2"/>
    <s v="2"/>
    <m/>
    <m/>
    <m/>
    <m/>
    <m/>
    <m/>
    <m/>
    <m/>
    <m/>
  </r>
  <r>
    <s v="marioserna1974"/>
    <s v="dalailama"/>
    <m/>
    <m/>
    <m/>
    <m/>
    <m/>
    <m/>
    <m/>
    <m/>
    <s v="No"/>
    <n v="242"/>
    <m/>
    <m/>
    <x v="0"/>
    <d v="2019-08-11T18:14:00.000"/>
    <s v="@blacepi2912 @andresantheus @Pontifex_es @interiorgob @CIA @Confepiscopal @ActualidadRT @mediasetcom @laSextaTV @el_pais @BillGates @stevewoz @PaulGAllen @EdeRothschild @Microsoft @CasaReal @DalaiLama Ignore a esa gente, solo lo hacen porque tienen el odio en su corazon y no saben como sacar el veneno que los corroe"/>
    <m/>
    <m/>
    <x v="0"/>
    <m/>
    <s v="http://pbs.twimg.com/profile_images/869647218495680512/CR3cokh1_normal.jpg"/>
    <x v="55"/>
    <s v="https://twitter.com/#!/marioserna1974/status/1160615362951561218"/>
    <m/>
    <m/>
    <s v="1160615362951561218"/>
    <s v="1160593024965103616"/>
    <b v="0"/>
    <n v="0"/>
    <s v="898213075"/>
    <b v="0"/>
    <s v="es"/>
    <m/>
    <s v=""/>
    <b v="0"/>
    <n v="0"/>
    <s v=""/>
    <s v="Twitter for Android"/>
    <b v="0"/>
    <s v="1160593024965103616"/>
    <s v="Tweet"/>
    <n v="0"/>
    <n v="0"/>
    <s v="-100.2775945,25.6942809 _x000a_-100.05984,25.6942809 _x000a_-100.05984,25.8630765 _x000a_-100.2775945,25.8630765"/>
    <s v="Mexico"/>
    <s v="MX"/>
    <s v="Apodaca, Nuevo León"/>
    <s v="c734bf0063981051"/>
    <s v="Apodaca"/>
    <s v="city"/>
    <s v="https://api.twitter.com/1.1/geo/id/c734bf0063981051.json"/>
    <n v="1"/>
    <s v="2"/>
    <s v="2"/>
    <m/>
    <m/>
    <m/>
    <m/>
    <m/>
    <m/>
    <m/>
    <m/>
    <m/>
  </r>
  <r>
    <s v="jeffvossler"/>
    <s v="pau"/>
    <m/>
    <m/>
    <m/>
    <m/>
    <m/>
    <m/>
    <m/>
    <m/>
    <s v="No"/>
    <n v="394"/>
    <m/>
    <m/>
    <x v="0"/>
    <d v="2019-08-11T19:50:57.000"/>
    <s v="RT @LivingComputers: Today, we wish a big #HappyBirthday to @stevewoz! We were honored to host his first meeting with our late Founder @Pau…"/>
    <m/>
    <m/>
    <x v="4"/>
    <m/>
    <s v="http://pbs.twimg.com/profile_images/1061469533834108928/75pBwCNy_normal.jpg"/>
    <x v="56"/>
    <s v="https://twitter.com/#!/jeffvossler/status/1160639759791693824"/>
    <m/>
    <m/>
    <s v="1160639759791693824"/>
    <m/>
    <b v="0"/>
    <n v="0"/>
    <s v=""/>
    <b v="0"/>
    <s v="en"/>
    <m/>
    <s v=""/>
    <b v="0"/>
    <n v="13"/>
    <s v="1160638910726365185"/>
    <s v="Twitter Web App"/>
    <b v="0"/>
    <s v="1160638910726365185"/>
    <s v="Tweet"/>
    <n v="0"/>
    <n v="0"/>
    <m/>
    <m/>
    <m/>
    <m/>
    <m/>
    <m/>
    <m/>
    <m/>
    <n v="1"/>
    <s v="5"/>
    <s v="5"/>
    <m/>
    <m/>
    <m/>
    <m/>
    <m/>
    <m/>
    <m/>
    <m/>
    <m/>
  </r>
  <r>
    <s v="benjedwards"/>
    <s v="pau"/>
    <m/>
    <m/>
    <m/>
    <m/>
    <m/>
    <m/>
    <m/>
    <m/>
    <s v="No"/>
    <n v="397"/>
    <m/>
    <m/>
    <x v="0"/>
    <d v="2019-08-11T19:55:11.000"/>
    <s v="RT @LivingComputers: Today, we wish a big #HappyBirthday to @stevewoz! We were honored to host his first meeting with our late Founder @Pau…"/>
    <m/>
    <m/>
    <x v="4"/>
    <m/>
    <s v="http://pbs.twimg.com/profile_images/1120035729512521729/ykDznUAc_normal.jpg"/>
    <x v="57"/>
    <s v="https://twitter.com/#!/benjedwards/status/1160640826223075328"/>
    <m/>
    <m/>
    <s v="1160640826223075328"/>
    <m/>
    <b v="0"/>
    <n v="0"/>
    <s v=""/>
    <b v="0"/>
    <s v="en"/>
    <m/>
    <s v=""/>
    <b v="0"/>
    <n v="13"/>
    <s v="1160638910726365185"/>
    <s v="Twitter for iPhone"/>
    <b v="0"/>
    <s v="1160638910726365185"/>
    <s v="Tweet"/>
    <n v="0"/>
    <n v="0"/>
    <m/>
    <m/>
    <m/>
    <m/>
    <m/>
    <m/>
    <m/>
    <m/>
    <n v="1"/>
    <s v="5"/>
    <s v="5"/>
    <m/>
    <m/>
    <m/>
    <m/>
    <m/>
    <m/>
    <m/>
    <m/>
    <m/>
  </r>
  <r>
    <s v="allbusiness10"/>
    <s v="paulgal"/>
    <m/>
    <m/>
    <m/>
    <m/>
    <m/>
    <m/>
    <m/>
    <m/>
    <s v="No"/>
    <n v="400"/>
    <m/>
    <m/>
    <x v="0"/>
    <d v="2019-08-10T08:53:04.000"/>
    <s v="RT @b0yle: .@NatGeoChannel TV show about Pacific War shipwrecks shines a spotlight on the #RVPetrel expeditions funded by the late @PaulGAl…"/>
    <m/>
    <m/>
    <x v="2"/>
    <m/>
    <s v="http://pbs.twimg.com/profile_images/1094437310966317056/Xv03Mjwn_normal.jpg"/>
    <x v="58"/>
    <s v="https://twitter.com/#!/allbusiness10/status/1160111814018863104"/>
    <m/>
    <m/>
    <s v="1160111814018863104"/>
    <m/>
    <b v="0"/>
    <n v="0"/>
    <s v=""/>
    <b v="0"/>
    <s v="en"/>
    <m/>
    <s v=""/>
    <b v="0"/>
    <n v="11"/>
    <s v="1159994533293125632"/>
    <s v="Twitter for iPhone"/>
    <b v="0"/>
    <s v="1159994533293125632"/>
    <s v="Tweet"/>
    <n v="0"/>
    <n v="0"/>
    <m/>
    <m/>
    <m/>
    <m/>
    <m/>
    <m/>
    <m/>
    <m/>
    <n v="1"/>
    <s v="6"/>
    <s v="6"/>
    <m/>
    <m/>
    <m/>
    <m/>
    <m/>
    <m/>
    <m/>
    <m/>
    <m/>
  </r>
  <r>
    <s v="allbusiness10"/>
    <s v="pau"/>
    <m/>
    <m/>
    <m/>
    <m/>
    <m/>
    <m/>
    <m/>
    <m/>
    <s v="No"/>
    <n v="405"/>
    <m/>
    <m/>
    <x v="0"/>
    <d v="2019-08-11T20:11:06.000"/>
    <s v="RT @LivingComputers: Today, we wish a big #HappyBirthday to @stevewoz! We were honored to host his first meeting with our late Founder @Pau…"/>
    <m/>
    <m/>
    <x v="4"/>
    <m/>
    <s v="http://pbs.twimg.com/profile_images/1094437310966317056/Xv03Mjwn_normal.jpg"/>
    <x v="59"/>
    <s v="https://twitter.com/#!/allbusiness10/status/1160644834727583745"/>
    <m/>
    <m/>
    <s v="1160644834727583745"/>
    <m/>
    <b v="0"/>
    <n v="0"/>
    <s v=""/>
    <b v="0"/>
    <s v="en"/>
    <m/>
    <s v=""/>
    <b v="0"/>
    <n v="13"/>
    <s v="1160638910726365185"/>
    <s v="Twitter for iPhone"/>
    <b v="0"/>
    <s v="1160638910726365185"/>
    <s v="Tweet"/>
    <n v="0"/>
    <n v="0"/>
    <m/>
    <m/>
    <m/>
    <m/>
    <m/>
    <m/>
    <m/>
    <m/>
    <n v="1"/>
    <s v="6"/>
    <s v="5"/>
    <m/>
    <m/>
    <m/>
    <m/>
    <m/>
    <m/>
    <m/>
    <m/>
    <m/>
  </r>
  <r>
    <s v="chrisfralic"/>
    <s v="pau"/>
    <m/>
    <m/>
    <m/>
    <m/>
    <m/>
    <m/>
    <m/>
    <m/>
    <s v="No"/>
    <n v="408"/>
    <m/>
    <m/>
    <x v="0"/>
    <d v="2019-08-11T21:13:11.000"/>
    <s v="RT @LivingComputers: Today, we wish a big #HappyBirthday to @stevewoz! We were honored to host his first meeting with our late Founder @Pau…"/>
    <m/>
    <m/>
    <x v="4"/>
    <m/>
    <s v="http://pbs.twimg.com/profile_images/497204896798502913/COHUXFzo_normal.jpeg"/>
    <x v="60"/>
    <s v="https://twitter.com/#!/chrisfralic/status/1160660455834214401"/>
    <m/>
    <m/>
    <s v="1160660455834214401"/>
    <m/>
    <b v="0"/>
    <n v="0"/>
    <s v=""/>
    <b v="0"/>
    <s v="en"/>
    <m/>
    <s v=""/>
    <b v="0"/>
    <n v="13"/>
    <s v="1160638910726365185"/>
    <s v="Twitter for iPhone"/>
    <b v="0"/>
    <s v="1160638910726365185"/>
    <s v="Tweet"/>
    <n v="0"/>
    <n v="0"/>
    <m/>
    <m/>
    <m/>
    <m/>
    <m/>
    <m/>
    <m/>
    <m/>
    <n v="1"/>
    <s v="5"/>
    <s v="5"/>
    <m/>
    <m/>
    <m/>
    <m/>
    <m/>
    <m/>
    <m/>
    <m/>
    <m/>
  </r>
  <r>
    <s v="dominicpajak"/>
    <s v="pau"/>
    <m/>
    <m/>
    <m/>
    <m/>
    <m/>
    <m/>
    <m/>
    <m/>
    <s v="No"/>
    <n v="411"/>
    <m/>
    <m/>
    <x v="0"/>
    <d v="2019-08-11T21:32:35.000"/>
    <s v="RT @LivingComputers: Today, we wish a big #HappyBirthday to @stevewoz! We were honored to host his first meeting with our late Founder @Pau…"/>
    <m/>
    <m/>
    <x v="4"/>
    <m/>
    <s v="http://pbs.twimg.com/profile_images/1067821559363002368/Q78s5Hmq_normal.jpg"/>
    <x v="61"/>
    <s v="https://twitter.com/#!/dominicpajak/status/1160665338654023681"/>
    <m/>
    <m/>
    <s v="1160665338654023681"/>
    <m/>
    <b v="0"/>
    <n v="0"/>
    <s v=""/>
    <b v="0"/>
    <s v="en"/>
    <m/>
    <s v=""/>
    <b v="0"/>
    <n v="13"/>
    <s v="1160638910726365185"/>
    <s v="Twitter for iPhone"/>
    <b v="0"/>
    <s v="1160638910726365185"/>
    <s v="Tweet"/>
    <n v="0"/>
    <n v="0"/>
    <m/>
    <m/>
    <m/>
    <m/>
    <m/>
    <m/>
    <m/>
    <m/>
    <n v="1"/>
    <s v="5"/>
    <s v="5"/>
    <m/>
    <m/>
    <m/>
    <m/>
    <m/>
    <m/>
    <m/>
    <m/>
    <m/>
  </r>
  <r>
    <s v="bryanlunduke"/>
    <s v="pau"/>
    <m/>
    <m/>
    <m/>
    <m/>
    <m/>
    <m/>
    <m/>
    <m/>
    <s v="No"/>
    <n v="414"/>
    <m/>
    <m/>
    <x v="0"/>
    <d v="2019-08-11T22:16:23.000"/>
    <s v="RT @LivingComputers: Today, we wish a big #HappyBirthday to @stevewoz! We were honored to host his first meeting with our late Founder @Pau…"/>
    <m/>
    <m/>
    <x v="4"/>
    <m/>
    <s v="http://pbs.twimg.com/profile_images/925861194124029952/ArY_1LLi_normal.jpg"/>
    <x v="62"/>
    <s v="https://twitter.com/#!/bryanlunduke/status/1160676360303419392"/>
    <m/>
    <m/>
    <s v="1160676360303419392"/>
    <m/>
    <b v="0"/>
    <n v="0"/>
    <s v=""/>
    <b v="0"/>
    <s v="en"/>
    <m/>
    <s v=""/>
    <b v="0"/>
    <n v="13"/>
    <s v="1160638910726365185"/>
    <s v="Twitter for iPhone"/>
    <b v="0"/>
    <s v="1160638910726365185"/>
    <s v="Tweet"/>
    <n v="0"/>
    <n v="0"/>
    <m/>
    <m/>
    <m/>
    <m/>
    <m/>
    <m/>
    <m/>
    <m/>
    <n v="1"/>
    <s v="5"/>
    <s v="5"/>
    <m/>
    <m/>
    <m/>
    <m/>
    <m/>
    <m/>
    <m/>
    <m/>
    <m/>
  </r>
  <r>
    <s v="cyndemoya"/>
    <s v="pau"/>
    <m/>
    <m/>
    <m/>
    <m/>
    <m/>
    <m/>
    <m/>
    <m/>
    <s v="No"/>
    <n v="417"/>
    <m/>
    <m/>
    <x v="0"/>
    <d v="2019-08-11T22:30:55.000"/>
    <s v="RT @LivingComputers: Today, we wish a big #HappyBirthday to @stevewoz! We were honored to host his first meeting with our late Founder @Pau…"/>
    <m/>
    <m/>
    <x v="4"/>
    <m/>
    <s v="http://pbs.twimg.com/profile_images/1078996965151584256/s2esuJDR_normal.jpg"/>
    <x v="63"/>
    <s v="https://twitter.com/#!/cyndemoya/status/1160680018000789504"/>
    <m/>
    <m/>
    <s v="1160680018000789504"/>
    <m/>
    <b v="0"/>
    <n v="0"/>
    <s v=""/>
    <b v="0"/>
    <s v="en"/>
    <m/>
    <s v=""/>
    <b v="0"/>
    <n v="13"/>
    <s v="1160638910726365185"/>
    <s v="Twitter for Android"/>
    <b v="0"/>
    <s v="1160638910726365185"/>
    <s v="Tweet"/>
    <n v="0"/>
    <n v="0"/>
    <m/>
    <m/>
    <m/>
    <m/>
    <m/>
    <m/>
    <m/>
    <m/>
    <n v="1"/>
    <s v="5"/>
    <s v="5"/>
    <m/>
    <m/>
    <m/>
    <m/>
    <m/>
    <m/>
    <m/>
    <m/>
    <m/>
  </r>
  <r>
    <s v="ravracc"/>
    <s v="pau"/>
    <m/>
    <m/>
    <m/>
    <m/>
    <m/>
    <m/>
    <m/>
    <m/>
    <s v="No"/>
    <n v="420"/>
    <m/>
    <m/>
    <x v="0"/>
    <d v="2019-08-11T22:54:48.000"/>
    <s v="RT @LivingComputers: Today, we wish a big #HappyBirthday to @stevewoz! We were honored to host his first meeting with our late Founder @Pau…"/>
    <m/>
    <m/>
    <x v="4"/>
    <m/>
    <s v="http://pbs.twimg.com/profile_images/1123552580637024256/mJ0txzQp_normal.png"/>
    <x v="64"/>
    <s v="https://twitter.com/#!/ravracc/status/1160686030502191105"/>
    <m/>
    <m/>
    <s v="1160686030502191105"/>
    <m/>
    <b v="0"/>
    <n v="0"/>
    <s v=""/>
    <b v="0"/>
    <s v="en"/>
    <m/>
    <s v=""/>
    <b v="0"/>
    <n v="13"/>
    <s v="1160638910726365185"/>
    <s v="Twitter Web App"/>
    <b v="0"/>
    <s v="1160638910726365185"/>
    <s v="Tweet"/>
    <n v="0"/>
    <n v="0"/>
    <m/>
    <m/>
    <m/>
    <m/>
    <m/>
    <m/>
    <m/>
    <m/>
    <n v="1"/>
    <s v="5"/>
    <s v="5"/>
    <m/>
    <m/>
    <m/>
    <m/>
    <m/>
    <m/>
    <m/>
    <m/>
    <m/>
  </r>
  <r>
    <s v="marcusmueller"/>
    <s v="pau"/>
    <m/>
    <m/>
    <m/>
    <m/>
    <m/>
    <m/>
    <m/>
    <m/>
    <s v="No"/>
    <n v="423"/>
    <m/>
    <m/>
    <x v="0"/>
    <d v="2019-08-11T23:22:28.000"/>
    <s v="RT @LivingComputers: Today, we wish a big #HappyBirthday to @stevewoz! We were honored to host his first meeting with our late Founder @Pau…"/>
    <m/>
    <m/>
    <x v="4"/>
    <m/>
    <s v="http://pbs.twimg.com/profile_images/52125931/m2bloglogo_normal.gif"/>
    <x v="65"/>
    <s v="https://twitter.com/#!/marcusmueller/status/1160692992790999041"/>
    <m/>
    <m/>
    <s v="1160692992790999041"/>
    <m/>
    <b v="0"/>
    <n v="0"/>
    <s v=""/>
    <b v="0"/>
    <s v="en"/>
    <m/>
    <s v=""/>
    <b v="0"/>
    <n v="13"/>
    <s v="1160638910726365185"/>
    <s v="Twitter Web App"/>
    <b v="0"/>
    <s v="1160638910726365185"/>
    <s v="Tweet"/>
    <n v="0"/>
    <n v="0"/>
    <m/>
    <m/>
    <m/>
    <m/>
    <m/>
    <m/>
    <m/>
    <m/>
    <n v="1"/>
    <s v="5"/>
    <s v="5"/>
    <m/>
    <m/>
    <m/>
    <m/>
    <m/>
    <m/>
    <m/>
    <m/>
    <m/>
  </r>
  <r>
    <s v="drchuck"/>
    <s v="pau"/>
    <m/>
    <m/>
    <m/>
    <m/>
    <m/>
    <m/>
    <m/>
    <m/>
    <s v="No"/>
    <n v="426"/>
    <m/>
    <m/>
    <x v="0"/>
    <d v="2019-08-12T01:23:40.000"/>
    <s v="RT @LivingComputers: Today, we wish a big #HappyBirthday to @stevewoz! We were honored to host his first meeting with our late Founder @Pau…"/>
    <m/>
    <m/>
    <x v="4"/>
    <m/>
    <s v="http://pbs.twimg.com/profile_images/1396181322/new-square-pic_normal.jpg"/>
    <x v="66"/>
    <s v="https://twitter.com/#!/drchuck/status/1160723494050680832"/>
    <m/>
    <m/>
    <s v="1160723494050680832"/>
    <m/>
    <b v="0"/>
    <n v="0"/>
    <s v=""/>
    <b v="0"/>
    <s v="en"/>
    <m/>
    <s v=""/>
    <b v="0"/>
    <n v="13"/>
    <s v="1160638910726365185"/>
    <s v="Twitter Web App"/>
    <b v="0"/>
    <s v="1160638910726365185"/>
    <s v="Tweet"/>
    <n v="0"/>
    <n v="0"/>
    <m/>
    <m/>
    <m/>
    <m/>
    <m/>
    <m/>
    <m/>
    <m/>
    <n v="1"/>
    <s v="5"/>
    <s v="5"/>
    <m/>
    <m/>
    <m/>
    <m/>
    <m/>
    <m/>
    <m/>
    <m/>
    <m/>
  </r>
  <r>
    <s v="davidgreelish"/>
    <s v="pau"/>
    <m/>
    <m/>
    <m/>
    <m/>
    <m/>
    <m/>
    <m/>
    <m/>
    <s v="No"/>
    <n v="429"/>
    <m/>
    <m/>
    <x v="0"/>
    <d v="2019-08-12T02:08:01.000"/>
    <s v="RT @LivingComputers: Today, we wish a big #HappyBirthday to @stevewoz! We were honored to host his first meeting with our late Founder @Pau…"/>
    <m/>
    <m/>
    <x v="4"/>
    <m/>
    <s v="http://pbs.twimg.com/profile_images/1062753774052077569/qfuTxfxd_normal.jpg"/>
    <x v="67"/>
    <s v="https://twitter.com/#!/davidgreelish/status/1160734652484726784"/>
    <m/>
    <m/>
    <s v="1160734652484726784"/>
    <m/>
    <b v="0"/>
    <n v="0"/>
    <s v=""/>
    <b v="0"/>
    <s v="en"/>
    <m/>
    <s v=""/>
    <b v="0"/>
    <n v="13"/>
    <s v="1160638910726365185"/>
    <s v="Twitter Web App"/>
    <b v="0"/>
    <s v="1160638910726365185"/>
    <s v="Tweet"/>
    <n v="0"/>
    <n v="0"/>
    <m/>
    <m/>
    <m/>
    <m/>
    <m/>
    <m/>
    <m/>
    <m/>
    <n v="1"/>
    <s v="5"/>
    <s v="5"/>
    <m/>
    <m/>
    <m/>
    <m/>
    <m/>
    <m/>
    <m/>
    <m/>
    <m/>
  </r>
  <r>
    <s v="pimenta"/>
    <s v="pau"/>
    <m/>
    <m/>
    <m/>
    <m/>
    <m/>
    <m/>
    <m/>
    <m/>
    <s v="No"/>
    <n v="432"/>
    <m/>
    <m/>
    <x v="0"/>
    <d v="2019-08-12T02:24:11.000"/>
    <s v="RT @LivingComputers: Today, we wish a big #HappyBirthday to @stevewoz! We were honored to host his first meeting with our late Founder @Pau…"/>
    <m/>
    <m/>
    <x v="4"/>
    <m/>
    <s v="http://pbs.twimg.com/profile_images/623815099174686720/TYP4WqQ7_normal.jpg"/>
    <x v="68"/>
    <s v="https://twitter.com/#!/pimenta/status/1160738723266514944"/>
    <m/>
    <m/>
    <s v="1160738723266514944"/>
    <m/>
    <b v="0"/>
    <n v="0"/>
    <s v=""/>
    <b v="0"/>
    <s v="en"/>
    <m/>
    <s v=""/>
    <b v="0"/>
    <n v="13"/>
    <s v="1160638910726365185"/>
    <s v="Twitter Web Client"/>
    <b v="0"/>
    <s v="1160638910726365185"/>
    <s v="Tweet"/>
    <n v="0"/>
    <n v="0"/>
    <m/>
    <m/>
    <m/>
    <m/>
    <m/>
    <m/>
    <m/>
    <m/>
    <n v="1"/>
    <s v="5"/>
    <s v="5"/>
    <m/>
    <m/>
    <m/>
    <m/>
    <m/>
    <m/>
    <m/>
    <m/>
    <m/>
  </r>
  <r>
    <s v="tuxlovesyou"/>
    <s v="pau"/>
    <m/>
    <m/>
    <m/>
    <m/>
    <m/>
    <m/>
    <m/>
    <m/>
    <s v="No"/>
    <n v="435"/>
    <m/>
    <m/>
    <x v="0"/>
    <d v="2019-08-12T15:36:58.000"/>
    <s v="RT @LivingComputers: Today, we wish a big #HappyBirthday to @stevewoz! We were honored to host his first meeting with our late Founder @Pau…"/>
    <m/>
    <m/>
    <x v="4"/>
    <m/>
    <s v="http://pbs.twimg.com/profile_images/848635548889690114/OmuFzTKd_normal.jpg"/>
    <x v="69"/>
    <s v="https://twitter.com/#!/tuxlovesyou/status/1160938234156847105"/>
    <m/>
    <m/>
    <s v="1160938234156847105"/>
    <m/>
    <b v="0"/>
    <n v="0"/>
    <s v=""/>
    <b v="0"/>
    <s v="en"/>
    <m/>
    <s v=""/>
    <b v="0"/>
    <n v="13"/>
    <s v="1160638910726365185"/>
    <s v="Twitter for Android"/>
    <b v="0"/>
    <s v="1160638910726365185"/>
    <s v="Tweet"/>
    <n v="0"/>
    <n v="0"/>
    <m/>
    <m/>
    <m/>
    <m/>
    <m/>
    <m/>
    <m/>
    <m/>
    <n v="1"/>
    <s v="5"/>
    <s v="5"/>
    <m/>
    <m/>
    <m/>
    <m/>
    <m/>
    <m/>
    <m/>
    <m/>
    <m/>
  </r>
  <r>
    <s v="livingcomputers"/>
    <s v="paulgallen"/>
    <m/>
    <m/>
    <m/>
    <m/>
    <m/>
    <m/>
    <m/>
    <m/>
    <s v="No"/>
    <n v="436"/>
    <m/>
    <m/>
    <x v="0"/>
    <d v="2019-08-11T19:47:34.000"/>
    <s v="Today, we wish a big #HappyBirthday to @stevewoz! We were honored to host his first meeting with our late Founder @PaulGAllen during the debut of our #Apple exhibit. We hope your day is as great as you are, Woz! https://t.co/msyv7H6CLM"/>
    <m/>
    <m/>
    <x v="5"/>
    <s v="https://pbs.twimg.com/media/EBtq7uZXYAAYpBF.jpg"/>
    <s v="https://pbs.twimg.com/media/EBtq7uZXYAAYpBF.jpg"/>
    <x v="70"/>
    <s v="https://twitter.com/#!/livingcomputers/status/1160638910726365185"/>
    <m/>
    <m/>
    <s v="1160638910726365185"/>
    <m/>
    <b v="0"/>
    <n v="69"/>
    <s v=""/>
    <b v="0"/>
    <s v="en"/>
    <m/>
    <s v=""/>
    <b v="0"/>
    <n v="13"/>
    <s v=""/>
    <s v="Sprout Social"/>
    <b v="0"/>
    <s v="1160638910726365185"/>
    <s v="Tweet"/>
    <n v="0"/>
    <n v="0"/>
    <m/>
    <m/>
    <m/>
    <m/>
    <m/>
    <m/>
    <m/>
    <m/>
    <n v="1"/>
    <s v="5"/>
    <s v="3"/>
    <m/>
    <m/>
    <m/>
    <m/>
    <m/>
    <m/>
    <m/>
    <m/>
    <m/>
  </r>
  <r>
    <s v="tomjcorey"/>
    <s v="farrellybros"/>
    <m/>
    <m/>
    <m/>
    <m/>
    <m/>
    <m/>
    <m/>
    <m/>
    <s v="No"/>
    <n v="440"/>
    <m/>
    <m/>
    <x v="0"/>
    <d v="2019-08-12T16:18:45.000"/>
    <s v="@JimCameron @JaneFonda @HughHefner @BillGates @EvaLongoria @JessicaAlba @Rodriguez @ElizabethTaylor @SteveMartinToGo @PaulGAllen @FarrellyBros"/>
    <m/>
    <m/>
    <x v="0"/>
    <m/>
    <s v="http://pbs.twimg.com/profile_images/1151523360859250688/RTnASPdY_normal.png"/>
    <x v="71"/>
    <s v="https://twitter.com/#!/tomjcorey/status/1160948746177224706"/>
    <m/>
    <m/>
    <s v="1160948746177224706"/>
    <m/>
    <b v="0"/>
    <n v="0"/>
    <s v="243284052"/>
    <b v="0"/>
    <s v="und"/>
    <m/>
    <s v=""/>
    <b v="0"/>
    <n v="0"/>
    <s v=""/>
    <s v="Twitter Web App"/>
    <b v="0"/>
    <s v="1160948746177224706"/>
    <s v="Tweet"/>
    <n v="0"/>
    <n v="0"/>
    <m/>
    <m/>
    <m/>
    <m/>
    <m/>
    <m/>
    <m/>
    <m/>
    <n v="1"/>
    <s v="7"/>
    <s v="7"/>
    <m/>
    <m/>
    <m/>
    <m/>
    <m/>
    <m/>
    <m/>
    <m/>
    <m/>
  </r>
  <r>
    <s v="samuel_ilitch"/>
    <s v="ederothschild"/>
    <m/>
    <m/>
    <m/>
    <m/>
    <m/>
    <m/>
    <m/>
    <m/>
    <s v="No"/>
    <n v="451"/>
    <m/>
    <m/>
    <x v="0"/>
    <d v="2019-08-12T16:22:32.000"/>
    <s v="@andresantheus @ONU_es @interiorgob @CIA @BillGates @ActualidadRT @rtve @mediasetcom @laSextaTV @el_pais @stevewoz @PaulGAllen @Microsoft @CasaReal @EdeRothschild La historia tiende a 'repetirse',estamos en una 'involución' de movimientos 'ultranacionalistas' en toda Europa y el mundo.Debemos actuar desde'democracia'y 'PAZ MUNDIAL',como la @ONU_es .snehtuaÆ @interiorgob @CIA @BillGates @ActualidadRT @rtve @mediasetcom @laSextaTV @el_pais"/>
    <m/>
    <m/>
    <x v="0"/>
    <m/>
    <s v="http://pbs.twimg.com/profile_images/1095258612740644864/AO_XZlod_normal.jpg"/>
    <x v="72"/>
    <s v="https://twitter.com/#!/samuel_ilitch/status/1160949701232988161"/>
    <m/>
    <m/>
    <s v="1160949701232988161"/>
    <s v="1160158735123275781"/>
    <b v="0"/>
    <n v="1"/>
    <s v="374014021"/>
    <b v="0"/>
    <s v="es"/>
    <m/>
    <s v=""/>
    <b v="0"/>
    <n v="0"/>
    <s v=""/>
    <s v="Twitter for Android"/>
    <b v="0"/>
    <s v="1160158735123275781"/>
    <s v="Tweet"/>
    <n v="0"/>
    <n v="0"/>
    <m/>
    <m/>
    <m/>
    <m/>
    <m/>
    <m/>
    <m/>
    <m/>
    <n v="1"/>
    <s v="2"/>
    <s v="2"/>
    <m/>
    <m/>
    <m/>
    <m/>
    <m/>
    <m/>
    <m/>
    <m/>
    <m/>
  </r>
  <r>
    <s v="punishedtaifa"/>
    <s v="ederothschild"/>
    <m/>
    <m/>
    <m/>
    <m/>
    <m/>
    <m/>
    <m/>
    <m/>
    <s v="No"/>
    <n v="452"/>
    <m/>
    <m/>
    <x v="0"/>
    <d v="2019-08-12T17:01:53.000"/>
    <s v="@samuel_ilitch @andresantheus @ONU_es @interiorgob @CIA @BillGates @ActualidadRT @rtve @mediasetcom @laSextaTV @el_pais @stevewoz @PaulGAllen @Microsoft @CasaReal @EdeRothschild La historia tiende a 'repetirse',estamos en una 'involución' de movimientos 'ultranacionalistas' en toda Europa y el mundo.Debemos actuar desde'democracia'y 'PAZ MUNDIAL',como la @ONU_es .snehtuaÆ @interiorgob @CIA @BillGates @ActualidadRT @rtve @mediasetcom @laSextaTV @el_pais"/>
    <m/>
    <m/>
    <x v="0"/>
    <m/>
    <s v="http://pbs.twimg.com/profile_images/1159240182207602693/SeJU1Qfj_normal.jpg"/>
    <x v="73"/>
    <s v="https://twitter.com/#!/punishedtaifa/status/1160959601984102401"/>
    <m/>
    <m/>
    <s v="1160959601984102401"/>
    <s v="1160949701232988161"/>
    <b v="0"/>
    <n v="1"/>
    <s v="2923344689"/>
    <b v="0"/>
    <s v="es"/>
    <m/>
    <s v=""/>
    <b v="0"/>
    <n v="0"/>
    <s v=""/>
    <s v="Twitter Web App"/>
    <b v="0"/>
    <s v="1160949701232988161"/>
    <s v="Tweet"/>
    <n v="0"/>
    <n v="0"/>
    <m/>
    <m/>
    <m/>
    <m/>
    <m/>
    <m/>
    <m/>
    <m/>
    <n v="1"/>
    <s v="2"/>
    <s v="2"/>
    <m/>
    <m/>
    <m/>
    <m/>
    <m/>
    <m/>
    <m/>
    <m/>
    <m/>
  </r>
  <r>
    <s v="charlescampbell"/>
    <s v="paulgallen"/>
    <m/>
    <m/>
    <m/>
    <m/>
    <m/>
    <m/>
    <m/>
    <m/>
    <s v="No"/>
    <n v="482"/>
    <m/>
    <m/>
    <x v="2"/>
    <d v="2019-08-12T20:42:38.000"/>
    <s v="@PaulGAllen _x000a_Aah Star is my new Social Media Platform Startup for Professional Athletes &amp;amp; Star Entertainers to mone… https://t.co/Nm3GCqtFiF"/>
    <s v="https://twitter.com/i/web/status/1161015155637006336"/>
    <s v="twitter.com"/>
    <x v="0"/>
    <m/>
    <s v="http://pbs.twimg.com/profile_images/489491222809948160/yjjkHY_x_normal.jpeg"/>
    <x v="74"/>
    <s v="https://twitter.com/#!/charlescampbell/status/1161015155637006336"/>
    <m/>
    <m/>
    <s v="1161015155637006336"/>
    <m/>
    <b v="0"/>
    <n v="0"/>
    <s v="24167314"/>
    <b v="0"/>
    <s v="en"/>
    <m/>
    <s v=""/>
    <b v="0"/>
    <n v="0"/>
    <s v=""/>
    <s v="Twitter for Android"/>
    <b v="1"/>
    <s v="1161015155637006336"/>
    <s v="Tweet"/>
    <n v="0"/>
    <n v="0"/>
    <m/>
    <m/>
    <m/>
    <m/>
    <m/>
    <m/>
    <m/>
    <m/>
    <n v="1"/>
    <s v="3"/>
    <s v="3"/>
    <n v="0"/>
    <n v="0"/>
    <n v="0"/>
    <n v="0"/>
    <n v="0"/>
    <n v="0"/>
    <n v="18"/>
    <n v="100"/>
    <n v="18"/>
  </r>
  <r>
    <s v="vanlandinghamem"/>
    <s v="rds4u"/>
    <m/>
    <m/>
    <m/>
    <m/>
    <m/>
    <m/>
    <m/>
    <m/>
    <s v="No"/>
    <n v="483"/>
    <m/>
    <m/>
    <x v="0"/>
    <d v="2019-08-12T21:25:32.000"/>
    <s v="@caseytreat, @wendytreat, @ChristineCaine, @PastorScottyG, @charlesnieman, @CFCSeattle, @realDonaldTrump, @Paula_White, @PaulGAllen, @BillGates, my cousin @RDS4U is like fine flour._x000a_Where does wisdom cry out? In the street in, the open square. Proverbs 1:20. &quot;Here, fishy, fishy.&quot;"/>
    <m/>
    <m/>
    <x v="0"/>
    <m/>
    <s v="http://pbs.twimg.com/profile_images/1152619700867649536/Hnuebf9X_normal.jpg"/>
    <x v="75"/>
    <s v="https://twitter.com/#!/vanlandinghamem/status/1161025952958148608"/>
    <m/>
    <m/>
    <s v="1161025952958148608"/>
    <m/>
    <b v="0"/>
    <n v="0"/>
    <s v="19924665"/>
    <b v="0"/>
    <s v="en"/>
    <m/>
    <s v=""/>
    <b v="0"/>
    <n v="0"/>
    <s v=""/>
    <s v="Twitter for Android"/>
    <b v="0"/>
    <s v="1161025952958148608"/>
    <s v="Tweet"/>
    <n v="0"/>
    <n v="0"/>
    <m/>
    <m/>
    <m/>
    <m/>
    <m/>
    <m/>
    <m/>
    <m/>
    <n v="1"/>
    <s v="4"/>
    <s v="4"/>
    <m/>
    <m/>
    <m/>
    <m/>
    <m/>
    <m/>
    <m/>
    <m/>
    <m/>
  </r>
  <r>
    <s v="twentypeace"/>
    <s v="fallout"/>
    <m/>
    <m/>
    <m/>
    <m/>
    <m/>
    <m/>
    <m/>
    <m/>
    <s v="No"/>
    <n v="494"/>
    <m/>
    <m/>
    <x v="0"/>
    <d v="2019-08-12T19:54:05.000"/>
    <s v="@eCsiLeHipHop @GAWVI @Coach_Smith @realDonaldTrump @Fallout @PaulGAllen You are very late..."/>
    <m/>
    <m/>
    <x v="0"/>
    <m/>
    <s v="http://pbs.twimg.com/profile_images/1136307276791156736/0F0ZsoYn_normal.jpg"/>
    <x v="76"/>
    <s v="https://twitter.com/#!/twentypeace/status/1161002939105697792"/>
    <m/>
    <m/>
    <s v="1161002939105697792"/>
    <s v="1160967183599456256"/>
    <b v="0"/>
    <n v="0"/>
    <s v="218463791"/>
    <b v="0"/>
    <s v="en"/>
    <m/>
    <s v=""/>
    <b v="0"/>
    <n v="0"/>
    <s v=""/>
    <s v="Twitter for Android"/>
    <b v="0"/>
    <s v="1160967183599456256"/>
    <s v="Tweet"/>
    <n v="0"/>
    <n v="0"/>
    <m/>
    <m/>
    <m/>
    <m/>
    <m/>
    <m/>
    <m/>
    <m/>
    <n v="1"/>
    <s v="4"/>
    <s v="4"/>
    <m/>
    <m/>
    <m/>
    <m/>
    <m/>
    <m/>
    <m/>
    <m/>
    <m/>
  </r>
  <r>
    <s v="ecsilehiphop"/>
    <s v="fallout"/>
    <m/>
    <m/>
    <m/>
    <m/>
    <m/>
    <m/>
    <m/>
    <m/>
    <s v="No"/>
    <n v="495"/>
    <m/>
    <m/>
    <x v="0"/>
    <d v="2019-08-12T17:32:00.000"/>
    <s v="@TwentyPeace @GAWVI @Coach_Smith @realDonaldTrump @Fallout @PaulGAllen This just randomly showed up in my feed right now. 😂"/>
    <m/>
    <m/>
    <x v="0"/>
    <m/>
    <s v="http://pbs.twimg.com/profile_images/964083170197958656/4rV2A1Sa_normal.jpg"/>
    <x v="77"/>
    <s v="https://twitter.com/#!/ecsilehiphop/status/1160967183599456256"/>
    <m/>
    <m/>
    <s v="1160967183599456256"/>
    <s v="1065654752036368384"/>
    <b v="0"/>
    <n v="0"/>
    <s v="22239470"/>
    <b v="0"/>
    <s v="en"/>
    <m/>
    <s v=""/>
    <b v="0"/>
    <n v="0"/>
    <s v=""/>
    <s v="Twitter for iPhone"/>
    <b v="0"/>
    <s v="1065654752036368384"/>
    <s v="Tweet"/>
    <n v="0"/>
    <n v="0"/>
    <m/>
    <m/>
    <m/>
    <m/>
    <m/>
    <m/>
    <m/>
    <m/>
    <n v="3"/>
    <s v="4"/>
    <s v="4"/>
    <m/>
    <m/>
    <m/>
    <m/>
    <m/>
    <m/>
    <m/>
    <m/>
    <m/>
  </r>
  <r>
    <s v="ecsilehiphop"/>
    <s v="fallout"/>
    <m/>
    <m/>
    <m/>
    <m/>
    <m/>
    <m/>
    <m/>
    <m/>
    <s v="No"/>
    <n v="496"/>
    <m/>
    <m/>
    <x v="0"/>
    <d v="2019-08-12T22:51:04.000"/>
    <s v="RT @TwentyPeace: @eCsiLeHipHop @GAWVI @Coach_Smith @realDonaldTrump @Fallout @PaulGAllen You are very late..."/>
    <m/>
    <m/>
    <x v="0"/>
    <m/>
    <s v="http://pbs.twimg.com/profile_images/964083170197958656/4rV2A1Sa_normal.jpg"/>
    <x v="78"/>
    <s v="https://twitter.com/#!/ecsilehiphop/status/1161047476767379457"/>
    <m/>
    <m/>
    <s v="1161047476767379457"/>
    <m/>
    <b v="0"/>
    <n v="0"/>
    <s v=""/>
    <b v="0"/>
    <s v="en"/>
    <m/>
    <s v=""/>
    <b v="0"/>
    <n v="0"/>
    <s v="1161002939105697792"/>
    <s v="Twitter for iPhone"/>
    <b v="0"/>
    <s v="1161002939105697792"/>
    <s v="Tweet"/>
    <n v="0"/>
    <n v="0"/>
    <m/>
    <m/>
    <m/>
    <m/>
    <m/>
    <m/>
    <m/>
    <m/>
    <n v="3"/>
    <s v="4"/>
    <s v="4"/>
    <m/>
    <m/>
    <m/>
    <m/>
    <m/>
    <m/>
    <m/>
    <m/>
    <m/>
  </r>
  <r>
    <s v="ecsilehiphop"/>
    <s v="fallout"/>
    <m/>
    <m/>
    <m/>
    <m/>
    <m/>
    <m/>
    <m/>
    <m/>
    <s v="No"/>
    <n v="497"/>
    <m/>
    <m/>
    <x v="0"/>
    <d v="2019-08-12T22:51:36.000"/>
    <s v="@TwentyPeace @GAWVI @Coach_Smith @realDonaldTrump @Fallout @PaulGAllen Better late than never! Ha, ha, ha, ha, ha!"/>
    <m/>
    <m/>
    <x v="0"/>
    <m/>
    <s v="http://pbs.twimg.com/profile_images/964083170197958656/4rV2A1Sa_normal.jpg"/>
    <x v="79"/>
    <s v="https://twitter.com/#!/ecsilehiphop/status/1161047613136785409"/>
    <m/>
    <m/>
    <s v="1161047613136785409"/>
    <s v="1161002939105697792"/>
    <b v="0"/>
    <n v="0"/>
    <s v="22239470"/>
    <b v="0"/>
    <s v="en"/>
    <m/>
    <s v=""/>
    <b v="0"/>
    <n v="0"/>
    <s v=""/>
    <s v="Twitter for iPhone"/>
    <b v="0"/>
    <s v="1161002939105697792"/>
    <s v="Tweet"/>
    <n v="0"/>
    <n v="0"/>
    <m/>
    <m/>
    <m/>
    <m/>
    <m/>
    <m/>
    <m/>
    <m/>
    <n v="3"/>
    <s v="4"/>
    <s v="4"/>
    <m/>
    <m/>
    <m/>
    <m/>
    <m/>
    <m/>
    <m/>
    <m/>
    <m/>
  </r>
  <r>
    <s v="soccerkingusa"/>
    <s v="steven_ballmer"/>
    <m/>
    <m/>
    <m/>
    <m/>
    <m/>
    <m/>
    <m/>
    <m/>
    <s v="No"/>
    <n v="518"/>
    <m/>
    <m/>
    <x v="0"/>
    <d v="2019-08-13T12:16:35.000"/>
    <s v="First to pay the $10 million deposit get in,   No approval, No vetting, just put up the cash in a non refundable deposit.  I am thinking guys like Rocco Commisso @_Riccardo_Silva @PaulGAllen @cavsdan @mcuban @carlosslim @John_W_Henry @MickyArison @RicardoBSalinas @Steven_Ballmer"/>
    <m/>
    <m/>
    <x v="0"/>
    <m/>
    <s v="http://pbs.twimg.com/profile_images/738481018756313088/dOvpvSCh_normal.jpg"/>
    <x v="80"/>
    <s v="https://twitter.com/#!/soccerkingusa/status/1161250190885556231"/>
    <m/>
    <m/>
    <s v="1161250190885556231"/>
    <s v="1161239234189176832"/>
    <b v="0"/>
    <n v="1"/>
    <s v="2755328328"/>
    <b v="0"/>
    <s v="en"/>
    <m/>
    <s v=""/>
    <b v="0"/>
    <n v="0"/>
    <s v=""/>
    <s v="Twitter for iPhone"/>
    <b v="0"/>
    <s v="1161239234189176832"/>
    <s v="Tweet"/>
    <n v="0"/>
    <n v="0"/>
    <m/>
    <m/>
    <m/>
    <m/>
    <m/>
    <m/>
    <m/>
    <m/>
    <n v="1"/>
    <s v="9"/>
    <s v="9"/>
    <m/>
    <m/>
    <m/>
    <m/>
    <m/>
    <m/>
    <m/>
    <m/>
    <m/>
  </r>
  <r>
    <s v="peter_clarke99"/>
    <s v="paulgallen"/>
    <m/>
    <m/>
    <m/>
    <m/>
    <m/>
    <m/>
    <m/>
    <m/>
    <s v="No"/>
    <n v="527"/>
    <m/>
    <m/>
    <x v="2"/>
    <d v="2019-08-13T13:23:42.000"/>
    <s v="@PaulGAllen hi Paul, I have a crazy idea, it would be awesome of you could help.. Would you be able to direct messa… https://t.co/gtWgossHc1"/>
    <s v="https://twitter.com/i/web/status/1161267080831930368"/>
    <s v="twitter.com"/>
    <x v="0"/>
    <m/>
    <s v="http://pbs.twimg.com/profile_images/1101649665647394816/4hiqmgpl_normal.jpg"/>
    <x v="81"/>
    <s v="https://twitter.com/#!/peter_clarke99/status/1161267080831930368"/>
    <m/>
    <m/>
    <s v="1161267080831930368"/>
    <m/>
    <b v="0"/>
    <n v="0"/>
    <s v="24167314"/>
    <b v="0"/>
    <s v="en"/>
    <m/>
    <s v=""/>
    <b v="0"/>
    <n v="0"/>
    <s v=""/>
    <s v="Twitter for Android"/>
    <b v="1"/>
    <s v="1161267080831930368"/>
    <s v="Tweet"/>
    <n v="0"/>
    <n v="0"/>
    <m/>
    <m/>
    <m/>
    <m/>
    <m/>
    <m/>
    <m/>
    <m/>
    <n v="1"/>
    <s v="3"/>
    <s v="3"/>
    <n v="1"/>
    <n v="4.3478260869565215"/>
    <n v="1"/>
    <n v="4.3478260869565215"/>
    <n v="0"/>
    <n v="0"/>
    <n v="21"/>
    <n v="91.30434782608695"/>
    <n v="23"/>
  </r>
  <r>
    <s v="paulgallen"/>
    <s v="paulgallen"/>
    <m/>
    <m/>
    <m/>
    <m/>
    <m/>
    <m/>
    <m/>
    <m/>
    <s v="No"/>
    <n v="528"/>
    <m/>
    <m/>
    <x v="1"/>
    <d v="2015-03-07T07:49:19.000"/>
    <s v="Musashi a few new discoveries today, including more Japanese writing, any translation help appreciated http://t.co/RlnQriN2p6"/>
    <m/>
    <m/>
    <x v="0"/>
    <s v="https://pbs.twimg.com/media/B_eqLaGVEAIZ6Xx.jpg"/>
    <s v="https://pbs.twimg.com/media/B_eqLaGVEAIZ6Xx.jpg"/>
    <x v="82"/>
    <s v="https://twitter.com/#!/paulgallen/status/574114591149461504"/>
    <m/>
    <m/>
    <s v="574114591149461504"/>
    <m/>
    <b v="0"/>
    <n v="1642"/>
    <s v=""/>
    <b v="0"/>
    <s v="en"/>
    <m/>
    <s v=""/>
    <b v="0"/>
    <n v="2859"/>
    <s v=""/>
    <s v="Twitter Web Client"/>
    <b v="0"/>
    <s v="574114591149461504"/>
    <s v="Retweet"/>
    <n v="0"/>
    <n v="0"/>
    <m/>
    <m/>
    <m/>
    <m/>
    <m/>
    <m/>
    <m/>
    <m/>
    <n v="3"/>
    <s v="3"/>
    <s v="3"/>
    <n v="1"/>
    <n v="7.142857142857143"/>
    <n v="0"/>
    <n v="0"/>
    <n v="0"/>
    <n v="0"/>
    <n v="13"/>
    <n v="92.85714285714286"/>
    <n v="14"/>
  </r>
  <r>
    <s v="paulgallen"/>
    <s v="paulgallen"/>
    <m/>
    <m/>
    <m/>
    <m/>
    <m/>
    <m/>
    <m/>
    <m/>
    <s v="No"/>
    <n v="529"/>
    <m/>
    <m/>
    <x v="1"/>
    <d v="2015-03-02T16:19:35.000"/>
    <s v="WW2 Battleship Musashi sank 1944 is FOUND &amp;gt; 1K M deep by MY Octopus Sibuyan sea, bow Chrysanthemum, huge anchor. http://t.co/b9ZMA0icI8"/>
    <m/>
    <m/>
    <x v="0"/>
    <s v="https://pbs.twimg.com/media/B_GvBGjU4AAuZXY.jpg"/>
    <s v="https://pbs.twimg.com/media/B_GvBGjU4AAuZXY.jpg"/>
    <x v="83"/>
    <s v="https://twitter.com/#!/paulgallen/status/572431062522982400"/>
    <m/>
    <m/>
    <s v="572431062522982400"/>
    <m/>
    <b v="0"/>
    <n v="9584"/>
    <s v=""/>
    <b v="0"/>
    <s v="en"/>
    <m/>
    <s v=""/>
    <b v="0"/>
    <n v="17709"/>
    <s v=""/>
    <s v="Twitter Web Client"/>
    <b v="0"/>
    <s v="572431062522982400"/>
    <s v="Retweet"/>
    <n v="0"/>
    <n v="0"/>
    <m/>
    <m/>
    <m/>
    <m/>
    <m/>
    <m/>
    <m/>
    <m/>
    <n v="3"/>
    <s v="3"/>
    <s v="3"/>
    <n v="0"/>
    <n v="0"/>
    <n v="0"/>
    <n v="0"/>
    <n v="0"/>
    <n v="0"/>
    <n v="20"/>
    <n v="100"/>
    <n v="20"/>
  </r>
  <r>
    <s v="paulgallen"/>
    <s v="paulgallen"/>
    <m/>
    <m/>
    <m/>
    <m/>
    <m/>
    <m/>
    <m/>
    <m/>
    <s v="No"/>
    <n v="530"/>
    <m/>
    <m/>
    <x v="1"/>
    <d v="2015-03-02T17:15:20.000"/>
    <s v="RIP crew of Musashi, appx 1023 lost. The pic of the valve 1st confirmation of Japanese origin (clues 2 use apprec). http://t.co/BcJgkhWskb"/>
    <m/>
    <m/>
    <x v="0"/>
    <s v="https://pbs.twimg.com/media/B_G7x4tU8AAO-Dh.jpg"/>
    <s v="https://pbs.twimg.com/media/B_G7x4tU8AAO-Dh.jpg"/>
    <x v="84"/>
    <s v="https://twitter.com/#!/paulgallen/status/572445094298578944"/>
    <m/>
    <m/>
    <s v="572445094298578944"/>
    <m/>
    <b v="0"/>
    <n v="3973"/>
    <s v=""/>
    <b v="0"/>
    <s v="en"/>
    <m/>
    <s v=""/>
    <b v="0"/>
    <n v="6951"/>
    <s v=""/>
    <s v="Twitter Web Client"/>
    <b v="0"/>
    <s v="572445094298578944"/>
    <s v="Retweet"/>
    <n v="0"/>
    <n v="0"/>
    <m/>
    <m/>
    <m/>
    <m/>
    <m/>
    <m/>
    <m/>
    <m/>
    <n v="3"/>
    <s v="3"/>
    <s v="3"/>
    <n v="0"/>
    <n v="0"/>
    <n v="2"/>
    <n v="9.523809523809524"/>
    <n v="0"/>
    <n v="0"/>
    <n v="19"/>
    <n v="90.47619047619048"/>
    <n v="21"/>
  </r>
  <r>
    <s v="masicleininger1"/>
    <s v="paulgallen"/>
    <m/>
    <m/>
    <m/>
    <m/>
    <m/>
    <m/>
    <m/>
    <m/>
    <s v="No"/>
    <n v="531"/>
    <m/>
    <m/>
    <x v="2"/>
    <d v="2019-08-13T14:18:49.000"/>
    <s v="@PaulGAllen _x000a_All the small business owners down here in Portland Oregon I'm very disappointed with you Paul Allen w… https://t.co/LeNxqlnJmi"/>
    <s v="https://twitter.com/i/web/status/1161280954628890624"/>
    <s v="twitter.com"/>
    <x v="0"/>
    <m/>
    <s v="http://pbs.twimg.com/profile_images/1161990352707846145/DlVYZkV6_normal.jpg"/>
    <x v="85"/>
    <s v="https://twitter.com/#!/masicleininger1/status/1161280954628890624"/>
    <m/>
    <m/>
    <s v="1161280954628890624"/>
    <m/>
    <b v="0"/>
    <n v="0"/>
    <s v="24167314"/>
    <b v="0"/>
    <s v="en"/>
    <m/>
    <s v=""/>
    <b v="0"/>
    <n v="0"/>
    <s v=""/>
    <s v="Twitter Web App"/>
    <b v="1"/>
    <s v="1161280954628890624"/>
    <s v="Tweet"/>
    <n v="0"/>
    <n v="0"/>
    <m/>
    <m/>
    <m/>
    <m/>
    <m/>
    <m/>
    <m/>
    <m/>
    <n v="32"/>
    <s v="3"/>
    <s v="3"/>
    <n v="0"/>
    <n v="0"/>
    <n v="1"/>
    <n v="5.2631578947368425"/>
    <n v="0"/>
    <n v="0"/>
    <n v="18"/>
    <n v="94.73684210526316"/>
    <n v="19"/>
  </r>
  <r>
    <s v="masicleininger1"/>
    <s v="paulgallen"/>
    <m/>
    <m/>
    <m/>
    <m/>
    <m/>
    <m/>
    <m/>
    <m/>
    <s v="No"/>
    <n v="532"/>
    <m/>
    <m/>
    <x v="2"/>
    <d v="2019-08-13T14:19:35.000"/>
    <s v="@PaulGAllen _x000a_Buddy tell me what's going on when is it okay for Walla Walla penitentiary the drug me and Terry gave… https://t.co/EnKn61zrDo"/>
    <s v="https://twitter.com/i/web/status/1161281147432652800"/>
    <s v="twitter.com"/>
    <x v="0"/>
    <m/>
    <s v="http://pbs.twimg.com/profile_images/1161990352707846145/DlVYZkV6_normal.jpg"/>
    <x v="86"/>
    <s v="https://twitter.com/#!/masicleininger1/status/1161281147432652800"/>
    <m/>
    <m/>
    <s v="1161281147432652800"/>
    <m/>
    <b v="0"/>
    <n v="0"/>
    <s v="24167314"/>
    <b v="0"/>
    <s v="en"/>
    <m/>
    <s v=""/>
    <b v="0"/>
    <n v="0"/>
    <s v=""/>
    <s v="Twitter Web App"/>
    <b v="1"/>
    <s v="1161281147432652800"/>
    <s v="Tweet"/>
    <n v="0"/>
    <n v="0"/>
    <m/>
    <m/>
    <m/>
    <m/>
    <m/>
    <m/>
    <m/>
    <m/>
    <n v="32"/>
    <s v="3"/>
    <s v="3"/>
    <n v="0"/>
    <n v="0"/>
    <n v="0"/>
    <n v="0"/>
    <n v="0"/>
    <n v="0"/>
    <n v="21"/>
    <n v="100"/>
    <n v="21"/>
  </r>
  <r>
    <s v="masicleininger1"/>
    <s v="paulgallen"/>
    <m/>
    <m/>
    <m/>
    <m/>
    <m/>
    <m/>
    <m/>
    <m/>
    <s v="No"/>
    <n v="533"/>
    <m/>
    <m/>
    <x v="2"/>
    <d v="2019-08-13T14:20:09.000"/>
    <s v="@PaulGAllen _x000a_And try to brainwash me man I end up acting like Charles Manson sick the Hells Angels on Bill Gates be… https://t.co/KS1WylnCJ2"/>
    <s v="https://twitter.com/i/web/status/1161281290433437697"/>
    <s v="twitter.com"/>
    <x v="0"/>
    <m/>
    <s v="http://pbs.twimg.com/profile_images/1161990352707846145/DlVYZkV6_normal.jpg"/>
    <x v="87"/>
    <s v="https://twitter.com/#!/masicleininger1/status/1161281290433437697"/>
    <m/>
    <m/>
    <s v="1161281290433437697"/>
    <m/>
    <b v="0"/>
    <n v="0"/>
    <s v="24167314"/>
    <b v="0"/>
    <s v="en"/>
    <m/>
    <s v=""/>
    <b v="0"/>
    <n v="0"/>
    <s v=""/>
    <s v="Twitter Web App"/>
    <b v="1"/>
    <s v="1161281290433437697"/>
    <s v="Tweet"/>
    <n v="0"/>
    <n v="0"/>
    <m/>
    <m/>
    <m/>
    <m/>
    <m/>
    <m/>
    <m/>
    <m/>
    <n v="32"/>
    <s v="3"/>
    <s v="3"/>
    <n v="1"/>
    <n v="4.545454545454546"/>
    <n v="3"/>
    <n v="13.636363636363637"/>
    <n v="0"/>
    <n v="0"/>
    <n v="18"/>
    <n v="81.81818181818181"/>
    <n v="22"/>
  </r>
  <r>
    <s v="masicleininger1"/>
    <s v="paulgallen"/>
    <m/>
    <m/>
    <m/>
    <m/>
    <m/>
    <m/>
    <m/>
    <m/>
    <s v="No"/>
    <n v="534"/>
    <m/>
    <m/>
    <x v="2"/>
    <d v="2019-08-13T14:27:34.000"/>
    <s v="@PaulGAllen _x000a_I just show up at 4 in the morning put my tent up and get inside it like a homeless person outside you… https://t.co/zvyfd1Gqqo"/>
    <s v="https://twitter.com/i/web/status/1161283154730192896"/>
    <s v="twitter.com"/>
    <x v="0"/>
    <m/>
    <s v="http://pbs.twimg.com/profile_images/1161990352707846145/DlVYZkV6_normal.jpg"/>
    <x v="88"/>
    <s v="https://twitter.com/#!/masicleininger1/status/1161283154730192896"/>
    <m/>
    <m/>
    <s v="1161283154730192896"/>
    <m/>
    <b v="0"/>
    <n v="0"/>
    <s v="24167314"/>
    <b v="0"/>
    <s v="en"/>
    <m/>
    <s v=""/>
    <b v="0"/>
    <n v="0"/>
    <s v=""/>
    <s v="Twitter Web App"/>
    <b v="1"/>
    <s v="1161283154730192896"/>
    <s v="Tweet"/>
    <n v="0"/>
    <n v="0"/>
    <m/>
    <m/>
    <m/>
    <m/>
    <m/>
    <m/>
    <m/>
    <m/>
    <n v="32"/>
    <s v="3"/>
    <s v="3"/>
    <n v="1"/>
    <n v="4.166666666666667"/>
    <n v="0"/>
    <n v="0"/>
    <n v="0"/>
    <n v="0"/>
    <n v="23"/>
    <n v="95.83333333333333"/>
    <n v="24"/>
  </r>
  <r>
    <s v="masicleininger1"/>
    <s v="paulgallen"/>
    <m/>
    <m/>
    <m/>
    <m/>
    <m/>
    <m/>
    <m/>
    <m/>
    <s v="No"/>
    <n v="535"/>
    <m/>
    <m/>
    <x v="2"/>
    <d v="2019-08-13T14:29:43.000"/>
    <s v="@PaulGAllen _x000a__x000a_We are the best in the west for entrapment https://t.co/1qBw2D4rRB"/>
    <m/>
    <m/>
    <x v="0"/>
    <s v="https://pbs.twimg.com/media/EB21Ux_W4AADCk6.jpg"/>
    <s v="https://pbs.twimg.com/media/EB21Ux_W4AADCk6.jpg"/>
    <x v="89"/>
    <s v="https://twitter.com/#!/masicleininger1/status/1161283698278445061"/>
    <m/>
    <m/>
    <s v="1161283698278445061"/>
    <m/>
    <b v="0"/>
    <n v="0"/>
    <s v="24167314"/>
    <b v="0"/>
    <s v="en"/>
    <m/>
    <s v=""/>
    <b v="0"/>
    <n v="0"/>
    <s v=""/>
    <s v="Twitter Web App"/>
    <b v="0"/>
    <s v="1161283698278445061"/>
    <s v="Tweet"/>
    <n v="0"/>
    <n v="0"/>
    <m/>
    <m/>
    <m/>
    <m/>
    <m/>
    <m/>
    <m/>
    <m/>
    <n v="32"/>
    <s v="3"/>
    <s v="3"/>
    <n v="1"/>
    <n v="10"/>
    <n v="1"/>
    <n v="10"/>
    <n v="0"/>
    <n v="0"/>
    <n v="8"/>
    <n v="80"/>
    <n v="10"/>
  </r>
  <r>
    <s v="masicleininger1"/>
    <s v="paulgallen"/>
    <m/>
    <m/>
    <m/>
    <m/>
    <m/>
    <m/>
    <m/>
    <m/>
    <s v="No"/>
    <n v="536"/>
    <m/>
    <m/>
    <x v="2"/>
    <d v="2019-08-13T14:32:33.000"/>
    <s v="@PaulGAllen _x000a_So when we take her remote control airplane helicopter in outer space they can move around like flying… https://t.co/BpsyoMLPMy"/>
    <s v="https://twitter.com/i/web/status/1161284409422688256"/>
    <s v="twitter.com"/>
    <x v="0"/>
    <m/>
    <s v="http://pbs.twimg.com/profile_images/1161990352707846145/DlVYZkV6_normal.jpg"/>
    <x v="90"/>
    <s v="https://twitter.com/#!/masicleininger1/status/1161284409422688256"/>
    <m/>
    <m/>
    <s v="1161284409422688256"/>
    <m/>
    <b v="0"/>
    <n v="0"/>
    <s v="24167314"/>
    <b v="0"/>
    <s v="en"/>
    <m/>
    <s v=""/>
    <b v="0"/>
    <n v="0"/>
    <s v=""/>
    <s v="Twitter Web App"/>
    <b v="1"/>
    <s v="1161284409422688256"/>
    <s v="Tweet"/>
    <n v="0"/>
    <n v="0"/>
    <m/>
    <m/>
    <m/>
    <m/>
    <m/>
    <m/>
    <m/>
    <m/>
    <n v="32"/>
    <s v="3"/>
    <s v="3"/>
    <n v="1"/>
    <n v="5.2631578947368425"/>
    <n v="0"/>
    <n v="0"/>
    <n v="0"/>
    <n v="0"/>
    <n v="18"/>
    <n v="94.73684210526316"/>
    <n v="19"/>
  </r>
  <r>
    <s v="masicleininger1"/>
    <s v="paulgallen"/>
    <m/>
    <m/>
    <m/>
    <m/>
    <m/>
    <m/>
    <m/>
    <m/>
    <s v="No"/>
    <n v="537"/>
    <m/>
    <m/>
    <x v="2"/>
    <d v="2019-08-13T14:33:35.000"/>
    <s v="@PaulGAllen _x000a_And the beauty about outer space running around like flying saucer all you're there to do is pick up o… https://t.co/iB5bifhQtu"/>
    <s v="https://twitter.com/i/web/status/1161284668454518784"/>
    <s v="twitter.com"/>
    <x v="0"/>
    <m/>
    <s v="http://pbs.twimg.com/profile_images/1161990352707846145/DlVYZkV6_normal.jpg"/>
    <x v="91"/>
    <s v="https://twitter.com/#!/masicleininger1/status/1161284668454518784"/>
    <m/>
    <m/>
    <s v="1161284668454518784"/>
    <m/>
    <b v="0"/>
    <n v="0"/>
    <s v="24167314"/>
    <b v="0"/>
    <s v="en"/>
    <m/>
    <s v=""/>
    <b v="0"/>
    <n v="0"/>
    <s v=""/>
    <s v="Twitter Web App"/>
    <b v="1"/>
    <s v="1161284668454518784"/>
    <s v="Tweet"/>
    <n v="0"/>
    <n v="0"/>
    <m/>
    <m/>
    <m/>
    <m/>
    <m/>
    <m/>
    <m/>
    <m/>
    <n v="32"/>
    <s v="3"/>
    <s v="3"/>
    <n v="2"/>
    <n v="9.523809523809524"/>
    <n v="0"/>
    <n v="0"/>
    <n v="0"/>
    <n v="0"/>
    <n v="19"/>
    <n v="90.47619047619048"/>
    <n v="21"/>
  </r>
  <r>
    <s v="masicleininger1"/>
    <s v="paulgallen"/>
    <m/>
    <m/>
    <m/>
    <m/>
    <m/>
    <m/>
    <m/>
    <m/>
    <s v="No"/>
    <n v="538"/>
    <m/>
    <m/>
    <x v="2"/>
    <d v="2019-08-13T14:34:28.000"/>
    <s v="@PaulGAllen _x000a_And because frequency is so perfect it's better than DNA it better than fingerprint it easier to program into the Beast"/>
    <m/>
    <m/>
    <x v="0"/>
    <m/>
    <s v="http://pbs.twimg.com/profile_images/1161990352707846145/DlVYZkV6_normal.jpg"/>
    <x v="92"/>
    <s v="https://twitter.com/#!/masicleininger1/status/1161284893210529795"/>
    <m/>
    <m/>
    <s v="1161284893210529795"/>
    <m/>
    <b v="0"/>
    <n v="0"/>
    <s v="24167314"/>
    <b v="0"/>
    <s v="en"/>
    <m/>
    <s v=""/>
    <b v="0"/>
    <n v="0"/>
    <s v=""/>
    <s v="Twitter Web App"/>
    <b v="0"/>
    <s v="1161284893210529795"/>
    <s v="Tweet"/>
    <n v="0"/>
    <n v="0"/>
    <m/>
    <m/>
    <m/>
    <m/>
    <m/>
    <m/>
    <m/>
    <m/>
    <n v="32"/>
    <s v="3"/>
    <s v="3"/>
    <n v="4"/>
    <n v="18.181818181818183"/>
    <n v="0"/>
    <n v="0"/>
    <n v="0"/>
    <n v="0"/>
    <n v="18"/>
    <n v="81.81818181818181"/>
    <n v="22"/>
  </r>
  <r>
    <s v="masicleininger1"/>
    <s v="paulgallen"/>
    <m/>
    <m/>
    <m/>
    <m/>
    <m/>
    <m/>
    <m/>
    <m/>
    <s v="No"/>
    <n v="539"/>
    <m/>
    <m/>
    <x v="2"/>
    <d v="2019-08-13T14:35:47.000"/>
    <s v="@PaulGAllen _x000a_Special tools to capture frequency conversations by people https://t.co/7bRcRzJMO2"/>
    <m/>
    <m/>
    <x v="0"/>
    <s v="https://pbs.twimg.com/media/EB22vQSWsAIuk2z.jpg"/>
    <s v="https://pbs.twimg.com/media/EB22vQSWsAIuk2z.jpg"/>
    <x v="93"/>
    <s v="https://twitter.com/#!/masicleininger1/status/1161285222765420545"/>
    <m/>
    <m/>
    <s v="1161285222765420545"/>
    <m/>
    <b v="0"/>
    <n v="0"/>
    <s v="24167314"/>
    <b v="0"/>
    <s v="en"/>
    <m/>
    <s v=""/>
    <b v="0"/>
    <n v="0"/>
    <s v=""/>
    <s v="Twitter Web App"/>
    <b v="0"/>
    <s v="1161285222765420545"/>
    <s v="Tweet"/>
    <n v="0"/>
    <n v="0"/>
    <m/>
    <m/>
    <m/>
    <m/>
    <m/>
    <m/>
    <m/>
    <m/>
    <n v="32"/>
    <s v="3"/>
    <s v="3"/>
    <n v="0"/>
    <n v="0"/>
    <n v="0"/>
    <n v="0"/>
    <n v="0"/>
    <n v="0"/>
    <n v="9"/>
    <n v="100"/>
    <n v="9"/>
  </r>
  <r>
    <s v="masicleininger1"/>
    <s v="paulgallen"/>
    <m/>
    <m/>
    <m/>
    <m/>
    <m/>
    <m/>
    <m/>
    <m/>
    <s v="No"/>
    <n v="540"/>
    <m/>
    <m/>
    <x v="2"/>
    <d v="2019-08-13T14:38:23.000"/>
    <s v="@PaulGAllen _x000a_You can record 50 up to 10,000 people's voices all at the same time bring it back and put it into a co… https://t.co/NQPkrHYuuX"/>
    <s v="https://twitter.com/i/web/status/1161285877215223809"/>
    <s v="twitter.com"/>
    <x v="0"/>
    <m/>
    <s v="http://pbs.twimg.com/profile_images/1161990352707846145/DlVYZkV6_normal.jpg"/>
    <x v="94"/>
    <s v="https://twitter.com/#!/masicleininger1/status/1161285877215223809"/>
    <m/>
    <m/>
    <s v="1161285877215223809"/>
    <m/>
    <b v="0"/>
    <n v="0"/>
    <s v="24167314"/>
    <b v="0"/>
    <s v="en"/>
    <m/>
    <s v=""/>
    <b v="0"/>
    <n v="0"/>
    <s v=""/>
    <s v="Twitter Web App"/>
    <b v="1"/>
    <s v="1161285877215223809"/>
    <s v="Tweet"/>
    <n v="0"/>
    <n v="0"/>
    <m/>
    <m/>
    <m/>
    <m/>
    <m/>
    <m/>
    <m/>
    <m/>
    <n v="32"/>
    <s v="3"/>
    <s v="3"/>
    <n v="0"/>
    <n v="0"/>
    <n v="0"/>
    <n v="0"/>
    <n v="0"/>
    <n v="0"/>
    <n v="25"/>
    <n v="100"/>
    <n v="25"/>
  </r>
  <r>
    <s v="masicleininger1"/>
    <s v="paulgallen"/>
    <m/>
    <m/>
    <m/>
    <m/>
    <m/>
    <m/>
    <m/>
    <m/>
    <s v="No"/>
    <n v="541"/>
    <m/>
    <m/>
    <x v="2"/>
    <d v="2019-08-13T14:39:20.000"/>
    <s v="@PaulGAllen _x000a_Frequency is the next identification card it's going to take over identity theft"/>
    <m/>
    <m/>
    <x v="0"/>
    <m/>
    <s v="http://pbs.twimg.com/profile_images/1161990352707846145/DlVYZkV6_normal.jpg"/>
    <x v="95"/>
    <s v="https://twitter.com/#!/masicleininger1/status/1161286118270210048"/>
    <m/>
    <m/>
    <s v="1161286118270210048"/>
    <m/>
    <b v="0"/>
    <n v="0"/>
    <s v="24167314"/>
    <b v="0"/>
    <s v="en"/>
    <m/>
    <s v=""/>
    <b v="0"/>
    <n v="0"/>
    <s v=""/>
    <s v="Twitter Web App"/>
    <b v="0"/>
    <s v="1161286118270210048"/>
    <s v="Tweet"/>
    <n v="0"/>
    <n v="0"/>
    <m/>
    <m/>
    <m/>
    <m/>
    <m/>
    <m/>
    <m/>
    <m/>
    <n v="32"/>
    <s v="3"/>
    <s v="3"/>
    <n v="0"/>
    <n v="0"/>
    <n v="0"/>
    <n v="0"/>
    <n v="0"/>
    <n v="0"/>
    <n v="14"/>
    <n v="100"/>
    <n v="14"/>
  </r>
  <r>
    <s v="masicleininger1"/>
    <s v="paulgallen"/>
    <m/>
    <m/>
    <m/>
    <m/>
    <m/>
    <m/>
    <m/>
    <m/>
    <s v="No"/>
    <n v="542"/>
    <m/>
    <m/>
    <x v="2"/>
    <d v="2019-08-13T14:40:10.000"/>
    <s v="@PaulGAllen _x000a_It will start out slowly but eventually in order for you to have money you will have to use your voice frequency to buy food gasoline travel on airlines passport identification card all hooked up the frequency"/>
    <m/>
    <m/>
    <x v="0"/>
    <m/>
    <s v="http://pbs.twimg.com/profile_images/1161990352707846145/DlVYZkV6_normal.jpg"/>
    <x v="96"/>
    <s v="https://twitter.com/#!/masicleininger1/status/1161286325657636865"/>
    <m/>
    <m/>
    <s v="1161286325657636865"/>
    <m/>
    <b v="0"/>
    <n v="0"/>
    <s v="24167314"/>
    <b v="0"/>
    <s v="en"/>
    <m/>
    <s v=""/>
    <b v="0"/>
    <n v="0"/>
    <s v=""/>
    <s v="Twitter Web App"/>
    <b v="0"/>
    <s v="1161286325657636865"/>
    <s v="Tweet"/>
    <n v="0"/>
    <n v="0"/>
    <m/>
    <m/>
    <m/>
    <m/>
    <m/>
    <m/>
    <m/>
    <m/>
    <n v="32"/>
    <s v="3"/>
    <s v="3"/>
    <n v="0"/>
    <n v="0"/>
    <n v="1"/>
    <n v="2.6315789473684212"/>
    <n v="0"/>
    <n v="0"/>
    <n v="37"/>
    <n v="97.36842105263158"/>
    <n v="38"/>
  </r>
  <r>
    <s v="masicleininger1"/>
    <s v="paulgallen"/>
    <m/>
    <m/>
    <m/>
    <m/>
    <m/>
    <m/>
    <m/>
    <m/>
    <s v="No"/>
    <n v="543"/>
    <m/>
    <m/>
    <x v="2"/>
    <d v="2019-08-13T14:40:53.000"/>
    <s v="@PaulGAllen each and every government is able to record frequency from outer space especially people from Britain but have tracking devices"/>
    <m/>
    <m/>
    <x v="0"/>
    <m/>
    <s v="http://pbs.twimg.com/profile_images/1161990352707846145/DlVYZkV6_normal.jpg"/>
    <x v="97"/>
    <s v="https://twitter.com/#!/masicleininger1/status/1161286506658635781"/>
    <m/>
    <m/>
    <s v="1161286506658635781"/>
    <m/>
    <b v="0"/>
    <n v="0"/>
    <s v="24167314"/>
    <b v="0"/>
    <s v="en"/>
    <m/>
    <s v=""/>
    <b v="0"/>
    <n v="0"/>
    <s v=""/>
    <s v="Twitter Web App"/>
    <b v="0"/>
    <s v="1161286506658635781"/>
    <s v="Tweet"/>
    <n v="0"/>
    <n v="0"/>
    <m/>
    <m/>
    <m/>
    <m/>
    <m/>
    <m/>
    <m/>
    <m/>
    <n v="32"/>
    <s v="3"/>
    <s v="3"/>
    <n v="0"/>
    <n v="0"/>
    <n v="0"/>
    <n v="0"/>
    <n v="0"/>
    <n v="0"/>
    <n v="21"/>
    <n v="100"/>
    <n v="21"/>
  </r>
  <r>
    <s v="masicleininger1"/>
    <s v="paulgallen"/>
    <m/>
    <m/>
    <m/>
    <m/>
    <m/>
    <m/>
    <m/>
    <m/>
    <s v="No"/>
    <n v="544"/>
    <m/>
    <m/>
    <x v="2"/>
    <d v="2019-08-13T14:42:51.000"/>
    <s v="@PaulGAllen _x000a_Frequency a key that you talked into that opens your car door"/>
    <m/>
    <m/>
    <x v="0"/>
    <m/>
    <s v="http://pbs.twimg.com/profile_images/1161990352707846145/DlVYZkV6_normal.jpg"/>
    <x v="98"/>
    <s v="https://twitter.com/#!/masicleininger1/status/1161287001204842498"/>
    <m/>
    <m/>
    <s v="1161287001204842498"/>
    <m/>
    <b v="0"/>
    <n v="0"/>
    <s v="24167314"/>
    <b v="0"/>
    <s v="en"/>
    <m/>
    <s v=""/>
    <b v="0"/>
    <n v="0"/>
    <s v=""/>
    <s v="Twitter Web App"/>
    <b v="0"/>
    <s v="1161287001204842498"/>
    <s v="Tweet"/>
    <n v="0"/>
    <n v="0"/>
    <m/>
    <m/>
    <m/>
    <m/>
    <m/>
    <m/>
    <m/>
    <m/>
    <n v="32"/>
    <s v="3"/>
    <s v="3"/>
    <n v="0"/>
    <n v="0"/>
    <n v="0"/>
    <n v="0"/>
    <n v="0"/>
    <n v="0"/>
    <n v="13"/>
    <n v="100"/>
    <n v="13"/>
  </r>
  <r>
    <s v="masicleininger1"/>
    <s v="paulgallen"/>
    <m/>
    <m/>
    <m/>
    <m/>
    <m/>
    <m/>
    <m/>
    <m/>
    <s v="No"/>
    <n v="545"/>
    <m/>
    <m/>
    <x v="2"/>
    <d v="2019-08-13T14:43:36.000"/>
    <s v="@PaulGAllen _x000a_And when we get people like Paul Allen Bill Gates fishing frequency we're looking at artificial telepathic people in the future"/>
    <m/>
    <m/>
    <x v="0"/>
    <m/>
    <s v="http://pbs.twimg.com/profile_images/1161990352707846145/DlVYZkV6_normal.jpg"/>
    <x v="99"/>
    <s v="https://twitter.com/#!/masicleininger1/status/1161287188820238336"/>
    <m/>
    <m/>
    <s v="1161287188820238336"/>
    <m/>
    <b v="0"/>
    <n v="0"/>
    <s v="24167314"/>
    <b v="0"/>
    <s v="en"/>
    <m/>
    <s v=""/>
    <b v="0"/>
    <n v="0"/>
    <s v=""/>
    <s v="Twitter Web App"/>
    <b v="0"/>
    <s v="1161287188820238336"/>
    <s v="Tweet"/>
    <n v="0"/>
    <n v="0"/>
    <m/>
    <m/>
    <m/>
    <m/>
    <m/>
    <m/>
    <m/>
    <m/>
    <n v="32"/>
    <s v="3"/>
    <s v="3"/>
    <n v="1"/>
    <n v="4.545454545454546"/>
    <n v="0"/>
    <n v="0"/>
    <n v="0"/>
    <n v="0"/>
    <n v="21"/>
    <n v="95.45454545454545"/>
    <n v="22"/>
  </r>
  <r>
    <s v="masicleininger1"/>
    <s v="paulgallen"/>
    <m/>
    <m/>
    <m/>
    <m/>
    <m/>
    <m/>
    <m/>
    <m/>
    <s v="No"/>
    <n v="546"/>
    <m/>
    <m/>
    <x v="2"/>
    <d v="2019-08-13T14:45:14.000"/>
    <s v="@PaulGAllen _x000a_Let's face it Paul Allen there is no rules to the Constitution in state of Washington owe me 40 million dollar settlement:_x000a__x000a_I want my Goddamn money"/>
    <m/>
    <m/>
    <x v="0"/>
    <m/>
    <s v="http://pbs.twimg.com/profile_images/1161990352707846145/DlVYZkV6_normal.jpg"/>
    <x v="100"/>
    <s v="https://twitter.com/#!/masicleininger1/status/1161287601703325700"/>
    <m/>
    <m/>
    <s v="1161287601703325700"/>
    <m/>
    <b v="0"/>
    <n v="0"/>
    <s v="24167314"/>
    <b v="0"/>
    <s v="en"/>
    <m/>
    <s v=""/>
    <b v="0"/>
    <n v="0"/>
    <s v=""/>
    <s v="Twitter Web App"/>
    <b v="0"/>
    <s v="1161287601703325700"/>
    <s v="Tweet"/>
    <n v="0"/>
    <n v="0"/>
    <m/>
    <m/>
    <m/>
    <m/>
    <m/>
    <m/>
    <m/>
    <m/>
    <n v="32"/>
    <s v="3"/>
    <s v="3"/>
    <n v="0"/>
    <n v="0"/>
    <n v="0"/>
    <n v="0"/>
    <n v="0"/>
    <n v="0"/>
    <n v="28"/>
    <n v="100"/>
    <n v="28"/>
  </r>
  <r>
    <s v="masicleininger1"/>
    <s v="paulgallen"/>
    <m/>
    <m/>
    <m/>
    <m/>
    <m/>
    <m/>
    <m/>
    <m/>
    <s v="No"/>
    <n v="547"/>
    <m/>
    <m/>
    <x v="2"/>
    <d v="2019-08-13T14:47:22.000"/>
    <s v="@PaulGAllen _x000a_Owner Westford Anodizing Dave Allen what do your best adviser to the particulars over me Fraightliner Truck"/>
    <m/>
    <m/>
    <x v="0"/>
    <m/>
    <s v="http://pbs.twimg.com/profile_images/1161990352707846145/DlVYZkV6_normal.jpg"/>
    <x v="101"/>
    <s v="https://twitter.com/#!/masicleininger1/status/1161288136711954434"/>
    <m/>
    <m/>
    <s v="1161288136711954434"/>
    <m/>
    <b v="0"/>
    <n v="0"/>
    <s v="24167314"/>
    <b v="0"/>
    <s v="en"/>
    <m/>
    <s v=""/>
    <b v="0"/>
    <n v="0"/>
    <s v=""/>
    <s v="Twitter Web App"/>
    <b v="0"/>
    <s v="1161288136711954434"/>
    <s v="Tweet"/>
    <n v="0"/>
    <n v="0"/>
    <m/>
    <m/>
    <m/>
    <m/>
    <m/>
    <m/>
    <m/>
    <m/>
    <n v="32"/>
    <s v="3"/>
    <s v="3"/>
    <n v="1"/>
    <n v="5.555555555555555"/>
    <n v="0"/>
    <n v="0"/>
    <n v="0"/>
    <n v="0"/>
    <n v="17"/>
    <n v="94.44444444444444"/>
    <n v="18"/>
  </r>
  <r>
    <s v="masicleininger1"/>
    <s v="paulgallen"/>
    <m/>
    <m/>
    <m/>
    <m/>
    <m/>
    <m/>
    <m/>
    <m/>
    <s v="No"/>
    <n v="548"/>
    <m/>
    <m/>
    <x v="2"/>
    <d v="2019-08-13T15:29:23.000"/>
    <s v="@PaulGAllen well literally half of Mexico is singing the song:_x000a__x000a_rusty, rusty, rusty the bad"/>
    <m/>
    <m/>
    <x v="0"/>
    <m/>
    <s v="http://pbs.twimg.com/profile_images/1161990352707846145/DlVYZkV6_normal.jpg"/>
    <x v="102"/>
    <s v="https://twitter.com/#!/masicleininger1/status/1161298710329905152"/>
    <m/>
    <m/>
    <s v="1161298710329905152"/>
    <m/>
    <b v="0"/>
    <n v="0"/>
    <s v="24167314"/>
    <b v="0"/>
    <s v="en"/>
    <m/>
    <s v=""/>
    <b v="0"/>
    <n v="0"/>
    <s v=""/>
    <s v="Twitter Web App"/>
    <b v="0"/>
    <s v="1161298710329905152"/>
    <s v="Tweet"/>
    <n v="0"/>
    <n v="0"/>
    <m/>
    <m/>
    <m/>
    <m/>
    <m/>
    <m/>
    <m/>
    <m/>
    <n v="32"/>
    <s v="3"/>
    <s v="3"/>
    <n v="1"/>
    <n v="6.666666666666667"/>
    <n v="4"/>
    <n v="26.666666666666668"/>
    <n v="0"/>
    <n v="0"/>
    <n v="10"/>
    <n v="66.66666666666667"/>
    <n v="15"/>
  </r>
  <r>
    <s v="masicleininger1"/>
    <s v="paulgallen"/>
    <m/>
    <m/>
    <m/>
    <m/>
    <m/>
    <m/>
    <m/>
    <m/>
    <s v="No"/>
    <n v="549"/>
    <m/>
    <m/>
    <x v="2"/>
    <d v="2019-08-13T15:31:48.000"/>
    <s v="@PaulGAllen _x000a__x000a_Bill Gates I have Penelope Culbertson secretary save World art. Org what you donated $1000000 to with… https://t.co/0pL30OXKGo"/>
    <s v="https://twitter.com/i/web/status/1161299320324276224"/>
    <s v="twitter.com"/>
    <x v="0"/>
    <m/>
    <s v="http://pbs.twimg.com/profile_images/1161990352707846145/DlVYZkV6_normal.jpg"/>
    <x v="103"/>
    <s v="https://twitter.com/#!/masicleininger1/status/1161299320324276224"/>
    <m/>
    <m/>
    <s v="1161299320324276224"/>
    <m/>
    <b v="0"/>
    <n v="0"/>
    <s v="24167314"/>
    <b v="0"/>
    <s v="en"/>
    <m/>
    <s v=""/>
    <b v="0"/>
    <n v="0"/>
    <s v=""/>
    <s v="Twitter Web App"/>
    <b v="1"/>
    <s v="1161299320324276224"/>
    <s v="Tweet"/>
    <n v="0"/>
    <n v="0"/>
    <m/>
    <m/>
    <m/>
    <m/>
    <m/>
    <m/>
    <m/>
    <m/>
    <n v="32"/>
    <s v="3"/>
    <s v="3"/>
    <n v="0"/>
    <n v="0"/>
    <n v="0"/>
    <n v="0"/>
    <n v="0"/>
    <n v="0"/>
    <n v="18"/>
    <n v="100"/>
    <n v="18"/>
  </r>
  <r>
    <s v="masicleininger1"/>
    <s v="paulgallen"/>
    <m/>
    <m/>
    <m/>
    <m/>
    <m/>
    <m/>
    <m/>
    <m/>
    <s v="No"/>
    <n v="550"/>
    <m/>
    <m/>
    <x v="2"/>
    <d v="2019-08-13T15:36:15.000"/>
    <s v="@PaulGAllen contract for building business have safeguards protecting from the will of my dad has nothing to do wit… https://t.co/O4Kfp3b56b"/>
    <s v="https://twitter.com/i/web/status/1161300441038147584"/>
    <s v="twitter.com"/>
    <x v="0"/>
    <m/>
    <s v="http://pbs.twimg.com/profile_images/1161990352707846145/DlVYZkV6_normal.jpg"/>
    <x v="104"/>
    <s v="https://twitter.com/#!/masicleininger1/status/1161300441038147584"/>
    <m/>
    <m/>
    <s v="1161300441038147584"/>
    <m/>
    <b v="0"/>
    <n v="0"/>
    <s v="24167314"/>
    <b v="0"/>
    <s v="en"/>
    <m/>
    <s v=""/>
    <b v="0"/>
    <n v="0"/>
    <s v=""/>
    <s v="Twitter Web App"/>
    <b v="1"/>
    <s v="1161300441038147584"/>
    <s v="Tweet"/>
    <n v="0"/>
    <n v="0"/>
    <m/>
    <m/>
    <m/>
    <m/>
    <m/>
    <m/>
    <m/>
    <m/>
    <n v="32"/>
    <s v="3"/>
    <s v="3"/>
    <n v="0"/>
    <n v="0"/>
    <n v="0"/>
    <n v="0"/>
    <n v="0"/>
    <n v="0"/>
    <n v="19"/>
    <n v="100"/>
    <n v="19"/>
  </r>
  <r>
    <s v="masicleininger1"/>
    <s v="paulgallen"/>
    <m/>
    <m/>
    <m/>
    <m/>
    <m/>
    <m/>
    <m/>
    <m/>
    <s v="No"/>
    <n v="551"/>
    <m/>
    <m/>
    <x v="2"/>
    <d v="2019-08-13T15:38:25.000"/>
    <s v="@PaulGAllen _x000a_Business leininger polishing and plating Corp loft stock is closed account can't be sold traded bought… https://t.co/aKy2IEu6Ed"/>
    <s v="https://twitter.com/i/web/status/1161300986125676544"/>
    <s v="twitter.com"/>
    <x v="0"/>
    <m/>
    <s v="http://pbs.twimg.com/profile_images/1161990352707846145/DlVYZkV6_normal.jpg"/>
    <x v="105"/>
    <s v="https://twitter.com/#!/masicleininger1/status/1161300986125676544"/>
    <m/>
    <m/>
    <s v="1161300986125676544"/>
    <m/>
    <b v="0"/>
    <n v="0"/>
    <s v="24167314"/>
    <b v="0"/>
    <s v="en"/>
    <m/>
    <s v=""/>
    <b v="0"/>
    <n v="0"/>
    <s v=""/>
    <s v="Twitter Web App"/>
    <b v="1"/>
    <s v="1161300986125676544"/>
    <s v="Tweet"/>
    <n v="0"/>
    <n v="0"/>
    <m/>
    <m/>
    <m/>
    <m/>
    <m/>
    <m/>
    <m/>
    <m/>
    <n v="32"/>
    <s v="3"/>
    <s v="3"/>
    <n v="0"/>
    <n v="0"/>
    <n v="0"/>
    <n v="0"/>
    <n v="0"/>
    <n v="0"/>
    <n v="17"/>
    <n v="100"/>
    <n v="17"/>
  </r>
  <r>
    <s v="masicleininger1"/>
    <s v="paulgallen"/>
    <m/>
    <m/>
    <m/>
    <m/>
    <m/>
    <m/>
    <m/>
    <m/>
    <s v="No"/>
    <n v="552"/>
    <m/>
    <m/>
    <x v="2"/>
    <d v="2019-08-13T15:40:10.000"/>
    <s v="@PaulGAllen _x000a_Paul Allen make a historical know right now my dad said he was able to register both stepchildren Nati… https://t.co/wX2FnANi5F"/>
    <s v="https://twitter.com/i/web/status/1161301427387375617"/>
    <s v="twitter.com"/>
    <x v="0"/>
    <m/>
    <s v="http://pbs.twimg.com/profile_images/1161990352707846145/DlVYZkV6_normal.jpg"/>
    <x v="106"/>
    <s v="https://twitter.com/#!/masicleininger1/status/1161301427387375617"/>
    <m/>
    <m/>
    <s v="1161301427387375617"/>
    <m/>
    <b v="0"/>
    <n v="0"/>
    <s v="24167314"/>
    <b v="0"/>
    <s v="en"/>
    <m/>
    <s v=""/>
    <b v="0"/>
    <n v="0"/>
    <s v=""/>
    <s v="Twitter Web App"/>
    <b v="1"/>
    <s v="1161301427387375617"/>
    <s v="Tweet"/>
    <n v="0"/>
    <n v="0"/>
    <m/>
    <m/>
    <m/>
    <m/>
    <m/>
    <m/>
    <m/>
    <m/>
    <n v="32"/>
    <s v="3"/>
    <s v="3"/>
    <n v="1"/>
    <n v="5"/>
    <n v="0"/>
    <n v="0"/>
    <n v="0"/>
    <n v="0"/>
    <n v="19"/>
    <n v="95"/>
    <n v="20"/>
  </r>
  <r>
    <s v="masicleininger1"/>
    <s v="paulgallen"/>
    <m/>
    <m/>
    <m/>
    <m/>
    <m/>
    <m/>
    <m/>
    <m/>
    <s v="No"/>
    <n v="553"/>
    <m/>
    <m/>
    <x v="2"/>
    <d v="2019-08-13T15:43:17.000"/>
    <s v="@PaulGAllen _x000a_And you know I'm up against the popularity of the whole entire tribe which Hitler came from I've been… https://t.co/RfJ262T0sb"/>
    <s v="https://twitter.com/i/web/status/1161302211827097600"/>
    <s v="twitter.com"/>
    <x v="0"/>
    <m/>
    <s v="http://pbs.twimg.com/profile_images/1161990352707846145/DlVYZkV6_normal.jpg"/>
    <x v="107"/>
    <s v="https://twitter.com/#!/masicleininger1/status/1161302211827097600"/>
    <m/>
    <m/>
    <s v="1161302211827097600"/>
    <m/>
    <b v="0"/>
    <n v="0"/>
    <s v="24167314"/>
    <b v="0"/>
    <s v="en"/>
    <m/>
    <s v=""/>
    <b v="0"/>
    <n v="0"/>
    <s v=""/>
    <s v="Twitter Web App"/>
    <b v="1"/>
    <s v="1161302211827097600"/>
    <s v="Tweet"/>
    <n v="0"/>
    <n v="0"/>
    <m/>
    <m/>
    <m/>
    <m/>
    <m/>
    <m/>
    <m/>
    <m/>
    <n v="32"/>
    <s v="3"/>
    <s v="3"/>
    <n v="0"/>
    <n v="0"/>
    <n v="0"/>
    <n v="0"/>
    <n v="0"/>
    <n v="0"/>
    <n v="20"/>
    <n v="100"/>
    <n v="20"/>
  </r>
  <r>
    <s v="masicleininger1"/>
    <s v="paulgallen"/>
    <m/>
    <m/>
    <m/>
    <m/>
    <m/>
    <m/>
    <m/>
    <m/>
    <s v="No"/>
    <n v="554"/>
    <m/>
    <m/>
    <x v="2"/>
    <d v="2019-08-13T15:44:39.000"/>
    <s v="@PaulGAllen_x000a__x000a_So when I see Paul Allen representing black and blue colors flame and elephants are you going showman?… https://t.co/5vT6lpcazv"/>
    <s v="https://twitter.com/i/web/status/1161302553654546433"/>
    <s v="twitter.com"/>
    <x v="0"/>
    <m/>
    <s v="http://pbs.twimg.com/profile_images/1161990352707846145/DlVYZkV6_normal.jpg"/>
    <x v="108"/>
    <s v="https://twitter.com/#!/masicleininger1/status/1161302553654546433"/>
    <m/>
    <m/>
    <s v="1161302553654546433"/>
    <m/>
    <b v="0"/>
    <n v="0"/>
    <s v="24167314"/>
    <b v="0"/>
    <s v="en"/>
    <m/>
    <s v=""/>
    <b v="0"/>
    <n v="0"/>
    <s v=""/>
    <s v="Twitter Web App"/>
    <b v="1"/>
    <s v="1161302553654546433"/>
    <s v="Tweet"/>
    <n v="0"/>
    <n v="0"/>
    <m/>
    <m/>
    <m/>
    <m/>
    <m/>
    <m/>
    <m/>
    <m/>
    <n v="32"/>
    <s v="3"/>
    <s v="3"/>
    <n v="0"/>
    <n v="0"/>
    <n v="0"/>
    <n v="0"/>
    <n v="0"/>
    <n v="0"/>
    <n v="19"/>
    <n v="100"/>
    <n v="19"/>
  </r>
  <r>
    <s v="masicleininger1"/>
    <s v="paulgallen"/>
    <m/>
    <m/>
    <m/>
    <m/>
    <m/>
    <m/>
    <m/>
    <m/>
    <s v="No"/>
    <n v="555"/>
    <m/>
    <m/>
    <x v="2"/>
    <d v="2019-08-13T15:45:32.000"/>
    <s v="@PaulGAllen _x000a_Do you want me to tell the world you're a real gangster you'll fight back every time"/>
    <m/>
    <m/>
    <x v="0"/>
    <m/>
    <s v="http://pbs.twimg.com/profile_images/1161990352707846145/DlVYZkV6_normal.jpg"/>
    <x v="109"/>
    <s v="https://twitter.com/#!/masicleininger1/status/1161302778184028160"/>
    <m/>
    <m/>
    <s v="1161302778184028160"/>
    <m/>
    <b v="0"/>
    <n v="0"/>
    <s v="24167314"/>
    <b v="0"/>
    <s v="en"/>
    <m/>
    <s v=""/>
    <b v="0"/>
    <n v="0"/>
    <s v=""/>
    <s v="Twitter Web App"/>
    <b v="0"/>
    <s v="1161302778184028160"/>
    <s v="Tweet"/>
    <n v="0"/>
    <n v="0"/>
    <m/>
    <m/>
    <m/>
    <m/>
    <m/>
    <m/>
    <m/>
    <m/>
    <n v="32"/>
    <s v="3"/>
    <s v="3"/>
    <n v="0"/>
    <n v="0"/>
    <n v="1"/>
    <n v="5.555555555555555"/>
    <n v="0"/>
    <n v="0"/>
    <n v="17"/>
    <n v="94.44444444444444"/>
    <n v="18"/>
  </r>
  <r>
    <s v="masicleininger1"/>
    <s v="paulgallen"/>
    <m/>
    <m/>
    <m/>
    <m/>
    <m/>
    <m/>
    <m/>
    <m/>
    <s v="No"/>
    <n v="556"/>
    <m/>
    <m/>
    <x v="2"/>
    <d v="2019-08-13T15:48:54.000"/>
    <s v="@PaulGAllen _x000a_And when I'm down in Louisiana and other Low Places and I'm with the showman coming in and out of thei… https://t.co/ojQVJjjTuK"/>
    <s v="https://twitter.com/i/web/status/1161303624141565958"/>
    <s v="twitter.com"/>
    <x v="0"/>
    <m/>
    <s v="http://pbs.twimg.com/profile_images/1161990352707846145/DlVYZkV6_normal.jpg"/>
    <x v="110"/>
    <s v="https://twitter.com/#!/masicleininger1/status/1161303624141565958"/>
    <m/>
    <m/>
    <s v="1161303624141565958"/>
    <m/>
    <b v="0"/>
    <n v="0"/>
    <s v="24167314"/>
    <b v="0"/>
    <s v="en"/>
    <m/>
    <s v=""/>
    <b v="0"/>
    <n v="0"/>
    <s v=""/>
    <s v="Twitter Web App"/>
    <b v="1"/>
    <s v="1161303624141565958"/>
    <s v="Tweet"/>
    <n v="0"/>
    <n v="0"/>
    <m/>
    <m/>
    <m/>
    <m/>
    <m/>
    <m/>
    <m/>
    <m/>
    <n v="32"/>
    <s v="3"/>
    <s v="3"/>
    <n v="0"/>
    <n v="0"/>
    <n v="0"/>
    <n v="0"/>
    <n v="0"/>
    <n v="0"/>
    <n v="22"/>
    <n v="100"/>
    <n v="22"/>
  </r>
  <r>
    <s v="masicleininger1"/>
    <s v="paulgallen"/>
    <m/>
    <m/>
    <m/>
    <m/>
    <m/>
    <m/>
    <m/>
    <m/>
    <s v="No"/>
    <n v="557"/>
    <m/>
    <m/>
    <x v="2"/>
    <d v="2019-08-13T15:50:33.000"/>
    <s v="@PaulGAllen _x000a_Just like when Robert sent his boy the one I ended up beating up the whole club house down in Orange C… https://t.co/BvjxIBkJCb"/>
    <s v="https://twitter.com/i/web/status/1161304039201497093"/>
    <s v="twitter.com"/>
    <x v="0"/>
    <m/>
    <s v="http://pbs.twimg.com/profile_images/1161990352707846145/DlVYZkV6_normal.jpg"/>
    <x v="111"/>
    <s v="https://twitter.com/#!/masicleininger1/status/1161304039201497093"/>
    <m/>
    <m/>
    <s v="1161304039201497093"/>
    <m/>
    <b v="0"/>
    <n v="0"/>
    <s v="24167314"/>
    <b v="0"/>
    <s v="en"/>
    <m/>
    <s v=""/>
    <b v="0"/>
    <n v="0"/>
    <s v=""/>
    <s v="Twitter Web App"/>
    <b v="1"/>
    <s v="1161304039201497093"/>
    <s v="Tweet"/>
    <n v="0"/>
    <n v="0"/>
    <m/>
    <m/>
    <m/>
    <m/>
    <m/>
    <m/>
    <m/>
    <m/>
    <n v="32"/>
    <s v="3"/>
    <s v="3"/>
    <n v="1"/>
    <n v="4.3478260869565215"/>
    <n v="0"/>
    <n v="0"/>
    <n v="0"/>
    <n v="0"/>
    <n v="22"/>
    <n v="95.65217391304348"/>
    <n v="23"/>
  </r>
  <r>
    <s v="masicleininger1"/>
    <s v="paulgallen"/>
    <m/>
    <m/>
    <m/>
    <m/>
    <m/>
    <m/>
    <m/>
    <m/>
    <s v="No"/>
    <n v="558"/>
    <m/>
    <m/>
    <x v="2"/>
    <d v="2019-08-13T15:51:40.000"/>
    <s v="@PaulGAllen _x000a_And I know who he is somebody that desire to work for the German Mafia his whole entire childhood made… https://t.co/9TFiF0uiYX"/>
    <s v="https://twitter.com/i/web/status/1161304320987430912"/>
    <s v="twitter.com"/>
    <x v="0"/>
    <m/>
    <s v="http://pbs.twimg.com/profile_images/1161990352707846145/DlVYZkV6_normal.jpg"/>
    <x v="112"/>
    <s v="https://twitter.com/#!/masicleininger1/status/1161304320987430912"/>
    <m/>
    <m/>
    <s v="1161304320987430912"/>
    <m/>
    <b v="0"/>
    <n v="0"/>
    <s v="24167314"/>
    <b v="0"/>
    <s v="en"/>
    <m/>
    <s v=""/>
    <b v="0"/>
    <n v="0"/>
    <s v=""/>
    <s v="Twitter Web App"/>
    <b v="1"/>
    <s v="1161304320987430912"/>
    <s v="Tweet"/>
    <n v="0"/>
    <n v="0"/>
    <m/>
    <m/>
    <m/>
    <m/>
    <m/>
    <m/>
    <m/>
    <m/>
    <n v="32"/>
    <s v="3"/>
    <s v="3"/>
    <n v="1"/>
    <n v="4.761904761904762"/>
    <n v="0"/>
    <n v="0"/>
    <n v="0"/>
    <n v="0"/>
    <n v="20"/>
    <n v="95.23809523809524"/>
    <n v="21"/>
  </r>
  <r>
    <s v="masicleininger1"/>
    <s v="paulgallen"/>
    <m/>
    <m/>
    <m/>
    <m/>
    <m/>
    <m/>
    <m/>
    <m/>
    <s v="No"/>
    <n v="559"/>
    <m/>
    <m/>
    <x v="2"/>
    <d v="2019-08-13T15:52:47.000"/>
    <s v="@PaulGAllen you know why people don't like you in Portland Oregon they feel like you're the competition and if you… https://t.co/bJB9dOBsHb"/>
    <s v="https://twitter.com/i/web/status/1161304602794323968"/>
    <s v="twitter.com"/>
    <x v="0"/>
    <m/>
    <s v="http://pbs.twimg.com/profile_images/1161990352707846145/DlVYZkV6_normal.jpg"/>
    <x v="113"/>
    <s v="https://twitter.com/#!/masicleininger1/status/1161304602794323968"/>
    <m/>
    <m/>
    <s v="1161304602794323968"/>
    <m/>
    <b v="0"/>
    <n v="0"/>
    <s v="24167314"/>
    <b v="0"/>
    <s v="en"/>
    <m/>
    <s v=""/>
    <b v="0"/>
    <n v="0"/>
    <s v=""/>
    <s v="Twitter Web App"/>
    <b v="1"/>
    <s v="1161304602794323968"/>
    <s v="Tweet"/>
    <n v="0"/>
    <n v="0"/>
    <m/>
    <m/>
    <m/>
    <m/>
    <m/>
    <m/>
    <m/>
    <m/>
    <n v="32"/>
    <s v="3"/>
    <s v="3"/>
    <n v="2"/>
    <n v="10"/>
    <n v="0"/>
    <n v="0"/>
    <n v="0"/>
    <n v="0"/>
    <n v="18"/>
    <n v="90"/>
    <n v="20"/>
  </r>
  <r>
    <s v="masicleininger1"/>
    <s v="paulgallen"/>
    <m/>
    <m/>
    <m/>
    <m/>
    <m/>
    <m/>
    <m/>
    <m/>
    <s v="No"/>
    <n v="560"/>
    <m/>
    <m/>
    <x v="2"/>
    <d v="2019-08-13T15:53:46.000"/>
    <s v="@PaulGAllen _x000a_The whole world is inside closest Paul Allen we live on delusional foundations everyday even interpret… https://t.co/gHKfvPremM"/>
    <s v="https://twitter.com/i/web/status/1161304846294667264"/>
    <s v="twitter.com"/>
    <x v="0"/>
    <m/>
    <s v="http://pbs.twimg.com/profile_images/1161990352707846145/DlVYZkV6_normal.jpg"/>
    <x v="114"/>
    <s v="https://twitter.com/#!/masicleininger1/status/1161304846294667264"/>
    <m/>
    <m/>
    <s v="1161304846294667264"/>
    <m/>
    <b v="0"/>
    <n v="0"/>
    <s v="24167314"/>
    <b v="0"/>
    <s v="en"/>
    <m/>
    <s v=""/>
    <b v="0"/>
    <n v="0"/>
    <s v=""/>
    <s v="Twitter Web App"/>
    <b v="1"/>
    <s v="1161304846294667264"/>
    <s v="Tweet"/>
    <n v="0"/>
    <n v="0"/>
    <m/>
    <m/>
    <m/>
    <m/>
    <m/>
    <m/>
    <m/>
    <m/>
    <n v="32"/>
    <s v="3"/>
    <s v="3"/>
    <n v="0"/>
    <n v="0"/>
    <n v="1"/>
    <n v="5.882352941176471"/>
    <n v="0"/>
    <n v="0"/>
    <n v="16"/>
    <n v="94.11764705882354"/>
    <n v="17"/>
  </r>
  <r>
    <s v="masicleininger1"/>
    <s v="paulgallen"/>
    <m/>
    <m/>
    <m/>
    <m/>
    <m/>
    <m/>
    <m/>
    <m/>
    <s v="No"/>
    <n v="561"/>
    <m/>
    <m/>
    <x v="2"/>
    <d v="2019-08-13T15:54:45.000"/>
    <s v="@PaulGAllen _x000a_Back to frequency your choice to manually open the door or close the door or hook it up to your keycha… https://t.co/mDYHAwCRDc"/>
    <s v="https://twitter.com/i/web/status/1161305094698049538"/>
    <s v="twitter.com"/>
    <x v="0"/>
    <m/>
    <s v="http://pbs.twimg.com/profile_images/1161990352707846145/DlVYZkV6_normal.jpg"/>
    <x v="115"/>
    <s v="https://twitter.com/#!/masicleininger1/status/1161305094698049538"/>
    <m/>
    <m/>
    <s v="1161305094698049538"/>
    <m/>
    <b v="0"/>
    <n v="0"/>
    <s v="24167314"/>
    <b v="0"/>
    <s v="en"/>
    <m/>
    <s v=""/>
    <b v="0"/>
    <n v="0"/>
    <s v=""/>
    <s v="Twitter Web App"/>
    <b v="1"/>
    <s v="1161305094698049538"/>
    <s v="Tweet"/>
    <n v="0"/>
    <n v="0"/>
    <m/>
    <m/>
    <m/>
    <m/>
    <m/>
    <m/>
    <m/>
    <m/>
    <n v="32"/>
    <s v="3"/>
    <s v="3"/>
    <n v="0"/>
    <n v="0"/>
    <n v="0"/>
    <n v="0"/>
    <n v="0"/>
    <n v="0"/>
    <n v="22"/>
    <n v="100"/>
    <n v="22"/>
  </r>
  <r>
    <s v="masicleininger1"/>
    <s v="paulgallen"/>
    <m/>
    <m/>
    <m/>
    <m/>
    <m/>
    <m/>
    <m/>
    <m/>
    <s v="No"/>
    <n v="562"/>
    <m/>
    <m/>
    <x v="2"/>
    <d v="2019-08-13T15:55:26.000"/>
    <s v="@PaulGAllen _x000a_Most people are not going to want to answer their phone to an automatic recording system and trapping conversation"/>
    <m/>
    <m/>
    <x v="0"/>
    <m/>
    <s v="http://pbs.twimg.com/profile_images/1161990352707846145/DlVYZkV6_normal.jpg"/>
    <x v="116"/>
    <s v="https://twitter.com/#!/masicleininger1/status/1161305266425483264"/>
    <m/>
    <m/>
    <s v="1161305266425483264"/>
    <m/>
    <b v="0"/>
    <n v="0"/>
    <s v="24167314"/>
    <b v="0"/>
    <s v="en"/>
    <m/>
    <s v=""/>
    <b v="0"/>
    <n v="0"/>
    <s v=""/>
    <s v="Twitter Web App"/>
    <b v="0"/>
    <s v="1161305266425483264"/>
    <s v="Tweet"/>
    <n v="0"/>
    <n v="0"/>
    <m/>
    <m/>
    <m/>
    <m/>
    <m/>
    <m/>
    <m/>
    <m/>
    <n v="32"/>
    <s v="3"/>
    <s v="3"/>
    <n v="0"/>
    <n v="0"/>
    <n v="0"/>
    <n v="0"/>
    <n v="0"/>
    <n v="0"/>
    <n v="20"/>
    <n v="100"/>
    <n v="20"/>
  </r>
  <r>
    <s v="lolathackston"/>
    <s v="lolathackston"/>
    <m/>
    <m/>
    <m/>
    <m/>
    <m/>
    <m/>
    <m/>
    <m/>
    <s v="No"/>
    <n v="563"/>
    <m/>
    <m/>
    <x v="1"/>
    <d v="2019-08-13T23:30:07.000"/>
    <s v="https://t.co/UXeLMPCG5u"/>
    <m/>
    <m/>
    <x v="0"/>
    <s v="https://pbs.twimg.com/media/DplORF3VsAEyiuX.jpg"/>
    <s v="https://pbs.twimg.com/media/DplORF3VsAEyiuX.jpg"/>
    <x v="117"/>
    <s v="https://twitter.com/#!/lolathackston/status/1161419692755640320"/>
    <m/>
    <m/>
    <s v="1161419692755640320"/>
    <m/>
    <b v="0"/>
    <n v="0"/>
    <s v=""/>
    <b v="0"/>
    <s v="und"/>
    <m/>
    <s v=""/>
    <b v="0"/>
    <n v="0"/>
    <s v=""/>
    <s v="twitter web apps"/>
    <b v="0"/>
    <s v="1161419692755640320"/>
    <s v="Tweet"/>
    <n v="0"/>
    <n v="0"/>
    <m/>
    <m/>
    <m/>
    <m/>
    <m/>
    <m/>
    <m/>
    <m/>
    <n v="1"/>
    <s v="10"/>
    <s v="10"/>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88">
    <i>
      <x v="1"/>
    </i>
    <i r="1">
      <x v="3"/>
    </i>
    <i r="2">
      <x v="62"/>
    </i>
    <i r="3">
      <x v="17"/>
    </i>
    <i r="3">
      <x v="18"/>
    </i>
    <i r="2">
      <x v="67"/>
    </i>
    <i r="3">
      <x v="8"/>
    </i>
    <i>
      <x v="3"/>
    </i>
    <i r="1">
      <x v="9"/>
    </i>
    <i r="2">
      <x v="245"/>
    </i>
    <i r="3">
      <x v="21"/>
    </i>
    <i r="3">
      <x v="24"/>
    </i>
    <i>
      <x v="4"/>
    </i>
    <i r="1">
      <x v="6"/>
    </i>
    <i r="2">
      <x v="156"/>
    </i>
    <i r="3">
      <x v="16"/>
    </i>
    <i>
      <x v="5"/>
    </i>
    <i r="1">
      <x v="6"/>
    </i>
    <i r="2">
      <x v="177"/>
    </i>
    <i r="3">
      <x v="5"/>
    </i>
    <i r="1">
      <x v="7"/>
    </i>
    <i r="2">
      <x v="203"/>
    </i>
    <i r="3">
      <x v="20"/>
    </i>
    <i r="2">
      <x v="213"/>
    </i>
    <i r="3">
      <x v="17"/>
    </i>
    <i r="3">
      <x v="18"/>
    </i>
    <i r="1">
      <x v="8"/>
    </i>
    <i r="2">
      <x v="214"/>
    </i>
    <i r="3">
      <x v="19"/>
    </i>
    <i r="2">
      <x v="215"/>
    </i>
    <i r="3">
      <x v="12"/>
    </i>
    <i r="3">
      <x v="21"/>
    </i>
    <i r="2">
      <x v="216"/>
    </i>
    <i r="3">
      <x v="2"/>
    </i>
    <i r="2">
      <x v="217"/>
    </i>
    <i r="3">
      <x v="2"/>
    </i>
    <i r="3">
      <x v="6"/>
    </i>
    <i r="3">
      <x v="17"/>
    </i>
    <i r="2">
      <x v="218"/>
    </i>
    <i r="3">
      <x v="14"/>
    </i>
    <i r="2">
      <x v="220"/>
    </i>
    <i r="3">
      <x v="14"/>
    </i>
    <i r="3">
      <x v="15"/>
    </i>
    <i r="3">
      <x v="20"/>
    </i>
    <i r="2">
      <x v="221"/>
    </i>
    <i r="3">
      <x v="4"/>
    </i>
    <i r="3">
      <x v="14"/>
    </i>
    <i r="3">
      <x v="19"/>
    </i>
    <i r="2">
      <x v="222"/>
    </i>
    <i r="3">
      <x v="3"/>
    </i>
    <i r="3">
      <x v="8"/>
    </i>
    <i r="3">
      <x v="14"/>
    </i>
    <i r="3">
      <x v="21"/>
    </i>
    <i r="2">
      <x v="223"/>
    </i>
    <i r="3">
      <x v="2"/>
    </i>
    <i r="3">
      <x v="3"/>
    </i>
    <i r="3">
      <x v="4"/>
    </i>
    <i r="3">
      <x v="6"/>
    </i>
    <i r="3">
      <x v="7"/>
    </i>
    <i r="3">
      <x v="9"/>
    </i>
    <i r="3">
      <x v="15"/>
    </i>
    <i r="3">
      <x v="19"/>
    </i>
    <i r="2">
      <x v="224"/>
    </i>
    <i r="3">
      <x v="2"/>
    </i>
    <i r="3">
      <x v="17"/>
    </i>
    <i r="3">
      <x v="19"/>
    </i>
    <i r="3">
      <x v="20"/>
    </i>
    <i r="3">
      <x v="21"/>
    </i>
    <i r="3">
      <x v="22"/>
    </i>
    <i r="3">
      <x v="23"/>
    </i>
    <i r="3">
      <x v="24"/>
    </i>
    <i r="2">
      <x v="225"/>
    </i>
    <i r="3">
      <x v="2"/>
    </i>
    <i r="3">
      <x v="3"/>
    </i>
    <i r="3">
      <x v="16"/>
    </i>
    <i r="3">
      <x v="17"/>
    </i>
    <i r="3">
      <x v="18"/>
    </i>
    <i r="3">
      <x v="20"/>
    </i>
    <i r="3">
      <x v="21"/>
    </i>
    <i r="3">
      <x v="22"/>
    </i>
    <i r="3">
      <x v="23"/>
    </i>
    <i r="2">
      <x v="226"/>
    </i>
    <i r="3">
      <x v="13"/>
    </i>
    <i r="3">
      <x v="14"/>
    </i>
    <i r="3">
      <x v="15"/>
    </i>
    <i r="3">
      <x v="16"/>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
        <i x="4" s="1"/>
        <i x="5"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63" totalsRowShown="0" headerRowDxfId="496" dataDxfId="495">
  <autoFilter ref="A2:BL563"/>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7" totalsRowShown="0" headerRowDxfId="326" dataDxfId="325">
  <autoFilter ref="A14:V17"/>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V26" totalsRowShown="0" headerRowDxfId="301" dataDxfId="300">
  <autoFilter ref="A20:V26"/>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9:V39" totalsRowShown="0" headerRowDxfId="276" dataDxfId="275">
  <autoFilter ref="A29:V39"/>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2:V52" totalsRowShown="0" headerRowDxfId="251" dataDxfId="250">
  <autoFilter ref="A42:V52"/>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5:V65" totalsRowShown="0" headerRowDxfId="226" dataDxfId="225">
  <autoFilter ref="A55:V6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8:V78" totalsRowShown="0" headerRowDxfId="223" dataDxfId="222">
  <autoFilter ref="A68:V7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1:V91" totalsRowShown="0" headerRowDxfId="176" dataDxfId="175">
  <autoFilter ref="A81:V9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05" totalsRowShown="0" headerRowDxfId="141" dataDxfId="140">
  <autoFilter ref="A1:G50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2" totalsRowShown="0" headerRowDxfId="443" dataDxfId="442">
  <autoFilter ref="A2:BS17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30" totalsRowShown="0" headerRowDxfId="132" dataDxfId="131">
  <autoFilter ref="A1:L43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0" totalsRowShown="0" headerRowDxfId="64" dataDxfId="63">
  <autoFilter ref="A2:BL12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397" dataDxfId="396">
  <autoFilter ref="A1:C17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BBMENXCsD0" TargetMode="External" /><Relationship Id="rId2" Type="http://schemas.openxmlformats.org/officeDocument/2006/relationships/hyperlink" Target="https://t.co/BYjvdRBSAQ" TargetMode="External" /><Relationship Id="rId3" Type="http://schemas.openxmlformats.org/officeDocument/2006/relationships/hyperlink" Target="https://t.co/Oc5XZVQlQu" TargetMode="External" /><Relationship Id="rId4" Type="http://schemas.openxmlformats.org/officeDocument/2006/relationships/hyperlink" Target="https://t.co/t9GUZ0Tb1X" TargetMode="External" /><Relationship Id="rId5" Type="http://schemas.openxmlformats.org/officeDocument/2006/relationships/hyperlink" Target="https://t.co/AoMhRu0YZ4" TargetMode="External" /><Relationship Id="rId6" Type="http://schemas.openxmlformats.org/officeDocument/2006/relationships/hyperlink" Target="https://t.co/alAU5gPhSV" TargetMode="External" /><Relationship Id="rId7" Type="http://schemas.openxmlformats.org/officeDocument/2006/relationships/hyperlink" Target="https://t.co/BTFp3S83I4" TargetMode="External" /><Relationship Id="rId8" Type="http://schemas.openxmlformats.org/officeDocument/2006/relationships/hyperlink" Target="https://t.co/UXeLMPCG5u" TargetMode="External" /><Relationship Id="rId9" Type="http://schemas.openxmlformats.org/officeDocument/2006/relationships/hyperlink" Target="https://twitter.com/i/web/status/1156623038256779264" TargetMode="External" /><Relationship Id="rId10" Type="http://schemas.openxmlformats.org/officeDocument/2006/relationships/hyperlink" Target="https://twitter.com/i/web/status/1156623038256779264" TargetMode="External" /><Relationship Id="rId11" Type="http://schemas.openxmlformats.org/officeDocument/2006/relationships/hyperlink" Target="https://twitter.com/i/web/status/1156623038256779264" TargetMode="External" /><Relationship Id="rId12" Type="http://schemas.openxmlformats.org/officeDocument/2006/relationships/hyperlink" Target="https://twitter.com/i/web/status/1156623038256779264" TargetMode="External" /><Relationship Id="rId13" Type="http://schemas.openxmlformats.org/officeDocument/2006/relationships/hyperlink" Target="https://twitter.com/i/web/status/1156623038256779264" TargetMode="External" /><Relationship Id="rId14" Type="http://schemas.openxmlformats.org/officeDocument/2006/relationships/hyperlink" Target="https://twitter.com/i/web/status/1156623038256779264" TargetMode="External" /><Relationship Id="rId15" Type="http://schemas.openxmlformats.org/officeDocument/2006/relationships/hyperlink" Target="https://twitter.com/i/web/status/1156623038256779264" TargetMode="External" /><Relationship Id="rId16" Type="http://schemas.openxmlformats.org/officeDocument/2006/relationships/hyperlink" Target="https://twitter.com/i/web/status/1156623038256779264" TargetMode="External" /><Relationship Id="rId17" Type="http://schemas.openxmlformats.org/officeDocument/2006/relationships/hyperlink" Target="https://twitter.com/i/web/status/1156623038256779264" TargetMode="External" /><Relationship Id="rId18" Type="http://schemas.openxmlformats.org/officeDocument/2006/relationships/hyperlink" Target="https://www.kiro7.com/video?videoId=968789092&amp;videoVersion=1.0" TargetMode="External" /><Relationship Id="rId19" Type="http://schemas.openxmlformats.org/officeDocument/2006/relationships/hyperlink" Target="https://www.kiro7.com/video?videoId=968789092&amp;videoVersion=1.0" TargetMode="External" /><Relationship Id="rId20" Type="http://schemas.openxmlformats.org/officeDocument/2006/relationships/hyperlink" Target="https://www.kiro7.com/video?videoId=968789092&amp;videoVersion=1.0" TargetMode="External" /><Relationship Id="rId21" Type="http://schemas.openxmlformats.org/officeDocument/2006/relationships/hyperlink" Target="https://twitter.com/i/web/status/903754886508109824" TargetMode="External" /><Relationship Id="rId22" Type="http://schemas.openxmlformats.org/officeDocument/2006/relationships/hyperlink" Target="https://twitter.com/i/web/status/903754886508109824" TargetMode="External" /><Relationship Id="rId23" Type="http://schemas.openxmlformats.org/officeDocument/2006/relationships/hyperlink" Target="https://twitter.com/i/web/status/903754886508109824" TargetMode="External" /><Relationship Id="rId24" Type="http://schemas.openxmlformats.org/officeDocument/2006/relationships/hyperlink" Target="https://twitter.com/i/web/status/903754886508109824" TargetMode="External" /><Relationship Id="rId25" Type="http://schemas.openxmlformats.org/officeDocument/2006/relationships/hyperlink" Target="https://twitter.com/i/web/status/903754886508109824" TargetMode="External" /><Relationship Id="rId26" Type="http://schemas.openxmlformats.org/officeDocument/2006/relationships/hyperlink" Target="https://twitter.com/HealthAngel999/status/1156977138811179008" TargetMode="External" /><Relationship Id="rId27" Type="http://schemas.openxmlformats.org/officeDocument/2006/relationships/hyperlink" Target="https://twitter.com/HealthAngel999/status/1159081916227825664" TargetMode="External" /><Relationship Id="rId28" Type="http://schemas.openxmlformats.org/officeDocument/2006/relationships/hyperlink" Target="https://twitter.com/HealthAngel999/status/1156977138811179008" TargetMode="External" /><Relationship Id="rId29" Type="http://schemas.openxmlformats.org/officeDocument/2006/relationships/hyperlink" Target="https://twitter.com/HealthAngel999/status/1159081916227825664" TargetMode="External" /><Relationship Id="rId30" Type="http://schemas.openxmlformats.org/officeDocument/2006/relationships/hyperlink" Target="https://twitter.com/HealthAngel999/status/1156977138811179008" TargetMode="External" /><Relationship Id="rId31" Type="http://schemas.openxmlformats.org/officeDocument/2006/relationships/hyperlink" Target="https://twitter.com/HealthAngel999/status/1159081916227825664" TargetMode="External" /><Relationship Id="rId32" Type="http://schemas.openxmlformats.org/officeDocument/2006/relationships/hyperlink" Target="https://twitter.com/HealthAngel999/status/1156977138811179008" TargetMode="External" /><Relationship Id="rId33" Type="http://schemas.openxmlformats.org/officeDocument/2006/relationships/hyperlink" Target="https://twitter.com/HealthAngel999/status/1159081916227825664" TargetMode="External" /><Relationship Id="rId34" Type="http://schemas.openxmlformats.org/officeDocument/2006/relationships/hyperlink" Target="https://twitter.com/HealthAngel999/status/1156977138811179008" TargetMode="External" /><Relationship Id="rId35" Type="http://schemas.openxmlformats.org/officeDocument/2006/relationships/hyperlink" Target="https://twitter.com/HealthAngel999/status/1159081916227825664" TargetMode="External" /><Relationship Id="rId36" Type="http://schemas.openxmlformats.org/officeDocument/2006/relationships/hyperlink" Target="https://twitter.com/HealthAngel999/status/1156977138811179008" TargetMode="External" /><Relationship Id="rId37" Type="http://schemas.openxmlformats.org/officeDocument/2006/relationships/hyperlink" Target="https://twitter.com/HealthAngel999/status/1159081916227825664" TargetMode="External" /><Relationship Id="rId38" Type="http://schemas.openxmlformats.org/officeDocument/2006/relationships/hyperlink" Target="https://twitter.com/HealthAngel999/status/1156977138811179008" TargetMode="External" /><Relationship Id="rId39" Type="http://schemas.openxmlformats.org/officeDocument/2006/relationships/hyperlink" Target="https://twitter.com/HealthAngel999/status/1159081916227825664" TargetMode="External" /><Relationship Id="rId40" Type="http://schemas.openxmlformats.org/officeDocument/2006/relationships/hyperlink" Target="https://twitter.com/HealthAngel999/status/1156977138811179008" TargetMode="External" /><Relationship Id="rId41" Type="http://schemas.openxmlformats.org/officeDocument/2006/relationships/hyperlink" Target="https://twitter.com/HealthAngel999/status/1159081916227825664" TargetMode="External" /><Relationship Id="rId42" Type="http://schemas.openxmlformats.org/officeDocument/2006/relationships/hyperlink" Target="https://twitter.com/HealthAngel999/status/1156977138811179008" TargetMode="External" /><Relationship Id="rId43" Type="http://schemas.openxmlformats.org/officeDocument/2006/relationships/hyperlink" Target="https://twitter.com/HealthAngel999/status/1159081916227825664" TargetMode="External" /><Relationship Id="rId44" Type="http://schemas.openxmlformats.org/officeDocument/2006/relationships/hyperlink" Target="https://twitter.com/HealthAngel999/status/1156977138811179008" TargetMode="External" /><Relationship Id="rId45" Type="http://schemas.openxmlformats.org/officeDocument/2006/relationships/hyperlink" Target="https://twitter.com/HealthAngel999/status/1159081916227825664" TargetMode="External" /><Relationship Id="rId46" Type="http://schemas.openxmlformats.org/officeDocument/2006/relationships/hyperlink" Target="https://twitter.com/HealthAngel999/status/1159081916227825664" TargetMode="External" /><Relationship Id="rId47" Type="http://schemas.openxmlformats.org/officeDocument/2006/relationships/hyperlink" Target="https://twitter.com/HealthAngel999/status/1159081916227825664" TargetMode="External" /><Relationship Id="rId48" Type="http://schemas.openxmlformats.org/officeDocument/2006/relationships/hyperlink" Target="https://twitter.com/HealthAngel999/status/1159081916227825664" TargetMode="External" /><Relationship Id="rId49" Type="http://schemas.openxmlformats.org/officeDocument/2006/relationships/hyperlink" Target="https://twitter.com/HealthAngel999/status/1159081916227825664" TargetMode="External" /><Relationship Id="rId50" Type="http://schemas.openxmlformats.org/officeDocument/2006/relationships/hyperlink" Target="https://twitter.com/HealthAngel999/status/1159081916227825664" TargetMode="External" /><Relationship Id="rId51" Type="http://schemas.openxmlformats.org/officeDocument/2006/relationships/hyperlink" Target="https://twitter.com/HealthAngel999/status/1159081916227825664" TargetMode="External" /><Relationship Id="rId52" Type="http://schemas.openxmlformats.org/officeDocument/2006/relationships/hyperlink" Target="https://twitter.com/HealthAngel999/status/1159081916227825664" TargetMode="External" /><Relationship Id="rId53" Type="http://schemas.openxmlformats.org/officeDocument/2006/relationships/hyperlink" Target="https://twitter.com/HealthAngel999/status/1159483182724632577" TargetMode="External" /><Relationship Id="rId54" Type="http://schemas.openxmlformats.org/officeDocument/2006/relationships/hyperlink" Target="https://twitter.com/HealthAngel999/status/1159081916227825664" TargetMode="External" /><Relationship Id="rId55" Type="http://schemas.openxmlformats.org/officeDocument/2006/relationships/hyperlink" Target="https://twitter.com/HealthAngel999/status/1159483182724632577" TargetMode="External" /><Relationship Id="rId56" Type="http://schemas.openxmlformats.org/officeDocument/2006/relationships/hyperlink" Target="https://twitter.com/HealthAngel999/status/1159081916227825664" TargetMode="External" /><Relationship Id="rId57" Type="http://schemas.openxmlformats.org/officeDocument/2006/relationships/hyperlink" Target="https://twitter.com/HealthAngel999/status/1159483182724632577" TargetMode="External" /><Relationship Id="rId58" Type="http://schemas.openxmlformats.org/officeDocument/2006/relationships/hyperlink" Target="https://twitter.com/HealthAngel999/status/1159081916227825664" TargetMode="External" /><Relationship Id="rId59" Type="http://schemas.openxmlformats.org/officeDocument/2006/relationships/hyperlink" Target="https://twitter.com/HealthAngel999/status/1159483182724632577" TargetMode="External" /><Relationship Id="rId60" Type="http://schemas.openxmlformats.org/officeDocument/2006/relationships/hyperlink" Target="https://twitter.com/HealthAngel999/status/1159081916227825664" TargetMode="External" /><Relationship Id="rId61" Type="http://schemas.openxmlformats.org/officeDocument/2006/relationships/hyperlink" Target="https://twitter.com/HealthAngel999/status/1159483182724632577" TargetMode="External" /><Relationship Id="rId62" Type="http://schemas.openxmlformats.org/officeDocument/2006/relationships/hyperlink" Target="https://twitter.com/HealthAngel999/status/1156977138811179008" TargetMode="External" /><Relationship Id="rId63" Type="http://schemas.openxmlformats.org/officeDocument/2006/relationships/hyperlink" Target="https://twitter.com/HealthAngel999/status/1159081916227825664" TargetMode="External" /><Relationship Id="rId64" Type="http://schemas.openxmlformats.org/officeDocument/2006/relationships/hyperlink" Target="https://twitter.com/HealthAngel999/status/1159081916227825664" TargetMode="External" /><Relationship Id="rId65" Type="http://schemas.openxmlformats.org/officeDocument/2006/relationships/hyperlink" Target="https://twitter.com/HealthAngel999/status/1159483182724632577" TargetMode="External" /><Relationship Id="rId66" Type="http://schemas.openxmlformats.org/officeDocument/2006/relationships/hyperlink" Target="https://twitter.com/HealthAngel999/status/1156977138811179008" TargetMode="External" /><Relationship Id="rId67" Type="http://schemas.openxmlformats.org/officeDocument/2006/relationships/hyperlink" Target="https://twitter.com/HealthAngel999/status/1159081916227825664" TargetMode="External" /><Relationship Id="rId68" Type="http://schemas.openxmlformats.org/officeDocument/2006/relationships/hyperlink" Target="https://twitter.com/HealthAngel999/status/1159483182724632577" TargetMode="External" /><Relationship Id="rId69" Type="http://schemas.openxmlformats.org/officeDocument/2006/relationships/hyperlink" Target="https://twitter.com/HealthAngel999/status/1156977138811179008" TargetMode="External" /><Relationship Id="rId70" Type="http://schemas.openxmlformats.org/officeDocument/2006/relationships/hyperlink" Target="https://twitter.com/HealthAngel999/status/1159081916227825664" TargetMode="External" /><Relationship Id="rId71" Type="http://schemas.openxmlformats.org/officeDocument/2006/relationships/hyperlink" Target="https://twitter.com/HealthAngel999/status/1159483182724632577" TargetMode="External" /><Relationship Id="rId72" Type="http://schemas.openxmlformats.org/officeDocument/2006/relationships/hyperlink" Target="https://twitter.com/HealthAngel999/status/1156977138811179008" TargetMode="External" /><Relationship Id="rId73" Type="http://schemas.openxmlformats.org/officeDocument/2006/relationships/hyperlink" Target="https://twitter.com/HealthAngel999/status/1159081916227825664" TargetMode="External" /><Relationship Id="rId74" Type="http://schemas.openxmlformats.org/officeDocument/2006/relationships/hyperlink" Target="https://twitter.com/HealthAngel999/status/1159483182724632577" TargetMode="External" /><Relationship Id="rId75" Type="http://schemas.openxmlformats.org/officeDocument/2006/relationships/hyperlink" Target="https://twitter.com/HealthAngel999/status/1156977138811179008" TargetMode="External" /><Relationship Id="rId76" Type="http://schemas.openxmlformats.org/officeDocument/2006/relationships/hyperlink" Target="https://twitter.com/HealthAngel999/status/1159081916227825664" TargetMode="External" /><Relationship Id="rId77" Type="http://schemas.openxmlformats.org/officeDocument/2006/relationships/hyperlink" Target="https://twitter.com/HealthAngel999/status/1159483182724632577" TargetMode="External" /><Relationship Id="rId78" Type="http://schemas.openxmlformats.org/officeDocument/2006/relationships/hyperlink" Target="https://twitter.com/HealthAngel999/status/1156977138811179008" TargetMode="External" /><Relationship Id="rId79" Type="http://schemas.openxmlformats.org/officeDocument/2006/relationships/hyperlink" Target="https://twitter.com/HealthAngel999/status/1159081916227825664" TargetMode="External" /><Relationship Id="rId80" Type="http://schemas.openxmlformats.org/officeDocument/2006/relationships/hyperlink" Target="https://twitter.com/HealthAngel999/status/1159483182724632577" TargetMode="External" /><Relationship Id="rId81" Type="http://schemas.openxmlformats.org/officeDocument/2006/relationships/hyperlink" Target="https://twitter.com/HealthAngel999/status/1159081916227825664" TargetMode="External" /><Relationship Id="rId82" Type="http://schemas.openxmlformats.org/officeDocument/2006/relationships/hyperlink" Target="https://twitter.com/HealthAngel999/status/1159483182724632577" TargetMode="External" /><Relationship Id="rId83" Type="http://schemas.openxmlformats.org/officeDocument/2006/relationships/hyperlink" Target="https://twitter.com/i/web/status/1159923187842461696" TargetMode="External" /><Relationship Id="rId84" Type="http://schemas.openxmlformats.org/officeDocument/2006/relationships/hyperlink" Target="https://twitter.com/HealthAngel999/status/1159081916227825664" TargetMode="External" /><Relationship Id="rId85" Type="http://schemas.openxmlformats.org/officeDocument/2006/relationships/hyperlink" Target="https://twitter.com/HealthAngel999/status/1159483182724632577" TargetMode="External" /><Relationship Id="rId86" Type="http://schemas.openxmlformats.org/officeDocument/2006/relationships/hyperlink" Target="https://twitter.com/i/web/status/1159923187842461696" TargetMode="External" /><Relationship Id="rId87" Type="http://schemas.openxmlformats.org/officeDocument/2006/relationships/hyperlink" Target="https://twitter.com/HealthAngel999/status/1159081916227825664" TargetMode="External" /><Relationship Id="rId88" Type="http://schemas.openxmlformats.org/officeDocument/2006/relationships/hyperlink" Target="https://twitter.com/HealthAngel999/status/1159483182724632577" TargetMode="External" /><Relationship Id="rId89" Type="http://schemas.openxmlformats.org/officeDocument/2006/relationships/hyperlink" Target="https://twitter.com/i/web/status/1159923187842461696" TargetMode="External" /><Relationship Id="rId90" Type="http://schemas.openxmlformats.org/officeDocument/2006/relationships/hyperlink" Target="https://twitter.com/HealthAngel999/status/1159081916227825664" TargetMode="External" /><Relationship Id="rId91" Type="http://schemas.openxmlformats.org/officeDocument/2006/relationships/hyperlink" Target="https://twitter.com/HealthAngel999/status/1159483182724632577" TargetMode="External" /><Relationship Id="rId92" Type="http://schemas.openxmlformats.org/officeDocument/2006/relationships/hyperlink" Target="https://twitter.com/i/web/status/1159923187842461696" TargetMode="External" /><Relationship Id="rId93" Type="http://schemas.openxmlformats.org/officeDocument/2006/relationships/hyperlink" Target="https://twitter.com/HealthAngel999/status/1159081916227825664" TargetMode="External" /><Relationship Id="rId94" Type="http://schemas.openxmlformats.org/officeDocument/2006/relationships/hyperlink" Target="https://twitter.com/HealthAngel999/status/1159483182724632577" TargetMode="External" /><Relationship Id="rId95" Type="http://schemas.openxmlformats.org/officeDocument/2006/relationships/hyperlink" Target="https://twitter.com/i/web/status/1159923187842461696" TargetMode="External" /><Relationship Id="rId96" Type="http://schemas.openxmlformats.org/officeDocument/2006/relationships/hyperlink" Target="https://twitter.com/HealthAngel999/status/1159081916227825664" TargetMode="External" /><Relationship Id="rId97" Type="http://schemas.openxmlformats.org/officeDocument/2006/relationships/hyperlink" Target="https://twitter.com/HealthAngel999/status/1159483182724632577" TargetMode="External" /><Relationship Id="rId98" Type="http://schemas.openxmlformats.org/officeDocument/2006/relationships/hyperlink" Target="https://twitter.com/i/web/status/1159923187842461696" TargetMode="External" /><Relationship Id="rId99" Type="http://schemas.openxmlformats.org/officeDocument/2006/relationships/hyperlink" Target="https://twitter.com/HealthAngel999/status/1156977138811179008" TargetMode="External" /><Relationship Id="rId100" Type="http://schemas.openxmlformats.org/officeDocument/2006/relationships/hyperlink" Target="https://twitter.com/HealthAngel999/status/1159081916227825664" TargetMode="External" /><Relationship Id="rId101" Type="http://schemas.openxmlformats.org/officeDocument/2006/relationships/hyperlink" Target="https://twitter.com/HealthAngel999/status/1159483182724632577" TargetMode="External" /><Relationship Id="rId102" Type="http://schemas.openxmlformats.org/officeDocument/2006/relationships/hyperlink" Target="https://twitter.com/i/web/status/1159923187842461696" TargetMode="External" /><Relationship Id="rId103" Type="http://schemas.openxmlformats.org/officeDocument/2006/relationships/hyperlink" Target="https://twitter.com/HealthAngel999/status/1156977138811179008" TargetMode="External" /><Relationship Id="rId104" Type="http://schemas.openxmlformats.org/officeDocument/2006/relationships/hyperlink" Target="https://twitter.com/HealthAngel999/status/1159081916227825664" TargetMode="External" /><Relationship Id="rId105" Type="http://schemas.openxmlformats.org/officeDocument/2006/relationships/hyperlink" Target="https://twitter.com/HealthAngel999/status/1159483182724632577" TargetMode="External" /><Relationship Id="rId106" Type="http://schemas.openxmlformats.org/officeDocument/2006/relationships/hyperlink" Target="https://twitter.com/i/web/status/1159923187842461696" TargetMode="External" /><Relationship Id="rId107" Type="http://schemas.openxmlformats.org/officeDocument/2006/relationships/hyperlink" Target="https://twitter.com/HealthAngel999/status/1156977138811179008" TargetMode="External" /><Relationship Id="rId108" Type="http://schemas.openxmlformats.org/officeDocument/2006/relationships/hyperlink" Target="https://twitter.com/HealthAngel999/status/1159081916227825664" TargetMode="External" /><Relationship Id="rId109" Type="http://schemas.openxmlformats.org/officeDocument/2006/relationships/hyperlink" Target="https://twitter.com/HealthAngel999/status/1159081916227825664" TargetMode="External" /><Relationship Id="rId110" Type="http://schemas.openxmlformats.org/officeDocument/2006/relationships/hyperlink" Target="https://twitter.com/HealthAngel999/status/1159483182724632577" TargetMode="External" /><Relationship Id="rId111" Type="http://schemas.openxmlformats.org/officeDocument/2006/relationships/hyperlink" Target="https://twitter.com/i/web/status/1159923187842461696" TargetMode="External" /><Relationship Id="rId112" Type="http://schemas.openxmlformats.org/officeDocument/2006/relationships/hyperlink" Target="https://www.geekwire.com/2019/paul-allens-petrel-expedition-wins-spotlight-tv-show-pacific-war-shipwrecks/" TargetMode="External" /><Relationship Id="rId113" Type="http://schemas.openxmlformats.org/officeDocument/2006/relationships/hyperlink" Target="https://twitter.com/i/web/status/1160252212456673283" TargetMode="External" /><Relationship Id="rId114" Type="http://schemas.openxmlformats.org/officeDocument/2006/relationships/hyperlink" Target="https://www.geekwire.com/2019/paul-allens-petrel-expedition-wins-spotlight-tv-show-pacific-war-shipwrecks/" TargetMode="External" /><Relationship Id="rId115" Type="http://schemas.openxmlformats.org/officeDocument/2006/relationships/hyperlink" Target="https://www.geekwire.com/2019/paul-allens-petrel-expedition-wins-spotlight-tv-show-pacific-war-shipwrecks/" TargetMode="External" /><Relationship Id="rId116" Type="http://schemas.openxmlformats.org/officeDocument/2006/relationships/hyperlink" Target="https://twitter.com/i/web/status/1161015155637006336" TargetMode="External" /><Relationship Id="rId117" Type="http://schemas.openxmlformats.org/officeDocument/2006/relationships/hyperlink" Target="https://twitter.com/i/web/status/1161267080831930368" TargetMode="External" /><Relationship Id="rId118" Type="http://schemas.openxmlformats.org/officeDocument/2006/relationships/hyperlink" Target="https://twitter.com/i/web/status/1161280954628890624" TargetMode="External" /><Relationship Id="rId119" Type="http://schemas.openxmlformats.org/officeDocument/2006/relationships/hyperlink" Target="https://twitter.com/i/web/status/1161281147432652800" TargetMode="External" /><Relationship Id="rId120" Type="http://schemas.openxmlformats.org/officeDocument/2006/relationships/hyperlink" Target="https://twitter.com/i/web/status/1161281290433437697" TargetMode="External" /><Relationship Id="rId121" Type="http://schemas.openxmlformats.org/officeDocument/2006/relationships/hyperlink" Target="https://twitter.com/i/web/status/1161283154730192896" TargetMode="External" /><Relationship Id="rId122" Type="http://schemas.openxmlformats.org/officeDocument/2006/relationships/hyperlink" Target="https://twitter.com/i/web/status/1161284409422688256" TargetMode="External" /><Relationship Id="rId123" Type="http://schemas.openxmlformats.org/officeDocument/2006/relationships/hyperlink" Target="https://twitter.com/i/web/status/1161284668454518784" TargetMode="External" /><Relationship Id="rId124" Type="http://schemas.openxmlformats.org/officeDocument/2006/relationships/hyperlink" Target="https://twitter.com/i/web/status/1161285877215223809" TargetMode="External" /><Relationship Id="rId125" Type="http://schemas.openxmlformats.org/officeDocument/2006/relationships/hyperlink" Target="https://twitter.com/i/web/status/1161299320324276224" TargetMode="External" /><Relationship Id="rId126" Type="http://schemas.openxmlformats.org/officeDocument/2006/relationships/hyperlink" Target="https://twitter.com/i/web/status/1161300441038147584" TargetMode="External" /><Relationship Id="rId127" Type="http://schemas.openxmlformats.org/officeDocument/2006/relationships/hyperlink" Target="https://twitter.com/i/web/status/1161300986125676544" TargetMode="External" /><Relationship Id="rId128" Type="http://schemas.openxmlformats.org/officeDocument/2006/relationships/hyperlink" Target="https://twitter.com/i/web/status/1161301427387375617" TargetMode="External" /><Relationship Id="rId129" Type="http://schemas.openxmlformats.org/officeDocument/2006/relationships/hyperlink" Target="https://twitter.com/i/web/status/1161302211827097600" TargetMode="External" /><Relationship Id="rId130" Type="http://schemas.openxmlformats.org/officeDocument/2006/relationships/hyperlink" Target="https://twitter.com/i/web/status/1161302553654546433" TargetMode="External" /><Relationship Id="rId131" Type="http://schemas.openxmlformats.org/officeDocument/2006/relationships/hyperlink" Target="https://twitter.com/i/web/status/1161303624141565958" TargetMode="External" /><Relationship Id="rId132" Type="http://schemas.openxmlformats.org/officeDocument/2006/relationships/hyperlink" Target="https://twitter.com/i/web/status/1161304039201497093" TargetMode="External" /><Relationship Id="rId133" Type="http://schemas.openxmlformats.org/officeDocument/2006/relationships/hyperlink" Target="https://twitter.com/i/web/status/1161304320987430912" TargetMode="External" /><Relationship Id="rId134" Type="http://schemas.openxmlformats.org/officeDocument/2006/relationships/hyperlink" Target="https://twitter.com/i/web/status/1161304602794323968" TargetMode="External" /><Relationship Id="rId135" Type="http://schemas.openxmlformats.org/officeDocument/2006/relationships/hyperlink" Target="https://twitter.com/i/web/status/1161304846294667264" TargetMode="External" /><Relationship Id="rId136" Type="http://schemas.openxmlformats.org/officeDocument/2006/relationships/hyperlink" Target="https://twitter.com/i/web/status/1161305094698049538" TargetMode="External" /><Relationship Id="rId137" Type="http://schemas.openxmlformats.org/officeDocument/2006/relationships/hyperlink" Target="https://pbs.twimg.com/media/DplORF3VsAEyiuX.jpg" TargetMode="External" /><Relationship Id="rId138" Type="http://schemas.openxmlformats.org/officeDocument/2006/relationships/hyperlink" Target="https://pbs.twimg.com/media/DplORF3VsAEyiuX.jpg" TargetMode="External" /><Relationship Id="rId139" Type="http://schemas.openxmlformats.org/officeDocument/2006/relationships/hyperlink" Target="https://pbs.twimg.com/media/DplORF3VsAEyiuX.jpg" TargetMode="External" /><Relationship Id="rId140" Type="http://schemas.openxmlformats.org/officeDocument/2006/relationships/hyperlink" Target="https://pbs.twimg.com/media/DplORF3VsAEyiuX.jpg" TargetMode="External" /><Relationship Id="rId141" Type="http://schemas.openxmlformats.org/officeDocument/2006/relationships/hyperlink" Target="https://pbs.twimg.com/media/De28Vw6U8AAtfOp.jpg" TargetMode="External" /><Relationship Id="rId142" Type="http://schemas.openxmlformats.org/officeDocument/2006/relationships/hyperlink" Target="https://pbs.twimg.com/media/D94QnafWsAA9_Xg.jpg" TargetMode="External" /><Relationship Id="rId143" Type="http://schemas.openxmlformats.org/officeDocument/2006/relationships/hyperlink" Target="https://pbs.twimg.com/media/D94QnafWsAA9_Xg.jpg" TargetMode="External" /><Relationship Id="rId144" Type="http://schemas.openxmlformats.org/officeDocument/2006/relationships/hyperlink" Target="https://pbs.twimg.com/media/D94QnafWsAA9_Xg.jpg" TargetMode="External" /><Relationship Id="rId145" Type="http://schemas.openxmlformats.org/officeDocument/2006/relationships/hyperlink" Target="https://pbs.twimg.com/media/DplORF3VsAEyiuX.jpg" TargetMode="External" /><Relationship Id="rId146" Type="http://schemas.openxmlformats.org/officeDocument/2006/relationships/hyperlink" Target="https://pbs.twimg.com/media/DIqrE1YVwAA6U02.jpg" TargetMode="External" /><Relationship Id="rId147" Type="http://schemas.openxmlformats.org/officeDocument/2006/relationships/hyperlink" Target="https://pbs.twimg.com/media/DIqrE1YVwAA6U02.jpg" TargetMode="External" /><Relationship Id="rId148" Type="http://schemas.openxmlformats.org/officeDocument/2006/relationships/hyperlink" Target="https://pbs.twimg.com/media/DIqrE1YVwAA6U02.jpg" TargetMode="External" /><Relationship Id="rId149" Type="http://schemas.openxmlformats.org/officeDocument/2006/relationships/hyperlink" Target="https://pbs.twimg.com/media/DIqrE1YVwAA6U02.jpg" TargetMode="External" /><Relationship Id="rId150" Type="http://schemas.openxmlformats.org/officeDocument/2006/relationships/hyperlink" Target="https://pbs.twimg.com/media/DIqrE1YVwAA6U02.jpg" TargetMode="External" /><Relationship Id="rId151" Type="http://schemas.openxmlformats.org/officeDocument/2006/relationships/hyperlink" Target="https://pbs.twimg.com/media/EBkgrSoUIAAj_tF.jpg" TargetMode="External" /><Relationship Id="rId152" Type="http://schemas.openxmlformats.org/officeDocument/2006/relationships/hyperlink" Target="https://pbs.twimg.com/media/EBll7n3WsAIS06G.jpg" TargetMode="External" /><Relationship Id="rId153" Type="http://schemas.openxmlformats.org/officeDocument/2006/relationships/hyperlink" Target="https://pbs.twimg.com/media/EBll7n3WsAIS06G.jpg" TargetMode="External" /><Relationship Id="rId154" Type="http://schemas.openxmlformats.org/officeDocument/2006/relationships/hyperlink" Target="https://pbs.twimg.com/media/EBll7n3WsAIS06G.jpg" TargetMode="External" /><Relationship Id="rId155" Type="http://schemas.openxmlformats.org/officeDocument/2006/relationships/hyperlink" Target="https://pbs.twimg.com/media/DplORF3VsAEyiuX.jpg" TargetMode="External" /><Relationship Id="rId156" Type="http://schemas.openxmlformats.org/officeDocument/2006/relationships/hyperlink" Target="https://pbs.twimg.com/media/DplORF3VsAEyiuX.jpg" TargetMode="External" /><Relationship Id="rId157" Type="http://schemas.openxmlformats.org/officeDocument/2006/relationships/hyperlink" Target="https://pbs.twimg.com/media/EBtAYN9XoAYapBr.jpg" TargetMode="External" /><Relationship Id="rId158" Type="http://schemas.openxmlformats.org/officeDocument/2006/relationships/hyperlink" Target="https://pbs.twimg.com/media/EBtAd7OXYAEPQqn.jpg" TargetMode="External" /><Relationship Id="rId159" Type="http://schemas.openxmlformats.org/officeDocument/2006/relationships/hyperlink" Target="https://pbs.twimg.com/media/EBtAf0FXsAA2CB8.jpg" TargetMode="External" /><Relationship Id="rId160" Type="http://schemas.openxmlformats.org/officeDocument/2006/relationships/hyperlink" Target="https://pbs.twimg.com/media/EBtAlTPXUAAH24U.jpg" TargetMode="External" /><Relationship Id="rId161" Type="http://schemas.openxmlformats.org/officeDocument/2006/relationships/hyperlink" Target="https://pbs.twimg.com/media/EBtAm65XkAAjHbS.jpg" TargetMode="External" /><Relationship Id="rId162" Type="http://schemas.openxmlformats.org/officeDocument/2006/relationships/hyperlink" Target="https://pbs.twimg.com/media/EBtApGZW4AE_E4q.jpg" TargetMode="External" /><Relationship Id="rId163" Type="http://schemas.openxmlformats.org/officeDocument/2006/relationships/hyperlink" Target="https://pbs.twimg.com/media/EBtAsl0XoAQjdFm.jpg" TargetMode="External" /><Relationship Id="rId164" Type="http://schemas.openxmlformats.org/officeDocument/2006/relationships/hyperlink" Target="https://pbs.twimg.com/media/EBtAuqbWwAAai_n.jpg" TargetMode="External" /><Relationship Id="rId165" Type="http://schemas.openxmlformats.org/officeDocument/2006/relationships/hyperlink" Target="https://pbs.twimg.com/media/EBtBM3DXYAMQbtS.jpg" TargetMode="External" /><Relationship Id="rId166" Type="http://schemas.openxmlformats.org/officeDocument/2006/relationships/hyperlink" Target="https://pbs.twimg.com/media/EBtAYN9XoAYapBr.jpg" TargetMode="External" /><Relationship Id="rId167" Type="http://schemas.openxmlformats.org/officeDocument/2006/relationships/hyperlink" Target="https://pbs.twimg.com/media/EBtAd7OXYAEPQqn.jpg" TargetMode="External" /><Relationship Id="rId168" Type="http://schemas.openxmlformats.org/officeDocument/2006/relationships/hyperlink" Target="https://pbs.twimg.com/media/EBtAf0FXsAA2CB8.jpg" TargetMode="External" /><Relationship Id="rId169" Type="http://schemas.openxmlformats.org/officeDocument/2006/relationships/hyperlink" Target="https://pbs.twimg.com/media/EBtAlTPXUAAH24U.jpg" TargetMode="External" /><Relationship Id="rId170" Type="http://schemas.openxmlformats.org/officeDocument/2006/relationships/hyperlink" Target="https://pbs.twimg.com/media/EBtAm65XkAAjHbS.jpg" TargetMode="External" /><Relationship Id="rId171" Type="http://schemas.openxmlformats.org/officeDocument/2006/relationships/hyperlink" Target="https://pbs.twimg.com/media/EBtApGZW4AE_E4q.jpg" TargetMode="External" /><Relationship Id="rId172" Type="http://schemas.openxmlformats.org/officeDocument/2006/relationships/hyperlink" Target="https://pbs.twimg.com/media/EBtAsl0XoAQjdFm.jpg" TargetMode="External" /><Relationship Id="rId173" Type="http://schemas.openxmlformats.org/officeDocument/2006/relationships/hyperlink" Target="https://pbs.twimg.com/media/EBtAuqbWwAAai_n.jpg" TargetMode="External" /><Relationship Id="rId174" Type="http://schemas.openxmlformats.org/officeDocument/2006/relationships/hyperlink" Target="https://pbs.twimg.com/media/EBtBM3DXYAMQbtS.jpg" TargetMode="External" /><Relationship Id="rId175" Type="http://schemas.openxmlformats.org/officeDocument/2006/relationships/hyperlink" Target="https://pbs.twimg.com/media/EBtAYN9XoAYapBr.jpg" TargetMode="External" /><Relationship Id="rId176" Type="http://schemas.openxmlformats.org/officeDocument/2006/relationships/hyperlink" Target="https://pbs.twimg.com/media/EBtAd7OXYAEPQqn.jpg" TargetMode="External" /><Relationship Id="rId177" Type="http://schemas.openxmlformats.org/officeDocument/2006/relationships/hyperlink" Target="https://pbs.twimg.com/media/EBtAf0FXsAA2CB8.jpg" TargetMode="External" /><Relationship Id="rId178" Type="http://schemas.openxmlformats.org/officeDocument/2006/relationships/hyperlink" Target="https://pbs.twimg.com/media/EBtAlTPXUAAH24U.jpg" TargetMode="External" /><Relationship Id="rId179" Type="http://schemas.openxmlformats.org/officeDocument/2006/relationships/hyperlink" Target="https://pbs.twimg.com/media/EBtAm65XkAAjHbS.jpg" TargetMode="External" /><Relationship Id="rId180" Type="http://schemas.openxmlformats.org/officeDocument/2006/relationships/hyperlink" Target="https://pbs.twimg.com/media/EBtApGZW4AE_E4q.jpg" TargetMode="External" /><Relationship Id="rId181" Type="http://schemas.openxmlformats.org/officeDocument/2006/relationships/hyperlink" Target="https://pbs.twimg.com/media/EBtAsl0XoAQjdFm.jpg" TargetMode="External" /><Relationship Id="rId182" Type="http://schemas.openxmlformats.org/officeDocument/2006/relationships/hyperlink" Target="https://pbs.twimg.com/media/EBtAuqbWwAAai_n.jpg" TargetMode="External" /><Relationship Id="rId183" Type="http://schemas.openxmlformats.org/officeDocument/2006/relationships/hyperlink" Target="https://pbs.twimg.com/media/EBtBM3DXYAMQbtS.jpg" TargetMode="External" /><Relationship Id="rId184" Type="http://schemas.openxmlformats.org/officeDocument/2006/relationships/hyperlink" Target="https://pbs.twimg.com/media/EBtAYN9XoAYapBr.jpg" TargetMode="External" /><Relationship Id="rId185" Type="http://schemas.openxmlformats.org/officeDocument/2006/relationships/hyperlink" Target="https://pbs.twimg.com/media/EBtAYN9XoAYapBr.jpg" TargetMode="External" /><Relationship Id="rId186" Type="http://schemas.openxmlformats.org/officeDocument/2006/relationships/hyperlink" Target="https://pbs.twimg.com/media/EBtAYN9XoAYapBr.jpg" TargetMode="External" /><Relationship Id="rId187" Type="http://schemas.openxmlformats.org/officeDocument/2006/relationships/hyperlink" Target="https://pbs.twimg.com/media/EBtAYN9XoAYapBr.jpg" TargetMode="External" /><Relationship Id="rId188" Type="http://schemas.openxmlformats.org/officeDocument/2006/relationships/hyperlink" Target="https://pbs.twimg.com/media/EBtAYN9XoAYapBr.jpg" TargetMode="External" /><Relationship Id="rId189" Type="http://schemas.openxmlformats.org/officeDocument/2006/relationships/hyperlink" Target="https://pbs.twimg.com/media/EBtAYN9XoAYapBr.jpg" TargetMode="External" /><Relationship Id="rId190" Type="http://schemas.openxmlformats.org/officeDocument/2006/relationships/hyperlink" Target="https://pbs.twimg.com/media/EBtAYN9XoAYapBr.jpg" TargetMode="External" /><Relationship Id="rId191" Type="http://schemas.openxmlformats.org/officeDocument/2006/relationships/hyperlink" Target="https://pbs.twimg.com/media/EBtAYN9XoAYapBr.jpg" TargetMode="External" /><Relationship Id="rId192" Type="http://schemas.openxmlformats.org/officeDocument/2006/relationships/hyperlink" Target="https://pbs.twimg.com/media/EBtAYN9XoAYapBr.jpg" TargetMode="External" /><Relationship Id="rId193" Type="http://schemas.openxmlformats.org/officeDocument/2006/relationships/hyperlink" Target="https://pbs.twimg.com/media/EBtAYN9XoAYapBr.jpg" TargetMode="External" /><Relationship Id="rId194" Type="http://schemas.openxmlformats.org/officeDocument/2006/relationships/hyperlink" Target="https://pbs.twimg.com/media/EBtAYN9XoAYapBr.jpg" TargetMode="External" /><Relationship Id="rId195" Type="http://schemas.openxmlformats.org/officeDocument/2006/relationships/hyperlink" Target="https://pbs.twimg.com/media/EBtAYN9XoAYapBr.jpg" TargetMode="External" /><Relationship Id="rId196" Type="http://schemas.openxmlformats.org/officeDocument/2006/relationships/hyperlink" Target="https://pbs.twimg.com/media/EBtAYN9XoAYapBr.jpg" TargetMode="External" /><Relationship Id="rId197" Type="http://schemas.openxmlformats.org/officeDocument/2006/relationships/hyperlink" Target="https://pbs.twimg.com/media/EBtAd7OXYAEPQqn.jpg" TargetMode="External" /><Relationship Id="rId198" Type="http://schemas.openxmlformats.org/officeDocument/2006/relationships/hyperlink" Target="https://pbs.twimg.com/media/EBtAd7OXYAEPQqn.jpg" TargetMode="External" /><Relationship Id="rId199" Type="http://schemas.openxmlformats.org/officeDocument/2006/relationships/hyperlink" Target="https://pbs.twimg.com/media/EBtAd7OXYAEPQqn.jpg" TargetMode="External" /><Relationship Id="rId200" Type="http://schemas.openxmlformats.org/officeDocument/2006/relationships/hyperlink" Target="https://pbs.twimg.com/media/EBtAd7OXYAEPQqn.jpg" TargetMode="External" /><Relationship Id="rId201" Type="http://schemas.openxmlformats.org/officeDocument/2006/relationships/hyperlink" Target="https://pbs.twimg.com/media/EBtAd7OXYAEPQqn.jpg" TargetMode="External" /><Relationship Id="rId202" Type="http://schemas.openxmlformats.org/officeDocument/2006/relationships/hyperlink" Target="https://pbs.twimg.com/media/EBtAd7OXYAEPQqn.jpg" TargetMode="External" /><Relationship Id="rId203" Type="http://schemas.openxmlformats.org/officeDocument/2006/relationships/hyperlink" Target="https://pbs.twimg.com/media/EBtAd7OXYAEPQqn.jpg" TargetMode="External" /><Relationship Id="rId204" Type="http://schemas.openxmlformats.org/officeDocument/2006/relationships/hyperlink" Target="https://pbs.twimg.com/media/EBtAd7OXYAEPQqn.jpg" TargetMode="External" /><Relationship Id="rId205" Type="http://schemas.openxmlformats.org/officeDocument/2006/relationships/hyperlink" Target="https://pbs.twimg.com/media/EBtAd7OXYAEPQqn.jpg" TargetMode="External" /><Relationship Id="rId206" Type="http://schemas.openxmlformats.org/officeDocument/2006/relationships/hyperlink" Target="https://pbs.twimg.com/media/EBtAd7OXYAEPQqn.jpg" TargetMode="External" /><Relationship Id="rId207" Type="http://schemas.openxmlformats.org/officeDocument/2006/relationships/hyperlink" Target="https://pbs.twimg.com/media/EBtAd7OXYAEPQqn.jpg" TargetMode="External" /><Relationship Id="rId208" Type="http://schemas.openxmlformats.org/officeDocument/2006/relationships/hyperlink" Target="https://pbs.twimg.com/media/EBtAd7OXYAEPQqn.jpg" TargetMode="External" /><Relationship Id="rId209" Type="http://schemas.openxmlformats.org/officeDocument/2006/relationships/hyperlink" Target="https://pbs.twimg.com/media/EBtAd7OXYAEPQqn.jpg" TargetMode="External" /><Relationship Id="rId210" Type="http://schemas.openxmlformats.org/officeDocument/2006/relationships/hyperlink" Target="https://pbs.twimg.com/media/EBtAf0FXsAA2CB8.jpg" TargetMode="External" /><Relationship Id="rId211" Type="http://schemas.openxmlformats.org/officeDocument/2006/relationships/hyperlink" Target="https://pbs.twimg.com/media/EBtAf0FXsAA2CB8.jpg" TargetMode="External" /><Relationship Id="rId212" Type="http://schemas.openxmlformats.org/officeDocument/2006/relationships/hyperlink" Target="https://pbs.twimg.com/media/EBtAf0FXsAA2CB8.jpg" TargetMode="External" /><Relationship Id="rId213" Type="http://schemas.openxmlformats.org/officeDocument/2006/relationships/hyperlink" Target="https://pbs.twimg.com/media/EBtAf0FXsAA2CB8.jpg" TargetMode="External" /><Relationship Id="rId214" Type="http://schemas.openxmlformats.org/officeDocument/2006/relationships/hyperlink" Target="https://pbs.twimg.com/media/EBtAf0FXsAA2CB8.jpg" TargetMode="External" /><Relationship Id="rId215" Type="http://schemas.openxmlformats.org/officeDocument/2006/relationships/hyperlink" Target="https://pbs.twimg.com/media/EBtAf0FXsAA2CB8.jpg" TargetMode="External" /><Relationship Id="rId216" Type="http://schemas.openxmlformats.org/officeDocument/2006/relationships/hyperlink" Target="https://pbs.twimg.com/media/EBtAf0FXsAA2CB8.jpg" TargetMode="External" /><Relationship Id="rId217" Type="http://schemas.openxmlformats.org/officeDocument/2006/relationships/hyperlink" Target="https://pbs.twimg.com/media/EBtAf0FXsAA2CB8.jpg" TargetMode="External" /><Relationship Id="rId218" Type="http://schemas.openxmlformats.org/officeDocument/2006/relationships/hyperlink" Target="https://pbs.twimg.com/media/EBtAf0FXsAA2CB8.jpg" TargetMode="External" /><Relationship Id="rId219" Type="http://schemas.openxmlformats.org/officeDocument/2006/relationships/hyperlink" Target="https://pbs.twimg.com/media/EBtAf0FXsAA2CB8.jpg" TargetMode="External" /><Relationship Id="rId220" Type="http://schemas.openxmlformats.org/officeDocument/2006/relationships/hyperlink" Target="https://pbs.twimg.com/media/EBtAf0FXsAA2CB8.jpg" TargetMode="External" /><Relationship Id="rId221" Type="http://schemas.openxmlformats.org/officeDocument/2006/relationships/hyperlink" Target="https://pbs.twimg.com/media/EBtAf0FXsAA2CB8.jpg" TargetMode="External" /><Relationship Id="rId222" Type="http://schemas.openxmlformats.org/officeDocument/2006/relationships/hyperlink" Target="https://pbs.twimg.com/media/EBtAf0FXsAA2CB8.jpg" TargetMode="External" /><Relationship Id="rId223" Type="http://schemas.openxmlformats.org/officeDocument/2006/relationships/hyperlink" Target="https://pbs.twimg.com/media/EBtAlTPXUAAH24U.jpg" TargetMode="External" /><Relationship Id="rId224" Type="http://schemas.openxmlformats.org/officeDocument/2006/relationships/hyperlink" Target="https://pbs.twimg.com/media/EBtAlTPXUAAH24U.jpg" TargetMode="External" /><Relationship Id="rId225" Type="http://schemas.openxmlformats.org/officeDocument/2006/relationships/hyperlink" Target="https://pbs.twimg.com/media/EBtAlTPXUAAH24U.jpg" TargetMode="External" /><Relationship Id="rId226" Type="http://schemas.openxmlformats.org/officeDocument/2006/relationships/hyperlink" Target="https://pbs.twimg.com/media/EBtAlTPXUAAH24U.jpg" TargetMode="External" /><Relationship Id="rId227" Type="http://schemas.openxmlformats.org/officeDocument/2006/relationships/hyperlink" Target="https://pbs.twimg.com/media/EBtAlTPXUAAH24U.jpg" TargetMode="External" /><Relationship Id="rId228" Type="http://schemas.openxmlformats.org/officeDocument/2006/relationships/hyperlink" Target="https://pbs.twimg.com/media/EBtAlTPXUAAH24U.jpg" TargetMode="External" /><Relationship Id="rId229" Type="http://schemas.openxmlformats.org/officeDocument/2006/relationships/hyperlink" Target="https://pbs.twimg.com/media/EBtAlTPXUAAH24U.jpg" TargetMode="External" /><Relationship Id="rId230" Type="http://schemas.openxmlformats.org/officeDocument/2006/relationships/hyperlink" Target="https://pbs.twimg.com/media/EBtAlTPXUAAH24U.jpg" TargetMode="External" /><Relationship Id="rId231" Type="http://schemas.openxmlformats.org/officeDocument/2006/relationships/hyperlink" Target="https://pbs.twimg.com/media/EBtAlTPXUAAH24U.jpg" TargetMode="External" /><Relationship Id="rId232" Type="http://schemas.openxmlformats.org/officeDocument/2006/relationships/hyperlink" Target="https://pbs.twimg.com/media/EBtAlTPXUAAH24U.jpg" TargetMode="External" /><Relationship Id="rId233" Type="http://schemas.openxmlformats.org/officeDocument/2006/relationships/hyperlink" Target="https://pbs.twimg.com/media/EBtAlTPXUAAH24U.jpg" TargetMode="External" /><Relationship Id="rId234" Type="http://schemas.openxmlformats.org/officeDocument/2006/relationships/hyperlink" Target="https://pbs.twimg.com/media/EBtAlTPXUAAH24U.jpg" TargetMode="External" /><Relationship Id="rId235" Type="http://schemas.openxmlformats.org/officeDocument/2006/relationships/hyperlink" Target="https://pbs.twimg.com/media/EBtAlTPXUAAH24U.jpg" TargetMode="External" /><Relationship Id="rId236" Type="http://schemas.openxmlformats.org/officeDocument/2006/relationships/hyperlink" Target="https://pbs.twimg.com/media/EBtAm65XkAAjHbS.jpg" TargetMode="External" /><Relationship Id="rId237" Type="http://schemas.openxmlformats.org/officeDocument/2006/relationships/hyperlink" Target="https://pbs.twimg.com/media/EBtAm65XkAAjHbS.jpg" TargetMode="External" /><Relationship Id="rId238" Type="http://schemas.openxmlformats.org/officeDocument/2006/relationships/hyperlink" Target="https://pbs.twimg.com/media/EBtAm65XkAAjHbS.jpg" TargetMode="External" /><Relationship Id="rId239" Type="http://schemas.openxmlformats.org/officeDocument/2006/relationships/hyperlink" Target="https://pbs.twimg.com/media/EBtAm65XkAAjHbS.jpg" TargetMode="External" /><Relationship Id="rId240" Type="http://schemas.openxmlformats.org/officeDocument/2006/relationships/hyperlink" Target="https://pbs.twimg.com/media/EBtAm65XkAAjHbS.jpg" TargetMode="External" /><Relationship Id="rId241" Type="http://schemas.openxmlformats.org/officeDocument/2006/relationships/hyperlink" Target="https://pbs.twimg.com/media/EBtAm65XkAAjHbS.jpg" TargetMode="External" /><Relationship Id="rId242" Type="http://schemas.openxmlformats.org/officeDocument/2006/relationships/hyperlink" Target="https://pbs.twimg.com/media/EBtAm65XkAAjHbS.jpg" TargetMode="External" /><Relationship Id="rId243" Type="http://schemas.openxmlformats.org/officeDocument/2006/relationships/hyperlink" Target="https://pbs.twimg.com/media/EBtAm65XkAAjHbS.jpg" TargetMode="External" /><Relationship Id="rId244" Type="http://schemas.openxmlformats.org/officeDocument/2006/relationships/hyperlink" Target="https://pbs.twimg.com/media/EBtAm65XkAAjHbS.jpg" TargetMode="External" /><Relationship Id="rId245" Type="http://schemas.openxmlformats.org/officeDocument/2006/relationships/hyperlink" Target="https://pbs.twimg.com/media/EBtAm65XkAAjHbS.jpg" TargetMode="External" /><Relationship Id="rId246" Type="http://schemas.openxmlformats.org/officeDocument/2006/relationships/hyperlink" Target="https://pbs.twimg.com/media/EBtAm65XkAAjHbS.jpg" TargetMode="External" /><Relationship Id="rId247" Type="http://schemas.openxmlformats.org/officeDocument/2006/relationships/hyperlink" Target="https://pbs.twimg.com/media/EBtAm65XkAAjHbS.jpg" TargetMode="External" /><Relationship Id="rId248" Type="http://schemas.openxmlformats.org/officeDocument/2006/relationships/hyperlink" Target="https://pbs.twimg.com/media/EBtAm65XkAAjHbS.jpg" TargetMode="External" /><Relationship Id="rId249" Type="http://schemas.openxmlformats.org/officeDocument/2006/relationships/hyperlink" Target="https://pbs.twimg.com/media/EBtApGZW4AE_E4q.jpg" TargetMode="External" /><Relationship Id="rId250" Type="http://schemas.openxmlformats.org/officeDocument/2006/relationships/hyperlink" Target="https://pbs.twimg.com/media/EBtApGZW4AE_E4q.jpg" TargetMode="External" /><Relationship Id="rId251" Type="http://schemas.openxmlformats.org/officeDocument/2006/relationships/hyperlink" Target="https://pbs.twimg.com/media/EBtApGZW4AE_E4q.jpg" TargetMode="External" /><Relationship Id="rId252" Type="http://schemas.openxmlformats.org/officeDocument/2006/relationships/hyperlink" Target="https://pbs.twimg.com/media/EBtApGZW4AE_E4q.jpg" TargetMode="External" /><Relationship Id="rId253" Type="http://schemas.openxmlformats.org/officeDocument/2006/relationships/hyperlink" Target="https://pbs.twimg.com/media/EBtApGZW4AE_E4q.jpg" TargetMode="External" /><Relationship Id="rId254" Type="http://schemas.openxmlformats.org/officeDocument/2006/relationships/hyperlink" Target="https://pbs.twimg.com/media/EBtApGZW4AE_E4q.jpg" TargetMode="External" /><Relationship Id="rId255" Type="http://schemas.openxmlformats.org/officeDocument/2006/relationships/hyperlink" Target="https://pbs.twimg.com/media/EBtApGZW4AE_E4q.jpg" TargetMode="External" /><Relationship Id="rId256" Type="http://schemas.openxmlformats.org/officeDocument/2006/relationships/hyperlink" Target="https://pbs.twimg.com/media/EBtApGZW4AE_E4q.jpg" TargetMode="External" /><Relationship Id="rId257" Type="http://schemas.openxmlformats.org/officeDocument/2006/relationships/hyperlink" Target="https://pbs.twimg.com/media/EBtApGZW4AE_E4q.jpg" TargetMode="External" /><Relationship Id="rId258" Type="http://schemas.openxmlformats.org/officeDocument/2006/relationships/hyperlink" Target="https://pbs.twimg.com/media/EBtApGZW4AE_E4q.jpg" TargetMode="External" /><Relationship Id="rId259" Type="http://schemas.openxmlformats.org/officeDocument/2006/relationships/hyperlink" Target="https://pbs.twimg.com/media/EBtApGZW4AE_E4q.jpg" TargetMode="External" /><Relationship Id="rId260" Type="http://schemas.openxmlformats.org/officeDocument/2006/relationships/hyperlink" Target="https://pbs.twimg.com/media/EBtApGZW4AE_E4q.jpg" TargetMode="External" /><Relationship Id="rId261" Type="http://schemas.openxmlformats.org/officeDocument/2006/relationships/hyperlink" Target="https://pbs.twimg.com/media/EBtApGZW4AE_E4q.jpg" TargetMode="External" /><Relationship Id="rId262" Type="http://schemas.openxmlformats.org/officeDocument/2006/relationships/hyperlink" Target="https://pbs.twimg.com/media/EBtAsl0XoAQjdFm.jpg" TargetMode="External" /><Relationship Id="rId263" Type="http://schemas.openxmlformats.org/officeDocument/2006/relationships/hyperlink" Target="https://pbs.twimg.com/media/EBtAsl0XoAQjdFm.jpg" TargetMode="External" /><Relationship Id="rId264" Type="http://schemas.openxmlformats.org/officeDocument/2006/relationships/hyperlink" Target="https://pbs.twimg.com/media/EBtAsl0XoAQjdFm.jpg" TargetMode="External" /><Relationship Id="rId265" Type="http://schemas.openxmlformats.org/officeDocument/2006/relationships/hyperlink" Target="https://pbs.twimg.com/media/EBtAsl0XoAQjdFm.jpg" TargetMode="External" /><Relationship Id="rId266" Type="http://schemas.openxmlformats.org/officeDocument/2006/relationships/hyperlink" Target="https://pbs.twimg.com/media/EBtAsl0XoAQjdFm.jpg" TargetMode="External" /><Relationship Id="rId267" Type="http://schemas.openxmlformats.org/officeDocument/2006/relationships/hyperlink" Target="https://pbs.twimg.com/media/EBtAsl0XoAQjdFm.jpg" TargetMode="External" /><Relationship Id="rId268" Type="http://schemas.openxmlformats.org/officeDocument/2006/relationships/hyperlink" Target="https://pbs.twimg.com/media/EBtAsl0XoAQjdFm.jpg" TargetMode="External" /><Relationship Id="rId269" Type="http://schemas.openxmlformats.org/officeDocument/2006/relationships/hyperlink" Target="https://pbs.twimg.com/media/EBtAsl0XoAQjdFm.jpg" TargetMode="External" /><Relationship Id="rId270" Type="http://schemas.openxmlformats.org/officeDocument/2006/relationships/hyperlink" Target="https://pbs.twimg.com/media/EBtAsl0XoAQjdFm.jpg" TargetMode="External" /><Relationship Id="rId271" Type="http://schemas.openxmlformats.org/officeDocument/2006/relationships/hyperlink" Target="https://pbs.twimg.com/media/EBtAsl0XoAQjdFm.jpg" TargetMode="External" /><Relationship Id="rId272" Type="http://schemas.openxmlformats.org/officeDocument/2006/relationships/hyperlink" Target="https://pbs.twimg.com/media/EBtAsl0XoAQjdFm.jpg" TargetMode="External" /><Relationship Id="rId273" Type="http://schemas.openxmlformats.org/officeDocument/2006/relationships/hyperlink" Target="https://pbs.twimg.com/media/EBtAsl0XoAQjdFm.jpg" TargetMode="External" /><Relationship Id="rId274" Type="http://schemas.openxmlformats.org/officeDocument/2006/relationships/hyperlink" Target="https://pbs.twimg.com/media/EBtAsl0XoAQjdFm.jpg" TargetMode="External" /><Relationship Id="rId275" Type="http://schemas.openxmlformats.org/officeDocument/2006/relationships/hyperlink" Target="https://pbs.twimg.com/media/EBtAuqbWwAAai_n.jpg" TargetMode="External" /><Relationship Id="rId276" Type="http://schemas.openxmlformats.org/officeDocument/2006/relationships/hyperlink" Target="https://pbs.twimg.com/media/EBtAuqbWwAAai_n.jpg" TargetMode="External" /><Relationship Id="rId277" Type="http://schemas.openxmlformats.org/officeDocument/2006/relationships/hyperlink" Target="https://pbs.twimg.com/media/EBtAuqbWwAAai_n.jpg" TargetMode="External" /><Relationship Id="rId278" Type="http://schemas.openxmlformats.org/officeDocument/2006/relationships/hyperlink" Target="https://pbs.twimg.com/media/EBtAuqbWwAAai_n.jpg" TargetMode="External" /><Relationship Id="rId279" Type="http://schemas.openxmlformats.org/officeDocument/2006/relationships/hyperlink" Target="https://pbs.twimg.com/media/EBtAuqbWwAAai_n.jpg" TargetMode="External" /><Relationship Id="rId280" Type="http://schemas.openxmlformats.org/officeDocument/2006/relationships/hyperlink" Target="https://pbs.twimg.com/media/EBtAuqbWwAAai_n.jpg" TargetMode="External" /><Relationship Id="rId281" Type="http://schemas.openxmlformats.org/officeDocument/2006/relationships/hyperlink" Target="https://pbs.twimg.com/media/EBtAuqbWwAAai_n.jpg" TargetMode="External" /><Relationship Id="rId282" Type="http://schemas.openxmlformats.org/officeDocument/2006/relationships/hyperlink" Target="https://pbs.twimg.com/media/EBtAuqbWwAAai_n.jpg" TargetMode="External" /><Relationship Id="rId283" Type="http://schemas.openxmlformats.org/officeDocument/2006/relationships/hyperlink" Target="https://pbs.twimg.com/media/EBtAuqbWwAAai_n.jpg" TargetMode="External" /><Relationship Id="rId284" Type="http://schemas.openxmlformats.org/officeDocument/2006/relationships/hyperlink" Target="https://pbs.twimg.com/media/EBtAuqbWwAAai_n.jpg" TargetMode="External" /><Relationship Id="rId285" Type="http://schemas.openxmlformats.org/officeDocument/2006/relationships/hyperlink" Target="https://pbs.twimg.com/media/EBtAuqbWwAAai_n.jpg" TargetMode="External" /><Relationship Id="rId286" Type="http://schemas.openxmlformats.org/officeDocument/2006/relationships/hyperlink" Target="https://pbs.twimg.com/media/EBtAuqbWwAAai_n.jpg" TargetMode="External" /><Relationship Id="rId287" Type="http://schemas.openxmlformats.org/officeDocument/2006/relationships/hyperlink" Target="https://pbs.twimg.com/media/EBtAuqbWwAAai_n.jpg" TargetMode="External" /><Relationship Id="rId288" Type="http://schemas.openxmlformats.org/officeDocument/2006/relationships/hyperlink" Target="https://pbs.twimg.com/media/EBtBM3DXYAMQbtS.jpg" TargetMode="External" /><Relationship Id="rId289" Type="http://schemas.openxmlformats.org/officeDocument/2006/relationships/hyperlink" Target="https://pbs.twimg.com/media/EBtBM3DXYAMQbtS.jpg" TargetMode="External" /><Relationship Id="rId290" Type="http://schemas.openxmlformats.org/officeDocument/2006/relationships/hyperlink" Target="https://pbs.twimg.com/media/EBtBM3DXYAMQbtS.jpg" TargetMode="External" /><Relationship Id="rId291" Type="http://schemas.openxmlformats.org/officeDocument/2006/relationships/hyperlink" Target="https://pbs.twimg.com/media/EBtBM3DXYAMQbtS.jpg" TargetMode="External" /><Relationship Id="rId292" Type="http://schemas.openxmlformats.org/officeDocument/2006/relationships/hyperlink" Target="https://pbs.twimg.com/media/EBtBM3DXYAMQbtS.jpg" TargetMode="External" /><Relationship Id="rId293" Type="http://schemas.openxmlformats.org/officeDocument/2006/relationships/hyperlink" Target="https://pbs.twimg.com/media/EBtBM3DXYAMQbtS.jpg" TargetMode="External" /><Relationship Id="rId294" Type="http://schemas.openxmlformats.org/officeDocument/2006/relationships/hyperlink" Target="https://pbs.twimg.com/media/EBtBM3DXYAMQbtS.jpg" TargetMode="External" /><Relationship Id="rId295" Type="http://schemas.openxmlformats.org/officeDocument/2006/relationships/hyperlink" Target="https://pbs.twimg.com/media/EBtBM3DXYAMQbtS.jpg" TargetMode="External" /><Relationship Id="rId296" Type="http://schemas.openxmlformats.org/officeDocument/2006/relationships/hyperlink" Target="https://pbs.twimg.com/media/EBtBM3DXYAMQbtS.jpg" TargetMode="External" /><Relationship Id="rId297" Type="http://schemas.openxmlformats.org/officeDocument/2006/relationships/hyperlink" Target="https://pbs.twimg.com/media/EBtBM3DXYAMQbtS.jpg" TargetMode="External" /><Relationship Id="rId298" Type="http://schemas.openxmlformats.org/officeDocument/2006/relationships/hyperlink" Target="https://pbs.twimg.com/media/EBtBM3DXYAMQbtS.jpg" TargetMode="External" /><Relationship Id="rId299" Type="http://schemas.openxmlformats.org/officeDocument/2006/relationships/hyperlink" Target="https://pbs.twimg.com/media/EBtBM3DXYAMQbtS.jpg" TargetMode="External" /><Relationship Id="rId300" Type="http://schemas.openxmlformats.org/officeDocument/2006/relationships/hyperlink" Target="https://pbs.twimg.com/media/EBtBM3DXYAMQbtS.jpg" TargetMode="External" /><Relationship Id="rId301" Type="http://schemas.openxmlformats.org/officeDocument/2006/relationships/hyperlink" Target="https://pbs.twimg.com/media/EBkgrSoUIAAj_tF.jpg" TargetMode="External" /><Relationship Id="rId302" Type="http://schemas.openxmlformats.org/officeDocument/2006/relationships/hyperlink" Target="https://pbs.twimg.com/media/EBkgrSoUIAAj_tF.jpg" TargetMode="External" /><Relationship Id="rId303" Type="http://schemas.openxmlformats.org/officeDocument/2006/relationships/hyperlink" Target="https://pbs.twimg.com/media/EBtq7uZXYAAYpBF.jpg" TargetMode="External" /><Relationship Id="rId304" Type="http://schemas.openxmlformats.org/officeDocument/2006/relationships/hyperlink" Target="https://pbs.twimg.com/media/EBtq7uZXYAAYpBF.jpg" TargetMode="External" /><Relationship Id="rId305" Type="http://schemas.openxmlformats.org/officeDocument/2006/relationships/hyperlink" Target="https://pbs.twimg.com/media/B_eqLaGVEAIZ6Xx.jpg" TargetMode="External" /><Relationship Id="rId306" Type="http://schemas.openxmlformats.org/officeDocument/2006/relationships/hyperlink" Target="https://pbs.twimg.com/media/B_GvBGjU4AAuZXY.jpg" TargetMode="External" /><Relationship Id="rId307" Type="http://schemas.openxmlformats.org/officeDocument/2006/relationships/hyperlink" Target="https://pbs.twimg.com/media/B_G7x4tU8AAO-Dh.jpg" TargetMode="External" /><Relationship Id="rId308" Type="http://schemas.openxmlformats.org/officeDocument/2006/relationships/hyperlink" Target="https://pbs.twimg.com/media/EB21Ux_W4AADCk6.jpg" TargetMode="External" /><Relationship Id="rId309" Type="http://schemas.openxmlformats.org/officeDocument/2006/relationships/hyperlink" Target="https://pbs.twimg.com/media/EB22vQSWsAIuk2z.jpg" TargetMode="External" /><Relationship Id="rId310" Type="http://schemas.openxmlformats.org/officeDocument/2006/relationships/hyperlink" Target="https://pbs.twimg.com/media/DplORF3VsAEyiuX.jpg" TargetMode="External" /><Relationship Id="rId311" Type="http://schemas.openxmlformats.org/officeDocument/2006/relationships/hyperlink" Target="http://pbs.twimg.com/profile_images/1103113904354258945/5GBUIZjf_normal.jpg" TargetMode="External" /><Relationship Id="rId312" Type="http://schemas.openxmlformats.org/officeDocument/2006/relationships/hyperlink" Target="http://pbs.twimg.com/profile_images/619314197667549184/umZ7S-XE_normal.png" TargetMode="External" /><Relationship Id="rId313" Type="http://schemas.openxmlformats.org/officeDocument/2006/relationships/hyperlink" Target="http://pbs.twimg.com/profile_images/1103113904354258945/5GBUIZjf_normal.jpg" TargetMode="External" /><Relationship Id="rId314" Type="http://schemas.openxmlformats.org/officeDocument/2006/relationships/hyperlink" Target="http://pbs.twimg.com/profile_images/826772344781885440/Jkc_1M8t_normal.jpg" TargetMode="External" /><Relationship Id="rId315" Type="http://schemas.openxmlformats.org/officeDocument/2006/relationships/hyperlink" Target="http://pbs.twimg.com/profile_images/619314197667549184/umZ7S-XE_normal.png" TargetMode="External" /><Relationship Id="rId316" Type="http://schemas.openxmlformats.org/officeDocument/2006/relationships/hyperlink" Target="http://pbs.twimg.com/profile_images/1103113904354258945/5GBUIZjf_normal.jpg" TargetMode="External" /><Relationship Id="rId317" Type="http://schemas.openxmlformats.org/officeDocument/2006/relationships/hyperlink" Target="http://pbs.twimg.com/profile_images/826772344781885440/Jkc_1M8t_normal.jpg" TargetMode="External" /><Relationship Id="rId318" Type="http://schemas.openxmlformats.org/officeDocument/2006/relationships/hyperlink" Target="http://pbs.twimg.com/profile_images/826772344781885440/Jkc_1M8t_normal.jpg" TargetMode="External" /><Relationship Id="rId319" Type="http://schemas.openxmlformats.org/officeDocument/2006/relationships/hyperlink" Target="http://pbs.twimg.com/profile_images/619314197667549184/umZ7S-XE_normal.png" TargetMode="External" /><Relationship Id="rId320" Type="http://schemas.openxmlformats.org/officeDocument/2006/relationships/hyperlink" Target="http://pbs.twimg.com/profile_images/1103113904354258945/5GBUIZjf_normal.jpg" TargetMode="External" /><Relationship Id="rId321" Type="http://schemas.openxmlformats.org/officeDocument/2006/relationships/hyperlink" Target="http://pbs.twimg.com/profile_images/826772344781885440/Jkc_1M8t_normal.jpg" TargetMode="External" /><Relationship Id="rId322" Type="http://schemas.openxmlformats.org/officeDocument/2006/relationships/hyperlink" Target="http://pbs.twimg.com/profile_images/826772344781885440/Jkc_1M8t_normal.jpg" TargetMode="External" /><Relationship Id="rId323" Type="http://schemas.openxmlformats.org/officeDocument/2006/relationships/hyperlink" Target="http://pbs.twimg.com/profile_images/619314197667549184/umZ7S-XE_normal.png" TargetMode="External" /><Relationship Id="rId324" Type="http://schemas.openxmlformats.org/officeDocument/2006/relationships/hyperlink" Target="http://pbs.twimg.com/profile_images/619314197667549184/umZ7S-XE_normal.png" TargetMode="External" /><Relationship Id="rId325" Type="http://schemas.openxmlformats.org/officeDocument/2006/relationships/hyperlink" Target="http://pbs.twimg.com/profile_images/619314197667549184/umZ7S-XE_normal.png" TargetMode="External" /><Relationship Id="rId326" Type="http://schemas.openxmlformats.org/officeDocument/2006/relationships/hyperlink" Target="http://pbs.twimg.com/profile_images/619314197667549184/umZ7S-XE_normal.png" TargetMode="External" /><Relationship Id="rId327" Type="http://schemas.openxmlformats.org/officeDocument/2006/relationships/hyperlink" Target="http://pbs.twimg.com/profile_images/619314197667549184/umZ7S-XE_normal.png" TargetMode="External" /><Relationship Id="rId328" Type="http://schemas.openxmlformats.org/officeDocument/2006/relationships/hyperlink" Target="http://pbs.twimg.com/profile_images/619314197667549184/umZ7S-XE_normal.png" TargetMode="External" /><Relationship Id="rId329" Type="http://schemas.openxmlformats.org/officeDocument/2006/relationships/hyperlink" Target="http://pbs.twimg.com/profile_images/619314197667549184/umZ7S-XE_normal.png" TargetMode="External" /><Relationship Id="rId330" Type="http://schemas.openxmlformats.org/officeDocument/2006/relationships/hyperlink" Target="http://pbs.twimg.com/profile_images/1103113904354258945/5GBUIZjf_normal.jpg" TargetMode="External" /><Relationship Id="rId331" Type="http://schemas.openxmlformats.org/officeDocument/2006/relationships/hyperlink" Target="http://pbs.twimg.com/profile_images/826772344781885440/Jkc_1M8t_normal.jpg" TargetMode="External" /><Relationship Id="rId332" Type="http://schemas.openxmlformats.org/officeDocument/2006/relationships/hyperlink" Target="http://pbs.twimg.com/profile_images/826772344781885440/Jkc_1M8t_normal.jpg" TargetMode="External" /><Relationship Id="rId333" Type="http://schemas.openxmlformats.org/officeDocument/2006/relationships/hyperlink" Target="http://pbs.twimg.com/profile_images/1103113904354258945/5GBUIZjf_normal.jpg" TargetMode="External" /><Relationship Id="rId334" Type="http://schemas.openxmlformats.org/officeDocument/2006/relationships/hyperlink" Target="http://pbs.twimg.com/profile_images/826772344781885440/Jkc_1M8t_normal.jpg" TargetMode="External" /><Relationship Id="rId335" Type="http://schemas.openxmlformats.org/officeDocument/2006/relationships/hyperlink" Target="http://pbs.twimg.com/profile_images/826772344781885440/Jkc_1M8t_normal.jpg" TargetMode="External" /><Relationship Id="rId336" Type="http://schemas.openxmlformats.org/officeDocument/2006/relationships/hyperlink" Target="http://pbs.twimg.com/profile_images/1103113904354258945/5GBUIZjf_normal.jpg" TargetMode="External" /><Relationship Id="rId337" Type="http://schemas.openxmlformats.org/officeDocument/2006/relationships/hyperlink" Target="http://pbs.twimg.com/profile_images/826772344781885440/Jkc_1M8t_normal.jpg" TargetMode="External" /><Relationship Id="rId338" Type="http://schemas.openxmlformats.org/officeDocument/2006/relationships/hyperlink" Target="http://pbs.twimg.com/profile_images/826772344781885440/Jkc_1M8t_normal.jpg" TargetMode="External" /><Relationship Id="rId339" Type="http://schemas.openxmlformats.org/officeDocument/2006/relationships/hyperlink" Target="http://pbs.twimg.com/profile_images/1103113904354258945/5GBUIZjf_normal.jpg" TargetMode="External" /><Relationship Id="rId340" Type="http://schemas.openxmlformats.org/officeDocument/2006/relationships/hyperlink" Target="http://pbs.twimg.com/profile_images/826772344781885440/Jkc_1M8t_normal.jpg" TargetMode="External" /><Relationship Id="rId341" Type="http://schemas.openxmlformats.org/officeDocument/2006/relationships/hyperlink" Target="http://pbs.twimg.com/profile_images/826772344781885440/Jkc_1M8t_normal.jpg" TargetMode="External" /><Relationship Id="rId342" Type="http://schemas.openxmlformats.org/officeDocument/2006/relationships/hyperlink" Target="http://pbs.twimg.com/profile_images/1103113904354258945/5GBUIZjf_normal.jpg" TargetMode="External" /><Relationship Id="rId343" Type="http://schemas.openxmlformats.org/officeDocument/2006/relationships/hyperlink" Target="http://pbs.twimg.com/profile_images/826772344781885440/Jkc_1M8t_normal.jpg" TargetMode="External" /><Relationship Id="rId344" Type="http://schemas.openxmlformats.org/officeDocument/2006/relationships/hyperlink" Target="http://pbs.twimg.com/profile_images/826772344781885440/Jkc_1M8t_normal.jpg" TargetMode="External" /><Relationship Id="rId345" Type="http://schemas.openxmlformats.org/officeDocument/2006/relationships/hyperlink" Target="http://pbs.twimg.com/profile_images/1103113904354258945/5GBUIZjf_normal.jpg" TargetMode="External" /><Relationship Id="rId346" Type="http://schemas.openxmlformats.org/officeDocument/2006/relationships/hyperlink" Target="http://pbs.twimg.com/profile_images/1103113904354258945/5GBUIZjf_normal.jpg" TargetMode="External" /><Relationship Id="rId347" Type="http://schemas.openxmlformats.org/officeDocument/2006/relationships/hyperlink" Target="http://pbs.twimg.com/profile_images/826772344781885440/Jkc_1M8t_normal.jpg" TargetMode="External" /><Relationship Id="rId348" Type="http://schemas.openxmlformats.org/officeDocument/2006/relationships/hyperlink" Target="http://pbs.twimg.com/profile_images/826772344781885440/Jkc_1M8t_normal.jpg" TargetMode="External" /><Relationship Id="rId349" Type="http://schemas.openxmlformats.org/officeDocument/2006/relationships/hyperlink" Target="http://pbs.twimg.com/profile_images/826772344781885440/Jkc_1M8t_normal.jpg" TargetMode="External" /><Relationship Id="rId350" Type="http://schemas.openxmlformats.org/officeDocument/2006/relationships/hyperlink" Target="http://pbs.twimg.com/profile_images/826772344781885440/Jkc_1M8t_normal.jpg" TargetMode="External" /><Relationship Id="rId351" Type="http://schemas.openxmlformats.org/officeDocument/2006/relationships/hyperlink" Target="https://pbs.twimg.com/media/DplORF3VsAEyiuX.jpg" TargetMode="External" /><Relationship Id="rId352" Type="http://schemas.openxmlformats.org/officeDocument/2006/relationships/hyperlink" Target="https://pbs.twimg.com/media/DplORF3VsAEyiuX.jpg" TargetMode="External" /><Relationship Id="rId353" Type="http://schemas.openxmlformats.org/officeDocument/2006/relationships/hyperlink" Target="https://pbs.twimg.com/media/DplORF3VsAEyiuX.jpg" TargetMode="External" /><Relationship Id="rId354" Type="http://schemas.openxmlformats.org/officeDocument/2006/relationships/hyperlink" Target="http://pbs.twimg.com/profile_images/567814796767027200/PhsdwlDU_normal.jpeg" TargetMode="External" /><Relationship Id="rId355" Type="http://schemas.openxmlformats.org/officeDocument/2006/relationships/hyperlink" Target="https://pbs.twimg.com/media/DplORF3VsAEyiuX.jpg" TargetMode="External" /><Relationship Id="rId356" Type="http://schemas.openxmlformats.org/officeDocument/2006/relationships/hyperlink" Target="http://pbs.twimg.com/profile_images/1158998015992107008/ay-OPNgm_normal.jpg" TargetMode="External" /><Relationship Id="rId357" Type="http://schemas.openxmlformats.org/officeDocument/2006/relationships/hyperlink" Target="http://pbs.twimg.com/profile_images/1158998015992107008/ay-OPNgm_normal.jpg" TargetMode="External" /><Relationship Id="rId358" Type="http://schemas.openxmlformats.org/officeDocument/2006/relationships/hyperlink" Target="http://pbs.twimg.com/profile_images/1158998015992107008/ay-OPNgm_normal.jpg" TargetMode="External" /><Relationship Id="rId359" Type="http://schemas.openxmlformats.org/officeDocument/2006/relationships/hyperlink" Target="http://pbs.twimg.com/profile_images/1127460589779816448/wfdOmgKN_normal.png" TargetMode="External" /><Relationship Id="rId360" Type="http://schemas.openxmlformats.org/officeDocument/2006/relationships/hyperlink" Target="http://pbs.twimg.com/profile_images/1127460589779816448/wfdOmgKN_normal.png" TargetMode="External" /><Relationship Id="rId361" Type="http://schemas.openxmlformats.org/officeDocument/2006/relationships/hyperlink" Target="https://pbs.twimg.com/media/De28Vw6U8AAtfOp.jpg" TargetMode="External" /><Relationship Id="rId362" Type="http://schemas.openxmlformats.org/officeDocument/2006/relationships/hyperlink" Target="http://pbs.twimg.com/profile_images/1156610240063967233/NBOY87zg_normal.jpg" TargetMode="External" /><Relationship Id="rId363" Type="http://schemas.openxmlformats.org/officeDocument/2006/relationships/hyperlink" Target="http://pbs.twimg.com/profile_images/1156610240063967233/NBOY87zg_normal.jpg" TargetMode="External" /><Relationship Id="rId364" Type="http://schemas.openxmlformats.org/officeDocument/2006/relationships/hyperlink" Target="https://pbs.twimg.com/media/D94QnafWsAA9_Xg.jpg" TargetMode="External" /><Relationship Id="rId365" Type="http://schemas.openxmlformats.org/officeDocument/2006/relationships/hyperlink" Target="https://pbs.twimg.com/media/D94QnafWsAA9_Xg.jpg" TargetMode="External" /><Relationship Id="rId366" Type="http://schemas.openxmlformats.org/officeDocument/2006/relationships/hyperlink" Target="https://pbs.twimg.com/media/D94QnafWsAA9_Xg.jpg" TargetMode="External" /><Relationship Id="rId367" Type="http://schemas.openxmlformats.org/officeDocument/2006/relationships/hyperlink" Target="http://pbs.twimg.com/profile_images/1158732832593698817/p8HgFgB0_normal.jpg" TargetMode="External" /><Relationship Id="rId368" Type="http://schemas.openxmlformats.org/officeDocument/2006/relationships/hyperlink" Target="http://pbs.twimg.com/profile_images/1158732832593698817/p8HgFgB0_normal.jpg" TargetMode="External" /><Relationship Id="rId369" Type="http://schemas.openxmlformats.org/officeDocument/2006/relationships/hyperlink" Target="https://pbs.twimg.com/media/DplORF3VsAEyiuX.jpg" TargetMode="External" /><Relationship Id="rId370" Type="http://schemas.openxmlformats.org/officeDocument/2006/relationships/hyperlink" Target="http://pbs.twimg.com/profile_images/577078138695348224/O_Cuqbhg_normal.jpeg" TargetMode="External" /><Relationship Id="rId371" Type="http://schemas.openxmlformats.org/officeDocument/2006/relationships/hyperlink" Target="http://pbs.twimg.com/profile_images/577078138695348224/O_Cuqbhg_normal.jpeg" TargetMode="External" /><Relationship Id="rId372" Type="http://schemas.openxmlformats.org/officeDocument/2006/relationships/hyperlink" Target="http://pbs.twimg.com/profile_images/577078138695348224/O_Cuqbhg_normal.jpeg" TargetMode="External" /><Relationship Id="rId373" Type="http://schemas.openxmlformats.org/officeDocument/2006/relationships/hyperlink" Target="http://pbs.twimg.com/profile_images/577078138695348224/O_Cuqbhg_normal.jpeg" TargetMode="External" /><Relationship Id="rId374" Type="http://schemas.openxmlformats.org/officeDocument/2006/relationships/hyperlink" Target="http://pbs.twimg.com/profile_images/577078138695348224/O_Cuqbhg_normal.jpeg" TargetMode="External" /><Relationship Id="rId375" Type="http://schemas.openxmlformats.org/officeDocument/2006/relationships/hyperlink" Target="http://pbs.twimg.com/profile_images/577078138695348224/O_Cuqbhg_normal.jpeg" TargetMode="External" /><Relationship Id="rId376" Type="http://schemas.openxmlformats.org/officeDocument/2006/relationships/hyperlink" Target="http://pbs.twimg.com/profile_images/577078138695348224/O_Cuqbhg_normal.jpeg" TargetMode="External" /><Relationship Id="rId377" Type="http://schemas.openxmlformats.org/officeDocument/2006/relationships/hyperlink" Target="http://pbs.twimg.com/profile_images/577078138695348224/O_Cuqbhg_normal.jpeg" TargetMode="External" /><Relationship Id="rId378" Type="http://schemas.openxmlformats.org/officeDocument/2006/relationships/hyperlink" Target="http://pbs.twimg.com/profile_images/577078138695348224/O_Cuqbhg_normal.jpeg" TargetMode="External" /><Relationship Id="rId379" Type="http://schemas.openxmlformats.org/officeDocument/2006/relationships/hyperlink" Target="http://pbs.twimg.com/profile_images/577078138695348224/O_Cuqbhg_normal.jpeg" TargetMode="External" /><Relationship Id="rId380" Type="http://schemas.openxmlformats.org/officeDocument/2006/relationships/hyperlink" Target="http://pbs.twimg.com/profile_images/577078138695348224/O_Cuqbhg_normal.jpeg" TargetMode="External" /><Relationship Id="rId381" Type="http://schemas.openxmlformats.org/officeDocument/2006/relationships/hyperlink" Target="http://pbs.twimg.com/profile_images/577078138695348224/O_Cuqbhg_normal.jpeg" TargetMode="External" /><Relationship Id="rId382" Type="http://schemas.openxmlformats.org/officeDocument/2006/relationships/hyperlink" Target="http://pbs.twimg.com/profile_images/577078138695348224/O_Cuqbhg_normal.jpeg" TargetMode="External" /><Relationship Id="rId383" Type="http://schemas.openxmlformats.org/officeDocument/2006/relationships/hyperlink" Target="http://pbs.twimg.com/profile_images/577078138695348224/O_Cuqbhg_normal.jpeg" TargetMode="External" /><Relationship Id="rId384" Type="http://schemas.openxmlformats.org/officeDocument/2006/relationships/hyperlink" Target="http://pbs.twimg.com/profile_images/577078138695348224/O_Cuqbhg_normal.jpeg" TargetMode="External" /><Relationship Id="rId385" Type="http://schemas.openxmlformats.org/officeDocument/2006/relationships/hyperlink" Target="http://pbs.twimg.com/profile_images/577078138695348224/O_Cuqbhg_normal.jpeg" TargetMode="External" /><Relationship Id="rId386" Type="http://schemas.openxmlformats.org/officeDocument/2006/relationships/hyperlink" Target="http://pbs.twimg.com/profile_images/577078138695348224/O_Cuqbhg_normal.jpeg" TargetMode="External" /><Relationship Id="rId387" Type="http://schemas.openxmlformats.org/officeDocument/2006/relationships/hyperlink" Target="http://pbs.twimg.com/profile_images/577078138695348224/O_Cuqbhg_normal.jpeg" TargetMode="External" /><Relationship Id="rId388" Type="http://schemas.openxmlformats.org/officeDocument/2006/relationships/hyperlink" Target="http://pbs.twimg.com/profile_images/577078138695348224/O_Cuqbhg_normal.jpeg" TargetMode="External" /><Relationship Id="rId389" Type="http://schemas.openxmlformats.org/officeDocument/2006/relationships/hyperlink" Target="http://pbs.twimg.com/profile_images/845308153465978880/J6m9z60D_normal.jpg" TargetMode="External" /><Relationship Id="rId390" Type="http://schemas.openxmlformats.org/officeDocument/2006/relationships/hyperlink" Target="http://pbs.twimg.com/profile_images/1119373722287108096/fvcG35HS_normal.jpg" TargetMode="External" /><Relationship Id="rId391" Type="http://schemas.openxmlformats.org/officeDocument/2006/relationships/hyperlink" Target="http://pbs.twimg.com/profile_images/1119373722287108096/fvcG35HS_normal.jpg" TargetMode="External" /><Relationship Id="rId392" Type="http://schemas.openxmlformats.org/officeDocument/2006/relationships/hyperlink" Target="http://pbs.twimg.com/profile_images/967594172986224640/YW3Q6UqP_normal.jpg" TargetMode="External" /><Relationship Id="rId393" Type="http://schemas.openxmlformats.org/officeDocument/2006/relationships/hyperlink" Target="http://pbs.twimg.com/profile_images/967594172986224640/YW3Q6UqP_normal.jpg" TargetMode="External" /><Relationship Id="rId394" Type="http://schemas.openxmlformats.org/officeDocument/2006/relationships/hyperlink" Target="http://pbs.twimg.com/profile_images/967594172986224640/YW3Q6UqP_normal.jpg" TargetMode="External" /><Relationship Id="rId395" Type="http://schemas.openxmlformats.org/officeDocument/2006/relationships/hyperlink" Target="http://pbs.twimg.com/profile_images/967594172986224640/YW3Q6UqP_normal.jpg" TargetMode="External" /><Relationship Id="rId396" Type="http://schemas.openxmlformats.org/officeDocument/2006/relationships/hyperlink" Target="http://pbs.twimg.com/profile_images/967594172986224640/YW3Q6UqP_normal.jpg" TargetMode="External" /><Relationship Id="rId397" Type="http://schemas.openxmlformats.org/officeDocument/2006/relationships/hyperlink" Target="http://pbs.twimg.com/profile_images/967594172986224640/YW3Q6UqP_normal.jpg" TargetMode="External" /><Relationship Id="rId398" Type="http://schemas.openxmlformats.org/officeDocument/2006/relationships/hyperlink" Target="http://pbs.twimg.com/profile_images/967594172986224640/YW3Q6UqP_normal.jpg" TargetMode="External" /><Relationship Id="rId399" Type="http://schemas.openxmlformats.org/officeDocument/2006/relationships/hyperlink" Target="http://pbs.twimg.com/profile_images/967594172986224640/YW3Q6UqP_normal.jpg" TargetMode="External" /><Relationship Id="rId400" Type="http://schemas.openxmlformats.org/officeDocument/2006/relationships/hyperlink" Target="http://pbs.twimg.com/profile_images/967594172986224640/YW3Q6UqP_normal.jpg" TargetMode="External" /><Relationship Id="rId401" Type="http://schemas.openxmlformats.org/officeDocument/2006/relationships/hyperlink" Target="http://pbs.twimg.com/profile_images/967594172986224640/YW3Q6UqP_normal.jpg" TargetMode="External" /><Relationship Id="rId402" Type="http://schemas.openxmlformats.org/officeDocument/2006/relationships/hyperlink" Target="http://pbs.twimg.com/profile_images/967594172986224640/YW3Q6UqP_normal.jpg" TargetMode="External" /><Relationship Id="rId403" Type="http://schemas.openxmlformats.org/officeDocument/2006/relationships/hyperlink" Target="http://pbs.twimg.com/profile_images/967594172986224640/YW3Q6UqP_normal.jpg" TargetMode="External" /><Relationship Id="rId404" Type="http://schemas.openxmlformats.org/officeDocument/2006/relationships/hyperlink" Target="http://pbs.twimg.com/profile_images/967594172986224640/YW3Q6UqP_normal.jpg" TargetMode="External" /><Relationship Id="rId405" Type="http://schemas.openxmlformats.org/officeDocument/2006/relationships/hyperlink" Target="http://pbs.twimg.com/profile_images/910626058734465024/8j0MG0_a_normal.jpg" TargetMode="External" /><Relationship Id="rId406" Type="http://schemas.openxmlformats.org/officeDocument/2006/relationships/hyperlink" Target="http://pbs.twimg.com/profile_images/1155176839113007104/sKqY4Awj_normal.jpg" TargetMode="External" /><Relationship Id="rId407" Type="http://schemas.openxmlformats.org/officeDocument/2006/relationships/hyperlink" Target="http://pbs.twimg.com/profile_images/910626058734465024/8j0MG0_a_normal.jpg" TargetMode="External" /><Relationship Id="rId408" Type="http://schemas.openxmlformats.org/officeDocument/2006/relationships/hyperlink" Target="https://pbs.twimg.com/media/DIqrE1YVwAA6U02.jpg" TargetMode="External" /><Relationship Id="rId409" Type="http://schemas.openxmlformats.org/officeDocument/2006/relationships/hyperlink" Target="https://pbs.twimg.com/media/DIqrE1YVwAA6U02.jpg" TargetMode="External" /><Relationship Id="rId410" Type="http://schemas.openxmlformats.org/officeDocument/2006/relationships/hyperlink" Target="http://pbs.twimg.com/profile_images/1155176839113007104/sKqY4Awj_normal.jpg" TargetMode="External" /><Relationship Id="rId411" Type="http://schemas.openxmlformats.org/officeDocument/2006/relationships/hyperlink" Target="http://pbs.twimg.com/profile_images/910626058734465024/8j0MG0_a_normal.jpg" TargetMode="External" /><Relationship Id="rId412" Type="http://schemas.openxmlformats.org/officeDocument/2006/relationships/hyperlink" Target="https://pbs.twimg.com/media/DIqrE1YVwAA6U02.jpg" TargetMode="External" /><Relationship Id="rId413" Type="http://schemas.openxmlformats.org/officeDocument/2006/relationships/hyperlink" Target="https://pbs.twimg.com/media/DIqrE1YVwAA6U02.jpg" TargetMode="External" /><Relationship Id="rId414" Type="http://schemas.openxmlformats.org/officeDocument/2006/relationships/hyperlink" Target="http://pbs.twimg.com/profile_images/1155176839113007104/sKqY4Awj_normal.jpg" TargetMode="External" /><Relationship Id="rId415" Type="http://schemas.openxmlformats.org/officeDocument/2006/relationships/hyperlink" Target="http://pbs.twimg.com/profile_images/910626058734465024/8j0MG0_a_normal.jpg" TargetMode="External" /><Relationship Id="rId416" Type="http://schemas.openxmlformats.org/officeDocument/2006/relationships/hyperlink" Target="http://pbs.twimg.com/profile_images/1155176839113007104/sKqY4Awj_normal.jpg" TargetMode="External" /><Relationship Id="rId417" Type="http://schemas.openxmlformats.org/officeDocument/2006/relationships/hyperlink" Target="http://pbs.twimg.com/profile_images/910626058734465024/8j0MG0_a_normal.jpg" TargetMode="External" /><Relationship Id="rId418" Type="http://schemas.openxmlformats.org/officeDocument/2006/relationships/hyperlink" Target="http://pbs.twimg.com/profile_images/1155176839113007104/sKqY4Awj_normal.jpg" TargetMode="External" /><Relationship Id="rId419" Type="http://schemas.openxmlformats.org/officeDocument/2006/relationships/hyperlink" Target="https://pbs.twimg.com/media/DIqrE1YVwAA6U02.jpg" TargetMode="External" /><Relationship Id="rId420" Type="http://schemas.openxmlformats.org/officeDocument/2006/relationships/hyperlink" Target="http://pbs.twimg.com/profile_images/1155176839113007104/sKqY4Awj_normal.jpg" TargetMode="External" /><Relationship Id="rId421" Type="http://schemas.openxmlformats.org/officeDocument/2006/relationships/hyperlink" Target="http://pbs.twimg.com/profile_images/999852887713898496/0rVAtEA9_normal.jpg" TargetMode="External" /><Relationship Id="rId422" Type="http://schemas.openxmlformats.org/officeDocument/2006/relationships/hyperlink" Target="http://pbs.twimg.com/profile_images/999852887713898496/0rVAtEA9_normal.jpg" TargetMode="External" /><Relationship Id="rId423" Type="http://schemas.openxmlformats.org/officeDocument/2006/relationships/hyperlink" Target="http://pbs.twimg.com/profile_images/999852887713898496/0rVAtEA9_normal.jpg" TargetMode="External" /><Relationship Id="rId424" Type="http://schemas.openxmlformats.org/officeDocument/2006/relationships/hyperlink" Target="http://pbs.twimg.com/profile_images/999852887713898496/0rVAtEA9_normal.jpg" TargetMode="External" /><Relationship Id="rId425" Type="http://schemas.openxmlformats.org/officeDocument/2006/relationships/hyperlink" Target="http://pbs.twimg.com/profile_images/999852887713898496/0rVAtEA9_normal.jpg" TargetMode="External" /><Relationship Id="rId426" Type="http://schemas.openxmlformats.org/officeDocument/2006/relationships/hyperlink" Target="http://pbs.twimg.com/profile_images/999852887713898496/0rVAtEA9_normal.jpg" TargetMode="External" /><Relationship Id="rId427" Type="http://schemas.openxmlformats.org/officeDocument/2006/relationships/hyperlink" Target="http://pbs.twimg.com/profile_images/999852887713898496/0rVAtEA9_normal.jpg" TargetMode="External" /><Relationship Id="rId428" Type="http://schemas.openxmlformats.org/officeDocument/2006/relationships/hyperlink" Target="http://pbs.twimg.com/profile_images/999852887713898496/0rVAtEA9_normal.jpg" TargetMode="External" /><Relationship Id="rId429" Type="http://schemas.openxmlformats.org/officeDocument/2006/relationships/hyperlink" Target="http://pbs.twimg.com/profile_images/999852887713898496/0rVAtEA9_normal.jpg" TargetMode="External" /><Relationship Id="rId430" Type="http://schemas.openxmlformats.org/officeDocument/2006/relationships/hyperlink" Target="http://pbs.twimg.com/profile_images/999852887713898496/0rVAtEA9_normal.jpg" TargetMode="External" /><Relationship Id="rId431" Type="http://schemas.openxmlformats.org/officeDocument/2006/relationships/hyperlink" Target="http://pbs.twimg.com/profile_images/999852887713898496/0rVAtEA9_normal.jpg" TargetMode="External" /><Relationship Id="rId432" Type="http://schemas.openxmlformats.org/officeDocument/2006/relationships/hyperlink" Target="http://pbs.twimg.com/profile_images/999852887713898496/0rVAtEA9_normal.jpg" TargetMode="External" /><Relationship Id="rId433" Type="http://schemas.openxmlformats.org/officeDocument/2006/relationships/hyperlink" Target="http://pbs.twimg.com/profile_images/999852887713898496/0rVAtEA9_normal.jpg" TargetMode="External" /><Relationship Id="rId434" Type="http://schemas.openxmlformats.org/officeDocument/2006/relationships/hyperlink" Target="http://pbs.twimg.com/profile_images/999852887713898496/0rVAtEA9_normal.jpg" TargetMode="External" /><Relationship Id="rId435" Type="http://schemas.openxmlformats.org/officeDocument/2006/relationships/hyperlink" Target="http://pbs.twimg.com/profile_images/999852887713898496/0rVAtEA9_normal.jpg" TargetMode="External" /><Relationship Id="rId436" Type="http://schemas.openxmlformats.org/officeDocument/2006/relationships/hyperlink" Target="http://pbs.twimg.com/profile_images/999852887713898496/0rVAtEA9_normal.jpg" TargetMode="External" /><Relationship Id="rId437" Type="http://schemas.openxmlformats.org/officeDocument/2006/relationships/hyperlink" Target="http://pbs.twimg.com/profile_images/999852887713898496/0rVAtEA9_normal.jpg" TargetMode="External" /><Relationship Id="rId438" Type="http://schemas.openxmlformats.org/officeDocument/2006/relationships/hyperlink" Target="http://pbs.twimg.com/profile_images/999852887713898496/0rVAtEA9_normal.jpg" TargetMode="External" /><Relationship Id="rId439" Type="http://schemas.openxmlformats.org/officeDocument/2006/relationships/hyperlink" Target="http://pbs.twimg.com/profile_images/999852887713898496/0rVAtEA9_normal.jpg" TargetMode="External" /><Relationship Id="rId440" Type="http://schemas.openxmlformats.org/officeDocument/2006/relationships/hyperlink" Target="http://pbs.twimg.com/profile_images/999852887713898496/0rVAtEA9_normal.jpg" TargetMode="External" /><Relationship Id="rId441" Type="http://schemas.openxmlformats.org/officeDocument/2006/relationships/hyperlink" Target="http://pbs.twimg.com/profile_images/999852887713898496/0rVAtEA9_normal.jpg" TargetMode="External" /><Relationship Id="rId442" Type="http://schemas.openxmlformats.org/officeDocument/2006/relationships/hyperlink" Target="http://pbs.twimg.com/profile_images/999852887713898496/0rVAtEA9_normal.jpg" TargetMode="External" /><Relationship Id="rId443" Type="http://schemas.openxmlformats.org/officeDocument/2006/relationships/hyperlink" Target="http://pbs.twimg.com/profile_images/999852887713898496/0rVAtEA9_normal.jpg" TargetMode="External" /><Relationship Id="rId444" Type="http://schemas.openxmlformats.org/officeDocument/2006/relationships/hyperlink" Target="http://pbs.twimg.com/profile_images/999852887713898496/0rVAtEA9_normal.jpg" TargetMode="External" /><Relationship Id="rId445" Type="http://schemas.openxmlformats.org/officeDocument/2006/relationships/hyperlink" Target="http://pbs.twimg.com/profile_images/999852887713898496/0rVAtEA9_normal.jpg" TargetMode="External" /><Relationship Id="rId446" Type="http://schemas.openxmlformats.org/officeDocument/2006/relationships/hyperlink" Target="http://pbs.twimg.com/profile_images/999852887713898496/0rVAtEA9_normal.jpg" TargetMode="External" /><Relationship Id="rId447" Type="http://schemas.openxmlformats.org/officeDocument/2006/relationships/hyperlink" Target="http://pbs.twimg.com/profile_images/999852887713898496/0rVAtEA9_normal.jpg" TargetMode="External" /><Relationship Id="rId448" Type="http://schemas.openxmlformats.org/officeDocument/2006/relationships/hyperlink" Target="http://pbs.twimg.com/profile_images/999852887713898496/0rVAtEA9_normal.jpg" TargetMode="External" /><Relationship Id="rId449" Type="http://schemas.openxmlformats.org/officeDocument/2006/relationships/hyperlink" Target="http://pbs.twimg.com/profile_images/999852887713898496/0rVAtEA9_normal.jpg" TargetMode="External" /><Relationship Id="rId450" Type="http://schemas.openxmlformats.org/officeDocument/2006/relationships/hyperlink" Target="http://pbs.twimg.com/profile_images/999852887713898496/0rVAtEA9_normal.jpg" TargetMode="External" /><Relationship Id="rId451" Type="http://schemas.openxmlformats.org/officeDocument/2006/relationships/hyperlink" Target="http://pbs.twimg.com/profile_images/999852887713898496/0rVAtEA9_normal.jpg" TargetMode="External" /><Relationship Id="rId452" Type="http://schemas.openxmlformats.org/officeDocument/2006/relationships/hyperlink" Target="http://pbs.twimg.com/profile_images/999852887713898496/0rVAtEA9_normal.jpg" TargetMode="External" /><Relationship Id="rId453" Type="http://schemas.openxmlformats.org/officeDocument/2006/relationships/hyperlink" Target="http://pbs.twimg.com/profile_images/999852887713898496/0rVAtEA9_normal.jpg" TargetMode="External" /><Relationship Id="rId454" Type="http://schemas.openxmlformats.org/officeDocument/2006/relationships/hyperlink" Target="http://pbs.twimg.com/profile_images/999852887713898496/0rVAtEA9_normal.jpg" TargetMode="External" /><Relationship Id="rId455" Type="http://schemas.openxmlformats.org/officeDocument/2006/relationships/hyperlink" Target="http://pbs.twimg.com/profile_images/999852887713898496/0rVAtEA9_normal.jpg" TargetMode="External" /><Relationship Id="rId456" Type="http://schemas.openxmlformats.org/officeDocument/2006/relationships/hyperlink" Target="http://pbs.twimg.com/profile_images/999852887713898496/0rVAtEA9_normal.jpg" TargetMode="External" /><Relationship Id="rId457" Type="http://schemas.openxmlformats.org/officeDocument/2006/relationships/hyperlink" Target="http://pbs.twimg.com/profile_images/999852887713898496/0rVAtEA9_normal.jpg" TargetMode="External" /><Relationship Id="rId458" Type="http://schemas.openxmlformats.org/officeDocument/2006/relationships/hyperlink" Target="http://pbs.twimg.com/profile_images/999852887713898496/0rVAtEA9_normal.jpg" TargetMode="External" /><Relationship Id="rId459" Type="http://schemas.openxmlformats.org/officeDocument/2006/relationships/hyperlink" Target="http://pbs.twimg.com/profile_images/999852887713898496/0rVAtEA9_normal.jpg" TargetMode="External" /><Relationship Id="rId460" Type="http://schemas.openxmlformats.org/officeDocument/2006/relationships/hyperlink" Target="http://pbs.twimg.com/profile_images/999852887713898496/0rVAtEA9_normal.jpg" TargetMode="External" /><Relationship Id="rId461" Type="http://schemas.openxmlformats.org/officeDocument/2006/relationships/hyperlink" Target="http://pbs.twimg.com/profile_images/999852887713898496/0rVAtEA9_normal.jpg" TargetMode="External" /><Relationship Id="rId462" Type="http://schemas.openxmlformats.org/officeDocument/2006/relationships/hyperlink" Target="http://pbs.twimg.com/profile_images/999852887713898496/0rVAtEA9_normal.jpg" TargetMode="External" /><Relationship Id="rId463" Type="http://schemas.openxmlformats.org/officeDocument/2006/relationships/hyperlink" Target="http://pbs.twimg.com/profile_images/999852887713898496/0rVAtEA9_normal.jpg" TargetMode="External" /><Relationship Id="rId464" Type="http://schemas.openxmlformats.org/officeDocument/2006/relationships/hyperlink" Target="http://pbs.twimg.com/profile_images/999852887713898496/0rVAtEA9_normal.jpg" TargetMode="External" /><Relationship Id="rId465" Type="http://schemas.openxmlformats.org/officeDocument/2006/relationships/hyperlink" Target="http://pbs.twimg.com/profile_images/999852887713898496/0rVAtEA9_normal.jpg" TargetMode="External" /><Relationship Id="rId466" Type="http://schemas.openxmlformats.org/officeDocument/2006/relationships/hyperlink" Target="http://pbs.twimg.com/profile_images/999852887713898496/0rVAtEA9_normal.jpg" TargetMode="External" /><Relationship Id="rId467" Type="http://schemas.openxmlformats.org/officeDocument/2006/relationships/hyperlink" Target="http://pbs.twimg.com/profile_images/999852887713898496/0rVAtEA9_normal.jpg" TargetMode="External" /><Relationship Id="rId468" Type="http://schemas.openxmlformats.org/officeDocument/2006/relationships/hyperlink" Target="http://pbs.twimg.com/profile_images/999852887713898496/0rVAtEA9_normal.jpg" TargetMode="External" /><Relationship Id="rId469" Type="http://schemas.openxmlformats.org/officeDocument/2006/relationships/hyperlink" Target="http://pbs.twimg.com/profile_images/999852887713898496/0rVAtEA9_normal.jpg" TargetMode="External" /><Relationship Id="rId470" Type="http://schemas.openxmlformats.org/officeDocument/2006/relationships/hyperlink" Target="http://pbs.twimg.com/profile_images/999852887713898496/0rVAtEA9_normal.jpg" TargetMode="External" /><Relationship Id="rId471" Type="http://schemas.openxmlformats.org/officeDocument/2006/relationships/hyperlink" Target="http://pbs.twimg.com/profile_images/999852887713898496/0rVAtEA9_normal.jpg" TargetMode="External" /><Relationship Id="rId472" Type="http://schemas.openxmlformats.org/officeDocument/2006/relationships/hyperlink" Target="http://pbs.twimg.com/profile_images/999852887713898496/0rVAtEA9_normal.jpg" TargetMode="External" /><Relationship Id="rId473" Type="http://schemas.openxmlformats.org/officeDocument/2006/relationships/hyperlink" Target="http://pbs.twimg.com/profile_images/999852887713898496/0rVAtEA9_normal.jpg" TargetMode="External" /><Relationship Id="rId474" Type="http://schemas.openxmlformats.org/officeDocument/2006/relationships/hyperlink" Target="http://pbs.twimg.com/profile_images/999852887713898496/0rVAtEA9_normal.jpg" TargetMode="External" /><Relationship Id="rId475" Type="http://schemas.openxmlformats.org/officeDocument/2006/relationships/hyperlink" Target="http://pbs.twimg.com/profile_images/999852887713898496/0rVAtEA9_normal.jpg" TargetMode="External" /><Relationship Id="rId476" Type="http://schemas.openxmlformats.org/officeDocument/2006/relationships/hyperlink" Target="http://pbs.twimg.com/profile_images/999852887713898496/0rVAtEA9_normal.jpg" TargetMode="External" /><Relationship Id="rId477" Type="http://schemas.openxmlformats.org/officeDocument/2006/relationships/hyperlink" Target="http://pbs.twimg.com/profile_images/999852887713898496/0rVAtEA9_normal.jpg" TargetMode="External" /><Relationship Id="rId478" Type="http://schemas.openxmlformats.org/officeDocument/2006/relationships/hyperlink" Target="http://pbs.twimg.com/profile_images/999852887713898496/0rVAtEA9_normal.jpg" TargetMode="External" /><Relationship Id="rId479" Type="http://schemas.openxmlformats.org/officeDocument/2006/relationships/hyperlink" Target="http://pbs.twimg.com/profile_images/999852887713898496/0rVAtEA9_normal.jpg" TargetMode="External" /><Relationship Id="rId480" Type="http://schemas.openxmlformats.org/officeDocument/2006/relationships/hyperlink" Target="http://pbs.twimg.com/profile_images/999852887713898496/0rVAtEA9_normal.jpg" TargetMode="External" /><Relationship Id="rId481" Type="http://schemas.openxmlformats.org/officeDocument/2006/relationships/hyperlink" Target="http://pbs.twimg.com/profile_images/999852887713898496/0rVAtEA9_normal.jpg" TargetMode="External" /><Relationship Id="rId482" Type="http://schemas.openxmlformats.org/officeDocument/2006/relationships/hyperlink" Target="http://pbs.twimg.com/profile_images/999852887713898496/0rVAtEA9_normal.jpg" TargetMode="External" /><Relationship Id="rId483" Type="http://schemas.openxmlformats.org/officeDocument/2006/relationships/hyperlink" Target="http://pbs.twimg.com/profile_images/999852887713898496/0rVAtEA9_normal.jpg" TargetMode="External" /><Relationship Id="rId484" Type="http://schemas.openxmlformats.org/officeDocument/2006/relationships/hyperlink" Target="http://pbs.twimg.com/profile_images/999852887713898496/0rVAtEA9_normal.jpg" TargetMode="External" /><Relationship Id="rId485" Type="http://schemas.openxmlformats.org/officeDocument/2006/relationships/hyperlink" Target="http://pbs.twimg.com/profile_images/999852887713898496/0rVAtEA9_normal.jpg" TargetMode="External" /><Relationship Id="rId486" Type="http://schemas.openxmlformats.org/officeDocument/2006/relationships/hyperlink" Target="http://pbs.twimg.com/profile_images/999852887713898496/0rVAtEA9_normal.jpg" TargetMode="External" /><Relationship Id="rId487" Type="http://schemas.openxmlformats.org/officeDocument/2006/relationships/hyperlink" Target="http://pbs.twimg.com/profile_images/999852887713898496/0rVAtEA9_normal.jpg" TargetMode="External" /><Relationship Id="rId488" Type="http://schemas.openxmlformats.org/officeDocument/2006/relationships/hyperlink" Target="http://pbs.twimg.com/profile_images/999852887713898496/0rVAtEA9_normal.jpg" TargetMode="External" /><Relationship Id="rId489" Type="http://schemas.openxmlformats.org/officeDocument/2006/relationships/hyperlink" Target="http://pbs.twimg.com/profile_images/999852887713898496/0rVAtEA9_normal.jpg" TargetMode="External" /><Relationship Id="rId490" Type="http://schemas.openxmlformats.org/officeDocument/2006/relationships/hyperlink" Target="http://pbs.twimg.com/profile_images/999852887713898496/0rVAtEA9_normal.jpg" TargetMode="External" /><Relationship Id="rId491" Type="http://schemas.openxmlformats.org/officeDocument/2006/relationships/hyperlink" Target="http://pbs.twimg.com/profile_images/999852887713898496/0rVAtEA9_normal.jpg" TargetMode="External" /><Relationship Id="rId492" Type="http://schemas.openxmlformats.org/officeDocument/2006/relationships/hyperlink" Target="http://pbs.twimg.com/profile_images/999852887713898496/0rVAtEA9_normal.jpg" TargetMode="External" /><Relationship Id="rId493" Type="http://schemas.openxmlformats.org/officeDocument/2006/relationships/hyperlink" Target="http://pbs.twimg.com/profile_images/999852887713898496/0rVAtEA9_normal.jpg" TargetMode="External" /><Relationship Id="rId494" Type="http://schemas.openxmlformats.org/officeDocument/2006/relationships/hyperlink" Target="http://pbs.twimg.com/profile_images/999852887713898496/0rVAtEA9_normal.jpg" TargetMode="External" /><Relationship Id="rId495" Type="http://schemas.openxmlformats.org/officeDocument/2006/relationships/hyperlink" Target="http://pbs.twimg.com/profile_images/999852887713898496/0rVAtEA9_normal.jpg" TargetMode="External" /><Relationship Id="rId496" Type="http://schemas.openxmlformats.org/officeDocument/2006/relationships/hyperlink" Target="http://pbs.twimg.com/profile_images/999852887713898496/0rVAtEA9_normal.jpg" TargetMode="External" /><Relationship Id="rId497" Type="http://schemas.openxmlformats.org/officeDocument/2006/relationships/hyperlink" Target="http://pbs.twimg.com/profile_images/999852887713898496/0rVAtEA9_normal.jpg" TargetMode="External" /><Relationship Id="rId498" Type="http://schemas.openxmlformats.org/officeDocument/2006/relationships/hyperlink" Target="http://pbs.twimg.com/profile_images/999852887713898496/0rVAtEA9_normal.jpg" TargetMode="External" /><Relationship Id="rId499" Type="http://schemas.openxmlformats.org/officeDocument/2006/relationships/hyperlink" Target="http://pbs.twimg.com/profile_images/999852887713898496/0rVAtEA9_normal.jpg" TargetMode="External" /><Relationship Id="rId500" Type="http://schemas.openxmlformats.org/officeDocument/2006/relationships/hyperlink" Target="http://pbs.twimg.com/profile_images/999852887713898496/0rVAtEA9_normal.jpg" TargetMode="External" /><Relationship Id="rId501" Type="http://schemas.openxmlformats.org/officeDocument/2006/relationships/hyperlink" Target="http://pbs.twimg.com/profile_images/999852887713898496/0rVAtEA9_normal.jpg" TargetMode="External" /><Relationship Id="rId502" Type="http://schemas.openxmlformats.org/officeDocument/2006/relationships/hyperlink" Target="http://pbs.twimg.com/profile_images/999852887713898496/0rVAtEA9_normal.jpg" TargetMode="External" /><Relationship Id="rId503" Type="http://schemas.openxmlformats.org/officeDocument/2006/relationships/hyperlink" Target="http://pbs.twimg.com/profile_images/999852887713898496/0rVAtEA9_normal.jpg" TargetMode="External" /><Relationship Id="rId504" Type="http://schemas.openxmlformats.org/officeDocument/2006/relationships/hyperlink" Target="http://pbs.twimg.com/profile_images/999852887713898496/0rVAtEA9_normal.jpg" TargetMode="External" /><Relationship Id="rId505" Type="http://schemas.openxmlformats.org/officeDocument/2006/relationships/hyperlink" Target="http://pbs.twimg.com/profile_images/999852887713898496/0rVAtEA9_normal.jpg" TargetMode="External" /><Relationship Id="rId506" Type="http://schemas.openxmlformats.org/officeDocument/2006/relationships/hyperlink" Target="http://pbs.twimg.com/profile_images/999852887713898496/0rVAtEA9_normal.jpg" TargetMode="External" /><Relationship Id="rId507" Type="http://schemas.openxmlformats.org/officeDocument/2006/relationships/hyperlink" Target="https://pbs.twimg.com/media/EBkgrSoUIAAj_tF.jpg" TargetMode="External" /><Relationship Id="rId508" Type="http://schemas.openxmlformats.org/officeDocument/2006/relationships/hyperlink" Target="http://pbs.twimg.com/profile_images/1092589985155313664/MASrYuMc_normal.jpg" TargetMode="External" /><Relationship Id="rId509" Type="http://schemas.openxmlformats.org/officeDocument/2006/relationships/hyperlink" Target="http://pbs.twimg.com/profile_images/1092589985155313664/MASrYuMc_normal.jpg" TargetMode="External" /><Relationship Id="rId510" Type="http://schemas.openxmlformats.org/officeDocument/2006/relationships/hyperlink" Target="http://pbs.twimg.com/profile_images/1092589985155313664/MASrYuMc_normal.jpg" TargetMode="External" /><Relationship Id="rId511" Type="http://schemas.openxmlformats.org/officeDocument/2006/relationships/hyperlink" Target="http://pbs.twimg.com/profile_images/1156533957531525123/SW6X4oXM_normal.jpg" TargetMode="External" /><Relationship Id="rId512" Type="http://schemas.openxmlformats.org/officeDocument/2006/relationships/hyperlink" Target="http://pbs.twimg.com/profile_images/1156533957531525123/SW6X4oXM_normal.jpg" TargetMode="External" /><Relationship Id="rId513" Type="http://schemas.openxmlformats.org/officeDocument/2006/relationships/hyperlink" Target="http://pbs.twimg.com/profile_images/1156533957531525123/SW6X4oXM_normal.jpg" TargetMode="External" /><Relationship Id="rId514" Type="http://schemas.openxmlformats.org/officeDocument/2006/relationships/hyperlink" Target="http://pbs.twimg.com/profile_images/825512964656500736/_tUF6zFo_normal.jpg" TargetMode="External" /><Relationship Id="rId515" Type="http://schemas.openxmlformats.org/officeDocument/2006/relationships/hyperlink" Target="http://pbs.twimg.com/profile_images/825512964656500736/_tUF6zFo_normal.jpg" TargetMode="External" /><Relationship Id="rId516" Type="http://schemas.openxmlformats.org/officeDocument/2006/relationships/hyperlink" Target="http://pbs.twimg.com/profile_images/825512964656500736/_tUF6zFo_normal.jpg" TargetMode="External" /><Relationship Id="rId517" Type="http://schemas.openxmlformats.org/officeDocument/2006/relationships/hyperlink" Target="http://pbs.twimg.com/profile_images/826187524938878979/KjKVXHcE_normal.jpg" TargetMode="External" /><Relationship Id="rId518" Type="http://schemas.openxmlformats.org/officeDocument/2006/relationships/hyperlink" Target="http://pbs.twimg.com/profile_images/826187524938878979/KjKVXHcE_normal.jpg" TargetMode="External" /><Relationship Id="rId519" Type="http://schemas.openxmlformats.org/officeDocument/2006/relationships/hyperlink" Target="http://pbs.twimg.com/profile_images/826187524938878979/KjKVXHcE_normal.jpg" TargetMode="External" /><Relationship Id="rId520" Type="http://schemas.openxmlformats.org/officeDocument/2006/relationships/hyperlink" Target="http://pbs.twimg.com/profile_images/591791034071285761/TCGGN4zl_normal.jpg" TargetMode="External" /><Relationship Id="rId521" Type="http://schemas.openxmlformats.org/officeDocument/2006/relationships/hyperlink" Target="http://pbs.twimg.com/profile_images/591791034071285761/TCGGN4zl_normal.jpg" TargetMode="External" /><Relationship Id="rId522" Type="http://schemas.openxmlformats.org/officeDocument/2006/relationships/hyperlink" Target="http://pbs.twimg.com/profile_images/591791034071285761/TCGGN4zl_normal.jpg" TargetMode="External" /><Relationship Id="rId523" Type="http://schemas.openxmlformats.org/officeDocument/2006/relationships/hyperlink" Target="http://pbs.twimg.com/profile_images/1132147682691100673/0aOypIYA_normal.png" TargetMode="External" /><Relationship Id="rId524" Type="http://schemas.openxmlformats.org/officeDocument/2006/relationships/hyperlink" Target="http://pbs.twimg.com/profile_images/1132147682691100673/0aOypIYA_normal.png" TargetMode="External" /><Relationship Id="rId525" Type="http://schemas.openxmlformats.org/officeDocument/2006/relationships/hyperlink" Target="http://pbs.twimg.com/profile_images/1132147682691100673/0aOypIYA_normal.png" TargetMode="External" /><Relationship Id="rId526" Type="http://schemas.openxmlformats.org/officeDocument/2006/relationships/hyperlink" Target="http://pbs.twimg.com/profile_images/1261112584/Just_Art_700k_normal.jpg" TargetMode="External" /><Relationship Id="rId527" Type="http://schemas.openxmlformats.org/officeDocument/2006/relationships/hyperlink" Target="http://pbs.twimg.com/profile_images/1261112584/Just_Art_700k_normal.jpg" TargetMode="External" /><Relationship Id="rId528" Type="http://schemas.openxmlformats.org/officeDocument/2006/relationships/hyperlink" Target="http://pbs.twimg.com/profile_images/1261112584/Just_Art_700k_normal.jpg" TargetMode="External" /><Relationship Id="rId529" Type="http://schemas.openxmlformats.org/officeDocument/2006/relationships/hyperlink" Target="http://pbs.twimg.com/profile_images/378800000753923614/ff7d91c49895d556dcbf0dfda20d7cbd_normal.jpeg" TargetMode="External" /><Relationship Id="rId530" Type="http://schemas.openxmlformats.org/officeDocument/2006/relationships/hyperlink" Target="http://pbs.twimg.com/profile_images/378800000753923614/ff7d91c49895d556dcbf0dfda20d7cbd_normal.jpeg" TargetMode="External" /><Relationship Id="rId531" Type="http://schemas.openxmlformats.org/officeDocument/2006/relationships/hyperlink" Target="http://pbs.twimg.com/profile_images/378800000753923614/ff7d91c49895d556dcbf0dfda20d7cbd_normal.jpeg" TargetMode="External" /><Relationship Id="rId532" Type="http://schemas.openxmlformats.org/officeDocument/2006/relationships/hyperlink" Target="https://pbs.twimg.com/media/EBll7n3WsAIS06G.jpg" TargetMode="External" /><Relationship Id="rId533" Type="http://schemas.openxmlformats.org/officeDocument/2006/relationships/hyperlink" Target="https://pbs.twimg.com/media/EBll7n3WsAIS06G.jpg" TargetMode="External" /><Relationship Id="rId534" Type="http://schemas.openxmlformats.org/officeDocument/2006/relationships/hyperlink" Target="https://pbs.twimg.com/media/EBll7n3WsAIS06G.jpg" TargetMode="External" /><Relationship Id="rId535" Type="http://schemas.openxmlformats.org/officeDocument/2006/relationships/hyperlink" Target="http://pbs.twimg.com/profile_images/783622556548866050/lU4F32gy_normal.jpg" TargetMode="External" /><Relationship Id="rId536" Type="http://schemas.openxmlformats.org/officeDocument/2006/relationships/hyperlink" Target="http://pbs.twimg.com/profile_images/964427234948759552/chLoEZBQ_normal.png" TargetMode="External" /><Relationship Id="rId537" Type="http://schemas.openxmlformats.org/officeDocument/2006/relationships/hyperlink" Target="http://pbs.twimg.com/profile_images/964427234948759552/chLoEZBQ_normal.png" TargetMode="External" /><Relationship Id="rId538" Type="http://schemas.openxmlformats.org/officeDocument/2006/relationships/hyperlink" Target="https://pbs.twimg.com/media/DplORF3VsAEyiuX.jpg" TargetMode="External" /><Relationship Id="rId539" Type="http://schemas.openxmlformats.org/officeDocument/2006/relationships/hyperlink" Target="http://pbs.twimg.com/profile_images/1149485366933479424/IswcLY8t_normal.jpg" TargetMode="External" /><Relationship Id="rId540" Type="http://schemas.openxmlformats.org/officeDocument/2006/relationships/hyperlink" Target="https://pbs.twimg.com/media/DplORF3VsAEyiuX.jpg" TargetMode="External" /><Relationship Id="rId541" Type="http://schemas.openxmlformats.org/officeDocument/2006/relationships/hyperlink" Target="https://pbs.twimg.com/media/EBtAYN9XoAYapBr.jpg" TargetMode="External" /><Relationship Id="rId542" Type="http://schemas.openxmlformats.org/officeDocument/2006/relationships/hyperlink" Target="https://pbs.twimg.com/media/EBtAd7OXYAEPQqn.jpg" TargetMode="External" /><Relationship Id="rId543" Type="http://schemas.openxmlformats.org/officeDocument/2006/relationships/hyperlink" Target="https://pbs.twimg.com/media/EBtAf0FXsAA2CB8.jpg" TargetMode="External" /><Relationship Id="rId544" Type="http://schemas.openxmlformats.org/officeDocument/2006/relationships/hyperlink" Target="https://pbs.twimg.com/media/EBtAlTPXUAAH24U.jpg" TargetMode="External" /><Relationship Id="rId545" Type="http://schemas.openxmlformats.org/officeDocument/2006/relationships/hyperlink" Target="https://pbs.twimg.com/media/EBtAm65XkAAjHbS.jpg" TargetMode="External" /><Relationship Id="rId546" Type="http://schemas.openxmlformats.org/officeDocument/2006/relationships/hyperlink" Target="https://pbs.twimg.com/media/EBtApGZW4AE_E4q.jpg" TargetMode="External" /><Relationship Id="rId547" Type="http://schemas.openxmlformats.org/officeDocument/2006/relationships/hyperlink" Target="https://pbs.twimg.com/media/EBtAsl0XoAQjdFm.jpg" TargetMode="External" /><Relationship Id="rId548" Type="http://schemas.openxmlformats.org/officeDocument/2006/relationships/hyperlink" Target="https://pbs.twimg.com/media/EBtAuqbWwAAai_n.jpg" TargetMode="External" /><Relationship Id="rId549" Type="http://schemas.openxmlformats.org/officeDocument/2006/relationships/hyperlink" Target="https://pbs.twimg.com/media/EBtBM3DXYAMQbtS.jpg" TargetMode="External" /><Relationship Id="rId550" Type="http://schemas.openxmlformats.org/officeDocument/2006/relationships/hyperlink" Target="http://pbs.twimg.com/profile_images/869647218495680512/CR3cokh1_normal.jpg" TargetMode="External" /><Relationship Id="rId551" Type="http://schemas.openxmlformats.org/officeDocument/2006/relationships/hyperlink" Target="https://pbs.twimg.com/media/EBtAYN9XoAYapBr.jpg" TargetMode="External" /><Relationship Id="rId552" Type="http://schemas.openxmlformats.org/officeDocument/2006/relationships/hyperlink" Target="https://pbs.twimg.com/media/EBtAd7OXYAEPQqn.jpg" TargetMode="External" /><Relationship Id="rId553" Type="http://schemas.openxmlformats.org/officeDocument/2006/relationships/hyperlink" Target="https://pbs.twimg.com/media/EBtAf0FXsAA2CB8.jpg" TargetMode="External" /><Relationship Id="rId554" Type="http://schemas.openxmlformats.org/officeDocument/2006/relationships/hyperlink" Target="https://pbs.twimg.com/media/EBtAlTPXUAAH24U.jpg" TargetMode="External" /><Relationship Id="rId555" Type="http://schemas.openxmlformats.org/officeDocument/2006/relationships/hyperlink" Target="https://pbs.twimg.com/media/EBtAm65XkAAjHbS.jpg" TargetMode="External" /><Relationship Id="rId556" Type="http://schemas.openxmlformats.org/officeDocument/2006/relationships/hyperlink" Target="https://pbs.twimg.com/media/EBtApGZW4AE_E4q.jpg" TargetMode="External" /><Relationship Id="rId557" Type="http://schemas.openxmlformats.org/officeDocument/2006/relationships/hyperlink" Target="https://pbs.twimg.com/media/EBtAsl0XoAQjdFm.jpg" TargetMode="External" /><Relationship Id="rId558" Type="http://schemas.openxmlformats.org/officeDocument/2006/relationships/hyperlink" Target="https://pbs.twimg.com/media/EBtAuqbWwAAai_n.jpg" TargetMode="External" /><Relationship Id="rId559" Type="http://schemas.openxmlformats.org/officeDocument/2006/relationships/hyperlink" Target="https://pbs.twimg.com/media/EBtBM3DXYAMQbtS.jpg" TargetMode="External" /><Relationship Id="rId560" Type="http://schemas.openxmlformats.org/officeDocument/2006/relationships/hyperlink" Target="http://pbs.twimg.com/profile_images/869647218495680512/CR3cokh1_normal.jpg" TargetMode="External" /><Relationship Id="rId561" Type="http://schemas.openxmlformats.org/officeDocument/2006/relationships/hyperlink" Target="https://pbs.twimg.com/media/EBtAYN9XoAYapBr.jpg" TargetMode="External" /><Relationship Id="rId562" Type="http://schemas.openxmlformats.org/officeDocument/2006/relationships/hyperlink" Target="https://pbs.twimg.com/media/EBtAd7OXYAEPQqn.jpg" TargetMode="External" /><Relationship Id="rId563" Type="http://schemas.openxmlformats.org/officeDocument/2006/relationships/hyperlink" Target="https://pbs.twimg.com/media/EBtAf0FXsAA2CB8.jpg" TargetMode="External" /><Relationship Id="rId564" Type="http://schemas.openxmlformats.org/officeDocument/2006/relationships/hyperlink" Target="https://pbs.twimg.com/media/EBtAlTPXUAAH24U.jpg" TargetMode="External" /><Relationship Id="rId565" Type="http://schemas.openxmlformats.org/officeDocument/2006/relationships/hyperlink" Target="https://pbs.twimg.com/media/EBtAm65XkAAjHbS.jpg" TargetMode="External" /><Relationship Id="rId566" Type="http://schemas.openxmlformats.org/officeDocument/2006/relationships/hyperlink" Target="https://pbs.twimg.com/media/EBtApGZW4AE_E4q.jpg" TargetMode="External" /><Relationship Id="rId567" Type="http://schemas.openxmlformats.org/officeDocument/2006/relationships/hyperlink" Target="https://pbs.twimg.com/media/EBtAsl0XoAQjdFm.jpg" TargetMode="External" /><Relationship Id="rId568" Type="http://schemas.openxmlformats.org/officeDocument/2006/relationships/hyperlink" Target="https://pbs.twimg.com/media/EBtAuqbWwAAai_n.jpg" TargetMode="External" /><Relationship Id="rId569" Type="http://schemas.openxmlformats.org/officeDocument/2006/relationships/hyperlink" Target="https://pbs.twimg.com/media/EBtBM3DXYAMQbtS.jpg" TargetMode="External" /><Relationship Id="rId570" Type="http://schemas.openxmlformats.org/officeDocument/2006/relationships/hyperlink" Target="http://pbs.twimg.com/profile_images/869647218495680512/CR3cokh1_normal.jpg" TargetMode="External" /><Relationship Id="rId571" Type="http://schemas.openxmlformats.org/officeDocument/2006/relationships/hyperlink" Target="https://pbs.twimg.com/media/EBtAYN9XoAYapBr.jpg" TargetMode="External" /><Relationship Id="rId572" Type="http://schemas.openxmlformats.org/officeDocument/2006/relationships/hyperlink" Target="https://pbs.twimg.com/media/EBtAYN9XoAYapBr.jpg" TargetMode="External" /><Relationship Id="rId573" Type="http://schemas.openxmlformats.org/officeDocument/2006/relationships/hyperlink" Target="https://pbs.twimg.com/media/EBtAYN9XoAYapBr.jpg" TargetMode="External" /><Relationship Id="rId574" Type="http://schemas.openxmlformats.org/officeDocument/2006/relationships/hyperlink" Target="https://pbs.twimg.com/media/EBtAYN9XoAYapBr.jpg" TargetMode="External" /><Relationship Id="rId575" Type="http://schemas.openxmlformats.org/officeDocument/2006/relationships/hyperlink" Target="https://pbs.twimg.com/media/EBtAYN9XoAYapBr.jpg" TargetMode="External" /><Relationship Id="rId576" Type="http://schemas.openxmlformats.org/officeDocument/2006/relationships/hyperlink" Target="https://pbs.twimg.com/media/EBtAYN9XoAYapBr.jpg" TargetMode="External" /><Relationship Id="rId577" Type="http://schemas.openxmlformats.org/officeDocument/2006/relationships/hyperlink" Target="https://pbs.twimg.com/media/EBtAYN9XoAYapBr.jpg" TargetMode="External" /><Relationship Id="rId578" Type="http://schemas.openxmlformats.org/officeDocument/2006/relationships/hyperlink" Target="https://pbs.twimg.com/media/EBtAYN9XoAYapBr.jpg" TargetMode="External" /><Relationship Id="rId579" Type="http://schemas.openxmlformats.org/officeDocument/2006/relationships/hyperlink" Target="https://pbs.twimg.com/media/EBtAYN9XoAYapBr.jpg" TargetMode="External" /><Relationship Id="rId580" Type="http://schemas.openxmlformats.org/officeDocument/2006/relationships/hyperlink" Target="https://pbs.twimg.com/media/EBtAYN9XoAYapBr.jpg" TargetMode="External" /><Relationship Id="rId581" Type="http://schemas.openxmlformats.org/officeDocument/2006/relationships/hyperlink" Target="https://pbs.twimg.com/media/EBtAYN9XoAYapBr.jpg" TargetMode="External" /><Relationship Id="rId582" Type="http://schemas.openxmlformats.org/officeDocument/2006/relationships/hyperlink" Target="https://pbs.twimg.com/media/EBtAYN9XoAYapBr.jpg" TargetMode="External" /><Relationship Id="rId583" Type="http://schemas.openxmlformats.org/officeDocument/2006/relationships/hyperlink" Target="https://pbs.twimg.com/media/EBtAYN9XoAYapBr.jpg" TargetMode="External" /><Relationship Id="rId584" Type="http://schemas.openxmlformats.org/officeDocument/2006/relationships/hyperlink" Target="https://pbs.twimg.com/media/EBtAd7OXYAEPQqn.jpg" TargetMode="External" /><Relationship Id="rId585" Type="http://schemas.openxmlformats.org/officeDocument/2006/relationships/hyperlink" Target="https://pbs.twimg.com/media/EBtAd7OXYAEPQqn.jpg" TargetMode="External" /><Relationship Id="rId586" Type="http://schemas.openxmlformats.org/officeDocument/2006/relationships/hyperlink" Target="https://pbs.twimg.com/media/EBtAd7OXYAEPQqn.jpg" TargetMode="External" /><Relationship Id="rId587" Type="http://schemas.openxmlformats.org/officeDocument/2006/relationships/hyperlink" Target="https://pbs.twimg.com/media/EBtAd7OXYAEPQqn.jpg" TargetMode="External" /><Relationship Id="rId588" Type="http://schemas.openxmlformats.org/officeDocument/2006/relationships/hyperlink" Target="https://pbs.twimg.com/media/EBtAd7OXYAEPQqn.jpg" TargetMode="External" /><Relationship Id="rId589" Type="http://schemas.openxmlformats.org/officeDocument/2006/relationships/hyperlink" Target="https://pbs.twimg.com/media/EBtAd7OXYAEPQqn.jpg" TargetMode="External" /><Relationship Id="rId590" Type="http://schemas.openxmlformats.org/officeDocument/2006/relationships/hyperlink" Target="https://pbs.twimg.com/media/EBtAd7OXYAEPQqn.jpg" TargetMode="External" /><Relationship Id="rId591" Type="http://schemas.openxmlformats.org/officeDocument/2006/relationships/hyperlink" Target="https://pbs.twimg.com/media/EBtAd7OXYAEPQqn.jpg" TargetMode="External" /><Relationship Id="rId592" Type="http://schemas.openxmlformats.org/officeDocument/2006/relationships/hyperlink" Target="https://pbs.twimg.com/media/EBtAd7OXYAEPQqn.jpg" TargetMode="External" /><Relationship Id="rId593" Type="http://schemas.openxmlformats.org/officeDocument/2006/relationships/hyperlink" Target="https://pbs.twimg.com/media/EBtAd7OXYAEPQqn.jpg" TargetMode="External" /><Relationship Id="rId594" Type="http://schemas.openxmlformats.org/officeDocument/2006/relationships/hyperlink" Target="https://pbs.twimg.com/media/EBtAd7OXYAEPQqn.jpg" TargetMode="External" /><Relationship Id="rId595" Type="http://schemas.openxmlformats.org/officeDocument/2006/relationships/hyperlink" Target="https://pbs.twimg.com/media/EBtAd7OXYAEPQqn.jpg" TargetMode="External" /><Relationship Id="rId596" Type="http://schemas.openxmlformats.org/officeDocument/2006/relationships/hyperlink" Target="https://pbs.twimg.com/media/EBtAd7OXYAEPQqn.jpg" TargetMode="External" /><Relationship Id="rId597" Type="http://schemas.openxmlformats.org/officeDocument/2006/relationships/hyperlink" Target="https://pbs.twimg.com/media/EBtAf0FXsAA2CB8.jpg" TargetMode="External" /><Relationship Id="rId598" Type="http://schemas.openxmlformats.org/officeDocument/2006/relationships/hyperlink" Target="https://pbs.twimg.com/media/EBtAf0FXsAA2CB8.jpg" TargetMode="External" /><Relationship Id="rId599" Type="http://schemas.openxmlformats.org/officeDocument/2006/relationships/hyperlink" Target="https://pbs.twimg.com/media/EBtAf0FXsAA2CB8.jpg" TargetMode="External" /><Relationship Id="rId600" Type="http://schemas.openxmlformats.org/officeDocument/2006/relationships/hyperlink" Target="https://pbs.twimg.com/media/EBtAf0FXsAA2CB8.jpg" TargetMode="External" /><Relationship Id="rId601" Type="http://schemas.openxmlformats.org/officeDocument/2006/relationships/hyperlink" Target="https://pbs.twimg.com/media/EBtAf0FXsAA2CB8.jpg" TargetMode="External" /><Relationship Id="rId602" Type="http://schemas.openxmlformats.org/officeDocument/2006/relationships/hyperlink" Target="https://pbs.twimg.com/media/EBtAf0FXsAA2CB8.jpg" TargetMode="External" /><Relationship Id="rId603" Type="http://schemas.openxmlformats.org/officeDocument/2006/relationships/hyperlink" Target="https://pbs.twimg.com/media/EBtAf0FXsAA2CB8.jpg" TargetMode="External" /><Relationship Id="rId604" Type="http://schemas.openxmlformats.org/officeDocument/2006/relationships/hyperlink" Target="https://pbs.twimg.com/media/EBtAf0FXsAA2CB8.jpg" TargetMode="External" /><Relationship Id="rId605" Type="http://schemas.openxmlformats.org/officeDocument/2006/relationships/hyperlink" Target="https://pbs.twimg.com/media/EBtAf0FXsAA2CB8.jpg" TargetMode="External" /><Relationship Id="rId606" Type="http://schemas.openxmlformats.org/officeDocument/2006/relationships/hyperlink" Target="https://pbs.twimg.com/media/EBtAf0FXsAA2CB8.jpg" TargetMode="External" /><Relationship Id="rId607" Type="http://schemas.openxmlformats.org/officeDocument/2006/relationships/hyperlink" Target="https://pbs.twimg.com/media/EBtAf0FXsAA2CB8.jpg" TargetMode="External" /><Relationship Id="rId608" Type="http://schemas.openxmlformats.org/officeDocument/2006/relationships/hyperlink" Target="https://pbs.twimg.com/media/EBtAf0FXsAA2CB8.jpg" TargetMode="External" /><Relationship Id="rId609" Type="http://schemas.openxmlformats.org/officeDocument/2006/relationships/hyperlink" Target="https://pbs.twimg.com/media/EBtAf0FXsAA2CB8.jpg" TargetMode="External" /><Relationship Id="rId610" Type="http://schemas.openxmlformats.org/officeDocument/2006/relationships/hyperlink" Target="https://pbs.twimg.com/media/EBtAlTPXUAAH24U.jpg" TargetMode="External" /><Relationship Id="rId611" Type="http://schemas.openxmlformats.org/officeDocument/2006/relationships/hyperlink" Target="https://pbs.twimg.com/media/EBtAlTPXUAAH24U.jpg" TargetMode="External" /><Relationship Id="rId612" Type="http://schemas.openxmlformats.org/officeDocument/2006/relationships/hyperlink" Target="https://pbs.twimg.com/media/EBtAlTPXUAAH24U.jpg" TargetMode="External" /><Relationship Id="rId613" Type="http://schemas.openxmlformats.org/officeDocument/2006/relationships/hyperlink" Target="https://pbs.twimg.com/media/EBtAlTPXUAAH24U.jpg" TargetMode="External" /><Relationship Id="rId614" Type="http://schemas.openxmlformats.org/officeDocument/2006/relationships/hyperlink" Target="https://pbs.twimg.com/media/EBtAlTPXUAAH24U.jpg" TargetMode="External" /><Relationship Id="rId615" Type="http://schemas.openxmlformats.org/officeDocument/2006/relationships/hyperlink" Target="https://pbs.twimg.com/media/EBtAlTPXUAAH24U.jpg" TargetMode="External" /><Relationship Id="rId616" Type="http://schemas.openxmlformats.org/officeDocument/2006/relationships/hyperlink" Target="https://pbs.twimg.com/media/EBtAlTPXUAAH24U.jpg" TargetMode="External" /><Relationship Id="rId617" Type="http://schemas.openxmlformats.org/officeDocument/2006/relationships/hyperlink" Target="https://pbs.twimg.com/media/EBtAlTPXUAAH24U.jpg" TargetMode="External" /><Relationship Id="rId618" Type="http://schemas.openxmlformats.org/officeDocument/2006/relationships/hyperlink" Target="https://pbs.twimg.com/media/EBtAlTPXUAAH24U.jpg" TargetMode="External" /><Relationship Id="rId619" Type="http://schemas.openxmlformats.org/officeDocument/2006/relationships/hyperlink" Target="https://pbs.twimg.com/media/EBtAlTPXUAAH24U.jpg" TargetMode="External" /><Relationship Id="rId620" Type="http://schemas.openxmlformats.org/officeDocument/2006/relationships/hyperlink" Target="https://pbs.twimg.com/media/EBtAlTPXUAAH24U.jpg" TargetMode="External" /><Relationship Id="rId621" Type="http://schemas.openxmlformats.org/officeDocument/2006/relationships/hyperlink" Target="https://pbs.twimg.com/media/EBtAlTPXUAAH24U.jpg" TargetMode="External" /><Relationship Id="rId622" Type="http://schemas.openxmlformats.org/officeDocument/2006/relationships/hyperlink" Target="https://pbs.twimg.com/media/EBtAlTPXUAAH24U.jpg" TargetMode="External" /><Relationship Id="rId623" Type="http://schemas.openxmlformats.org/officeDocument/2006/relationships/hyperlink" Target="https://pbs.twimg.com/media/EBtAm65XkAAjHbS.jpg" TargetMode="External" /><Relationship Id="rId624" Type="http://schemas.openxmlformats.org/officeDocument/2006/relationships/hyperlink" Target="https://pbs.twimg.com/media/EBtAm65XkAAjHbS.jpg" TargetMode="External" /><Relationship Id="rId625" Type="http://schemas.openxmlformats.org/officeDocument/2006/relationships/hyperlink" Target="https://pbs.twimg.com/media/EBtAm65XkAAjHbS.jpg" TargetMode="External" /><Relationship Id="rId626" Type="http://schemas.openxmlformats.org/officeDocument/2006/relationships/hyperlink" Target="https://pbs.twimg.com/media/EBtAm65XkAAjHbS.jpg" TargetMode="External" /><Relationship Id="rId627" Type="http://schemas.openxmlformats.org/officeDocument/2006/relationships/hyperlink" Target="https://pbs.twimg.com/media/EBtAm65XkAAjHbS.jpg" TargetMode="External" /><Relationship Id="rId628" Type="http://schemas.openxmlformats.org/officeDocument/2006/relationships/hyperlink" Target="https://pbs.twimg.com/media/EBtAm65XkAAjHbS.jpg" TargetMode="External" /><Relationship Id="rId629" Type="http://schemas.openxmlformats.org/officeDocument/2006/relationships/hyperlink" Target="https://pbs.twimg.com/media/EBtAm65XkAAjHbS.jpg" TargetMode="External" /><Relationship Id="rId630" Type="http://schemas.openxmlformats.org/officeDocument/2006/relationships/hyperlink" Target="https://pbs.twimg.com/media/EBtAm65XkAAjHbS.jpg" TargetMode="External" /><Relationship Id="rId631" Type="http://schemas.openxmlformats.org/officeDocument/2006/relationships/hyperlink" Target="https://pbs.twimg.com/media/EBtAm65XkAAjHbS.jpg" TargetMode="External" /><Relationship Id="rId632" Type="http://schemas.openxmlformats.org/officeDocument/2006/relationships/hyperlink" Target="https://pbs.twimg.com/media/EBtAm65XkAAjHbS.jpg" TargetMode="External" /><Relationship Id="rId633" Type="http://schemas.openxmlformats.org/officeDocument/2006/relationships/hyperlink" Target="https://pbs.twimg.com/media/EBtAm65XkAAjHbS.jpg" TargetMode="External" /><Relationship Id="rId634" Type="http://schemas.openxmlformats.org/officeDocument/2006/relationships/hyperlink" Target="https://pbs.twimg.com/media/EBtAm65XkAAjHbS.jpg" TargetMode="External" /><Relationship Id="rId635" Type="http://schemas.openxmlformats.org/officeDocument/2006/relationships/hyperlink" Target="https://pbs.twimg.com/media/EBtAm65XkAAjHbS.jpg" TargetMode="External" /><Relationship Id="rId636" Type="http://schemas.openxmlformats.org/officeDocument/2006/relationships/hyperlink" Target="https://pbs.twimg.com/media/EBtApGZW4AE_E4q.jpg" TargetMode="External" /><Relationship Id="rId637" Type="http://schemas.openxmlformats.org/officeDocument/2006/relationships/hyperlink" Target="https://pbs.twimg.com/media/EBtApGZW4AE_E4q.jpg" TargetMode="External" /><Relationship Id="rId638" Type="http://schemas.openxmlformats.org/officeDocument/2006/relationships/hyperlink" Target="https://pbs.twimg.com/media/EBtApGZW4AE_E4q.jpg" TargetMode="External" /><Relationship Id="rId639" Type="http://schemas.openxmlformats.org/officeDocument/2006/relationships/hyperlink" Target="https://pbs.twimg.com/media/EBtApGZW4AE_E4q.jpg" TargetMode="External" /><Relationship Id="rId640" Type="http://schemas.openxmlformats.org/officeDocument/2006/relationships/hyperlink" Target="https://pbs.twimg.com/media/EBtApGZW4AE_E4q.jpg" TargetMode="External" /><Relationship Id="rId641" Type="http://schemas.openxmlformats.org/officeDocument/2006/relationships/hyperlink" Target="https://pbs.twimg.com/media/EBtApGZW4AE_E4q.jpg" TargetMode="External" /><Relationship Id="rId642" Type="http://schemas.openxmlformats.org/officeDocument/2006/relationships/hyperlink" Target="https://pbs.twimg.com/media/EBtApGZW4AE_E4q.jpg" TargetMode="External" /><Relationship Id="rId643" Type="http://schemas.openxmlformats.org/officeDocument/2006/relationships/hyperlink" Target="https://pbs.twimg.com/media/EBtApGZW4AE_E4q.jpg" TargetMode="External" /><Relationship Id="rId644" Type="http://schemas.openxmlformats.org/officeDocument/2006/relationships/hyperlink" Target="https://pbs.twimg.com/media/EBtApGZW4AE_E4q.jpg" TargetMode="External" /><Relationship Id="rId645" Type="http://schemas.openxmlformats.org/officeDocument/2006/relationships/hyperlink" Target="https://pbs.twimg.com/media/EBtApGZW4AE_E4q.jpg" TargetMode="External" /><Relationship Id="rId646" Type="http://schemas.openxmlformats.org/officeDocument/2006/relationships/hyperlink" Target="https://pbs.twimg.com/media/EBtApGZW4AE_E4q.jpg" TargetMode="External" /><Relationship Id="rId647" Type="http://schemas.openxmlformats.org/officeDocument/2006/relationships/hyperlink" Target="https://pbs.twimg.com/media/EBtApGZW4AE_E4q.jpg" TargetMode="External" /><Relationship Id="rId648" Type="http://schemas.openxmlformats.org/officeDocument/2006/relationships/hyperlink" Target="https://pbs.twimg.com/media/EBtApGZW4AE_E4q.jpg" TargetMode="External" /><Relationship Id="rId649" Type="http://schemas.openxmlformats.org/officeDocument/2006/relationships/hyperlink" Target="https://pbs.twimg.com/media/EBtAsl0XoAQjdFm.jpg" TargetMode="External" /><Relationship Id="rId650" Type="http://schemas.openxmlformats.org/officeDocument/2006/relationships/hyperlink" Target="https://pbs.twimg.com/media/EBtAsl0XoAQjdFm.jpg" TargetMode="External" /><Relationship Id="rId651" Type="http://schemas.openxmlformats.org/officeDocument/2006/relationships/hyperlink" Target="https://pbs.twimg.com/media/EBtAsl0XoAQjdFm.jpg" TargetMode="External" /><Relationship Id="rId652" Type="http://schemas.openxmlformats.org/officeDocument/2006/relationships/hyperlink" Target="https://pbs.twimg.com/media/EBtAsl0XoAQjdFm.jpg" TargetMode="External" /><Relationship Id="rId653" Type="http://schemas.openxmlformats.org/officeDocument/2006/relationships/hyperlink" Target="https://pbs.twimg.com/media/EBtAsl0XoAQjdFm.jpg" TargetMode="External" /><Relationship Id="rId654" Type="http://schemas.openxmlformats.org/officeDocument/2006/relationships/hyperlink" Target="https://pbs.twimg.com/media/EBtAsl0XoAQjdFm.jpg" TargetMode="External" /><Relationship Id="rId655" Type="http://schemas.openxmlformats.org/officeDocument/2006/relationships/hyperlink" Target="https://pbs.twimg.com/media/EBtAsl0XoAQjdFm.jpg" TargetMode="External" /><Relationship Id="rId656" Type="http://schemas.openxmlformats.org/officeDocument/2006/relationships/hyperlink" Target="https://pbs.twimg.com/media/EBtAsl0XoAQjdFm.jpg" TargetMode="External" /><Relationship Id="rId657" Type="http://schemas.openxmlformats.org/officeDocument/2006/relationships/hyperlink" Target="https://pbs.twimg.com/media/EBtAsl0XoAQjdFm.jpg" TargetMode="External" /><Relationship Id="rId658" Type="http://schemas.openxmlformats.org/officeDocument/2006/relationships/hyperlink" Target="https://pbs.twimg.com/media/EBtAsl0XoAQjdFm.jpg" TargetMode="External" /><Relationship Id="rId659" Type="http://schemas.openxmlformats.org/officeDocument/2006/relationships/hyperlink" Target="https://pbs.twimg.com/media/EBtAsl0XoAQjdFm.jpg" TargetMode="External" /><Relationship Id="rId660" Type="http://schemas.openxmlformats.org/officeDocument/2006/relationships/hyperlink" Target="https://pbs.twimg.com/media/EBtAsl0XoAQjdFm.jpg" TargetMode="External" /><Relationship Id="rId661" Type="http://schemas.openxmlformats.org/officeDocument/2006/relationships/hyperlink" Target="https://pbs.twimg.com/media/EBtAsl0XoAQjdFm.jpg" TargetMode="External" /><Relationship Id="rId662" Type="http://schemas.openxmlformats.org/officeDocument/2006/relationships/hyperlink" Target="https://pbs.twimg.com/media/EBtAuqbWwAAai_n.jpg" TargetMode="External" /><Relationship Id="rId663" Type="http://schemas.openxmlformats.org/officeDocument/2006/relationships/hyperlink" Target="https://pbs.twimg.com/media/EBtAuqbWwAAai_n.jpg" TargetMode="External" /><Relationship Id="rId664" Type="http://schemas.openxmlformats.org/officeDocument/2006/relationships/hyperlink" Target="https://pbs.twimg.com/media/EBtAuqbWwAAai_n.jpg" TargetMode="External" /><Relationship Id="rId665" Type="http://schemas.openxmlformats.org/officeDocument/2006/relationships/hyperlink" Target="https://pbs.twimg.com/media/EBtAuqbWwAAai_n.jpg" TargetMode="External" /><Relationship Id="rId666" Type="http://schemas.openxmlformats.org/officeDocument/2006/relationships/hyperlink" Target="https://pbs.twimg.com/media/EBtAuqbWwAAai_n.jpg" TargetMode="External" /><Relationship Id="rId667" Type="http://schemas.openxmlformats.org/officeDocument/2006/relationships/hyperlink" Target="https://pbs.twimg.com/media/EBtAuqbWwAAai_n.jpg" TargetMode="External" /><Relationship Id="rId668" Type="http://schemas.openxmlformats.org/officeDocument/2006/relationships/hyperlink" Target="https://pbs.twimg.com/media/EBtAuqbWwAAai_n.jpg" TargetMode="External" /><Relationship Id="rId669" Type="http://schemas.openxmlformats.org/officeDocument/2006/relationships/hyperlink" Target="https://pbs.twimg.com/media/EBtAuqbWwAAai_n.jpg" TargetMode="External" /><Relationship Id="rId670" Type="http://schemas.openxmlformats.org/officeDocument/2006/relationships/hyperlink" Target="https://pbs.twimg.com/media/EBtAuqbWwAAai_n.jpg" TargetMode="External" /><Relationship Id="rId671" Type="http://schemas.openxmlformats.org/officeDocument/2006/relationships/hyperlink" Target="https://pbs.twimg.com/media/EBtAuqbWwAAai_n.jpg" TargetMode="External" /><Relationship Id="rId672" Type="http://schemas.openxmlformats.org/officeDocument/2006/relationships/hyperlink" Target="https://pbs.twimg.com/media/EBtAuqbWwAAai_n.jpg" TargetMode="External" /><Relationship Id="rId673" Type="http://schemas.openxmlformats.org/officeDocument/2006/relationships/hyperlink" Target="https://pbs.twimg.com/media/EBtAuqbWwAAai_n.jpg" TargetMode="External" /><Relationship Id="rId674" Type="http://schemas.openxmlformats.org/officeDocument/2006/relationships/hyperlink" Target="https://pbs.twimg.com/media/EBtAuqbWwAAai_n.jpg" TargetMode="External" /><Relationship Id="rId675" Type="http://schemas.openxmlformats.org/officeDocument/2006/relationships/hyperlink" Target="https://pbs.twimg.com/media/EBtBM3DXYAMQbtS.jpg" TargetMode="External" /><Relationship Id="rId676" Type="http://schemas.openxmlformats.org/officeDocument/2006/relationships/hyperlink" Target="https://pbs.twimg.com/media/EBtBM3DXYAMQbtS.jpg" TargetMode="External" /><Relationship Id="rId677" Type="http://schemas.openxmlformats.org/officeDocument/2006/relationships/hyperlink" Target="https://pbs.twimg.com/media/EBtBM3DXYAMQbtS.jpg" TargetMode="External" /><Relationship Id="rId678" Type="http://schemas.openxmlformats.org/officeDocument/2006/relationships/hyperlink" Target="https://pbs.twimg.com/media/EBtBM3DXYAMQbtS.jpg" TargetMode="External" /><Relationship Id="rId679" Type="http://schemas.openxmlformats.org/officeDocument/2006/relationships/hyperlink" Target="https://pbs.twimg.com/media/EBtBM3DXYAMQbtS.jpg" TargetMode="External" /><Relationship Id="rId680" Type="http://schemas.openxmlformats.org/officeDocument/2006/relationships/hyperlink" Target="https://pbs.twimg.com/media/EBtBM3DXYAMQbtS.jpg" TargetMode="External" /><Relationship Id="rId681" Type="http://schemas.openxmlformats.org/officeDocument/2006/relationships/hyperlink" Target="https://pbs.twimg.com/media/EBtBM3DXYAMQbtS.jpg" TargetMode="External" /><Relationship Id="rId682" Type="http://schemas.openxmlformats.org/officeDocument/2006/relationships/hyperlink" Target="https://pbs.twimg.com/media/EBtBM3DXYAMQbtS.jpg" TargetMode="External" /><Relationship Id="rId683" Type="http://schemas.openxmlformats.org/officeDocument/2006/relationships/hyperlink" Target="https://pbs.twimg.com/media/EBtBM3DXYAMQbtS.jpg" TargetMode="External" /><Relationship Id="rId684" Type="http://schemas.openxmlformats.org/officeDocument/2006/relationships/hyperlink" Target="https://pbs.twimg.com/media/EBtBM3DXYAMQbtS.jpg" TargetMode="External" /><Relationship Id="rId685" Type="http://schemas.openxmlformats.org/officeDocument/2006/relationships/hyperlink" Target="https://pbs.twimg.com/media/EBtBM3DXYAMQbtS.jpg" TargetMode="External" /><Relationship Id="rId686" Type="http://schemas.openxmlformats.org/officeDocument/2006/relationships/hyperlink" Target="https://pbs.twimg.com/media/EBtBM3DXYAMQbtS.jpg" TargetMode="External" /><Relationship Id="rId687" Type="http://schemas.openxmlformats.org/officeDocument/2006/relationships/hyperlink" Target="https://pbs.twimg.com/media/EBtBM3DXYAMQbtS.jpg" TargetMode="External" /><Relationship Id="rId688" Type="http://schemas.openxmlformats.org/officeDocument/2006/relationships/hyperlink" Target="http://pbs.twimg.com/profile_images/869647218495680512/CR3cokh1_normal.jpg" TargetMode="External" /><Relationship Id="rId689" Type="http://schemas.openxmlformats.org/officeDocument/2006/relationships/hyperlink" Target="http://pbs.twimg.com/profile_images/869647218495680512/CR3cokh1_normal.jpg" TargetMode="External" /><Relationship Id="rId690" Type="http://schemas.openxmlformats.org/officeDocument/2006/relationships/hyperlink" Target="http://pbs.twimg.com/profile_images/869647218495680512/CR3cokh1_normal.jpg" TargetMode="External" /><Relationship Id="rId691" Type="http://schemas.openxmlformats.org/officeDocument/2006/relationships/hyperlink" Target="http://pbs.twimg.com/profile_images/869647218495680512/CR3cokh1_normal.jpg" TargetMode="External" /><Relationship Id="rId692" Type="http://schemas.openxmlformats.org/officeDocument/2006/relationships/hyperlink" Target="http://pbs.twimg.com/profile_images/869647218495680512/CR3cokh1_normal.jpg" TargetMode="External" /><Relationship Id="rId693" Type="http://schemas.openxmlformats.org/officeDocument/2006/relationships/hyperlink" Target="http://pbs.twimg.com/profile_images/869647218495680512/CR3cokh1_normal.jpg" TargetMode="External" /><Relationship Id="rId694" Type="http://schemas.openxmlformats.org/officeDocument/2006/relationships/hyperlink" Target="http://pbs.twimg.com/profile_images/869647218495680512/CR3cokh1_normal.jpg" TargetMode="External" /><Relationship Id="rId695" Type="http://schemas.openxmlformats.org/officeDocument/2006/relationships/hyperlink" Target="http://pbs.twimg.com/profile_images/869647218495680512/CR3cokh1_normal.jpg" TargetMode="External" /><Relationship Id="rId696" Type="http://schemas.openxmlformats.org/officeDocument/2006/relationships/hyperlink" Target="http://pbs.twimg.com/profile_images/869647218495680512/CR3cokh1_normal.jpg" TargetMode="External" /><Relationship Id="rId697" Type="http://schemas.openxmlformats.org/officeDocument/2006/relationships/hyperlink" Target="http://pbs.twimg.com/profile_images/869647218495680512/CR3cokh1_normal.jpg" TargetMode="External" /><Relationship Id="rId698" Type="http://schemas.openxmlformats.org/officeDocument/2006/relationships/hyperlink" Target="http://pbs.twimg.com/profile_images/869647218495680512/CR3cokh1_normal.jpg" TargetMode="External" /><Relationship Id="rId699" Type="http://schemas.openxmlformats.org/officeDocument/2006/relationships/hyperlink" Target="http://pbs.twimg.com/profile_images/869647218495680512/CR3cokh1_normal.jpg" TargetMode="External" /><Relationship Id="rId700" Type="http://schemas.openxmlformats.org/officeDocument/2006/relationships/hyperlink" Target="http://pbs.twimg.com/profile_images/869647218495680512/CR3cokh1_normal.jpg" TargetMode="External" /><Relationship Id="rId701" Type="http://schemas.openxmlformats.org/officeDocument/2006/relationships/hyperlink" Target="http://pbs.twimg.com/profile_images/869647218495680512/CR3cokh1_normal.jpg" TargetMode="External" /><Relationship Id="rId702" Type="http://schemas.openxmlformats.org/officeDocument/2006/relationships/hyperlink" Target="http://pbs.twimg.com/profile_images/1061469533834108928/75pBwCNy_normal.jpg" TargetMode="External" /><Relationship Id="rId703" Type="http://schemas.openxmlformats.org/officeDocument/2006/relationships/hyperlink" Target="http://pbs.twimg.com/profile_images/1061469533834108928/75pBwCNy_normal.jpg" TargetMode="External" /><Relationship Id="rId704" Type="http://schemas.openxmlformats.org/officeDocument/2006/relationships/hyperlink" Target="http://pbs.twimg.com/profile_images/1061469533834108928/75pBwCNy_normal.jpg" TargetMode="External" /><Relationship Id="rId705" Type="http://schemas.openxmlformats.org/officeDocument/2006/relationships/hyperlink" Target="http://pbs.twimg.com/profile_images/1120035729512521729/ykDznUAc_normal.jpg" TargetMode="External" /><Relationship Id="rId706" Type="http://schemas.openxmlformats.org/officeDocument/2006/relationships/hyperlink" Target="http://pbs.twimg.com/profile_images/1120035729512521729/ykDznUAc_normal.jpg" TargetMode="External" /><Relationship Id="rId707" Type="http://schemas.openxmlformats.org/officeDocument/2006/relationships/hyperlink" Target="http://pbs.twimg.com/profile_images/1120035729512521729/ykDznUAc_normal.jpg" TargetMode="External" /><Relationship Id="rId708" Type="http://schemas.openxmlformats.org/officeDocument/2006/relationships/hyperlink" Target="http://pbs.twimg.com/profile_images/1094437310966317056/Xv03Mjwn_normal.jpg" TargetMode="External" /><Relationship Id="rId709" Type="http://schemas.openxmlformats.org/officeDocument/2006/relationships/hyperlink" Target="https://pbs.twimg.com/media/EBkgrSoUIAAj_tF.jpg" TargetMode="External" /><Relationship Id="rId710" Type="http://schemas.openxmlformats.org/officeDocument/2006/relationships/hyperlink" Target="http://pbs.twimg.com/profile_images/1094437310966317056/Xv03Mjwn_normal.jpg" TargetMode="External" /><Relationship Id="rId711" Type="http://schemas.openxmlformats.org/officeDocument/2006/relationships/hyperlink" Target="https://pbs.twimg.com/media/EBkgrSoUIAAj_tF.jpg" TargetMode="External" /><Relationship Id="rId712" Type="http://schemas.openxmlformats.org/officeDocument/2006/relationships/hyperlink" Target="http://pbs.twimg.com/profile_images/1094437310966317056/Xv03Mjwn_normal.jpg" TargetMode="External" /><Relationship Id="rId713" Type="http://schemas.openxmlformats.org/officeDocument/2006/relationships/hyperlink" Target="http://pbs.twimg.com/profile_images/1094437310966317056/Xv03Mjwn_normal.jpg" TargetMode="External" /><Relationship Id="rId714" Type="http://schemas.openxmlformats.org/officeDocument/2006/relationships/hyperlink" Target="http://pbs.twimg.com/profile_images/1094437310966317056/Xv03Mjwn_normal.jpg" TargetMode="External" /><Relationship Id="rId715" Type="http://schemas.openxmlformats.org/officeDocument/2006/relationships/hyperlink" Target="http://pbs.twimg.com/profile_images/1094437310966317056/Xv03Mjwn_normal.jpg" TargetMode="External" /><Relationship Id="rId716" Type="http://schemas.openxmlformats.org/officeDocument/2006/relationships/hyperlink" Target="http://pbs.twimg.com/profile_images/497204896798502913/COHUXFzo_normal.jpeg" TargetMode="External" /><Relationship Id="rId717" Type="http://schemas.openxmlformats.org/officeDocument/2006/relationships/hyperlink" Target="http://pbs.twimg.com/profile_images/497204896798502913/COHUXFzo_normal.jpeg" TargetMode="External" /><Relationship Id="rId718" Type="http://schemas.openxmlformats.org/officeDocument/2006/relationships/hyperlink" Target="http://pbs.twimg.com/profile_images/497204896798502913/COHUXFzo_normal.jpeg" TargetMode="External" /><Relationship Id="rId719" Type="http://schemas.openxmlformats.org/officeDocument/2006/relationships/hyperlink" Target="http://pbs.twimg.com/profile_images/1067821559363002368/Q78s5Hmq_normal.jpg" TargetMode="External" /><Relationship Id="rId720" Type="http://schemas.openxmlformats.org/officeDocument/2006/relationships/hyperlink" Target="http://pbs.twimg.com/profile_images/1067821559363002368/Q78s5Hmq_normal.jpg" TargetMode="External" /><Relationship Id="rId721" Type="http://schemas.openxmlformats.org/officeDocument/2006/relationships/hyperlink" Target="http://pbs.twimg.com/profile_images/1067821559363002368/Q78s5Hmq_normal.jpg" TargetMode="External" /><Relationship Id="rId722" Type="http://schemas.openxmlformats.org/officeDocument/2006/relationships/hyperlink" Target="http://pbs.twimg.com/profile_images/925861194124029952/ArY_1LLi_normal.jpg" TargetMode="External" /><Relationship Id="rId723" Type="http://schemas.openxmlformats.org/officeDocument/2006/relationships/hyperlink" Target="http://pbs.twimg.com/profile_images/925861194124029952/ArY_1LLi_normal.jpg" TargetMode="External" /><Relationship Id="rId724" Type="http://schemas.openxmlformats.org/officeDocument/2006/relationships/hyperlink" Target="http://pbs.twimg.com/profile_images/925861194124029952/ArY_1LLi_normal.jpg" TargetMode="External" /><Relationship Id="rId725" Type="http://schemas.openxmlformats.org/officeDocument/2006/relationships/hyperlink" Target="http://pbs.twimg.com/profile_images/1078996965151584256/s2esuJDR_normal.jpg" TargetMode="External" /><Relationship Id="rId726" Type="http://schemas.openxmlformats.org/officeDocument/2006/relationships/hyperlink" Target="http://pbs.twimg.com/profile_images/1078996965151584256/s2esuJDR_normal.jpg" TargetMode="External" /><Relationship Id="rId727" Type="http://schemas.openxmlformats.org/officeDocument/2006/relationships/hyperlink" Target="http://pbs.twimg.com/profile_images/1078996965151584256/s2esuJDR_normal.jpg" TargetMode="External" /><Relationship Id="rId728" Type="http://schemas.openxmlformats.org/officeDocument/2006/relationships/hyperlink" Target="http://pbs.twimg.com/profile_images/1123552580637024256/mJ0txzQp_normal.png" TargetMode="External" /><Relationship Id="rId729" Type="http://schemas.openxmlformats.org/officeDocument/2006/relationships/hyperlink" Target="http://pbs.twimg.com/profile_images/1123552580637024256/mJ0txzQp_normal.png" TargetMode="External" /><Relationship Id="rId730" Type="http://schemas.openxmlformats.org/officeDocument/2006/relationships/hyperlink" Target="http://pbs.twimg.com/profile_images/1123552580637024256/mJ0txzQp_normal.png" TargetMode="External" /><Relationship Id="rId731" Type="http://schemas.openxmlformats.org/officeDocument/2006/relationships/hyperlink" Target="http://pbs.twimg.com/profile_images/52125931/m2bloglogo_normal.gif" TargetMode="External" /><Relationship Id="rId732" Type="http://schemas.openxmlformats.org/officeDocument/2006/relationships/hyperlink" Target="http://pbs.twimg.com/profile_images/52125931/m2bloglogo_normal.gif" TargetMode="External" /><Relationship Id="rId733" Type="http://schemas.openxmlformats.org/officeDocument/2006/relationships/hyperlink" Target="http://pbs.twimg.com/profile_images/52125931/m2bloglogo_normal.gif" TargetMode="External" /><Relationship Id="rId734" Type="http://schemas.openxmlformats.org/officeDocument/2006/relationships/hyperlink" Target="http://pbs.twimg.com/profile_images/1396181322/new-square-pic_normal.jpg" TargetMode="External" /><Relationship Id="rId735" Type="http://schemas.openxmlformats.org/officeDocument/2006/relationships/hyperlink" Target="http://pbs.twimg.com/profile_images/1396181322/new-square-pic_normal.jpg" TargetMode="External" /><Relationship Id="rId736" Type="http://schemas.openxmlformats.org/officeDocument/2006/relationships/hyperlink" Target="http://pbs.twimg.com/profile_images/1396181322/new-square-pic_normal.jpg" TargetMode="External" /><Relationship Id="rId737" Type="http://schemas.openxmlformats.org/officeDocument/2006/relationships/hyperlink" Target="http://pbs.twimg.com/profile_images/1062753774052077569/qfuTxfxd_normal.jpg" TargetMode="External" /><Relationship Id="rId738" Type="http://schemas.openxmlformats.org/officeDocument/2006/relationships/hyperlink" Target="http://pbs.twimg.com/profile_images/1062753774052077569/qfuTxfxd_normal.jpg" TargetMode="External" /><Relationship Id="rId739" Type="http://schemas.openxmlformats.org/officeDocument/2006/relationships/hyperlink" Target="http://pbs.twimg.com/profile_images/1062753774052077569/qfuTxfxd_normal.jpg" TargetMode="External" /><Relationship Id="rId740" Type="http://schemas.openxmlformats.org/officeDocument/2006/relationships/hyperlink" Target="http://pbs.twimg.com/profile_images/623815099174686720/TYP4WqQ7_normal.jpg" TargetMode="External" /><Relationship Id="rId741" Type="http://schemas.openxmlformats.org/officeDocument/2006/relationships/hyperlink" Target="http://pbs.twimg.com/profile_images/623815099174686720/TYP4WqQ7_normal.jpg" TargetMode="External" /><Relationship Id="rId742" Type="http://schemas.openxmlformats.org/officeDocument/2006/relationships/hyperlink" Target="http://pbs.twimg.com/profile_images/623815099174686720/TYP4WqQ7_normal.jpg" TargetMode="External" /><Relationship Id="rId743" Type="http://schemas.openxmlformats.org/officeDocument/2006/relationships/hyperlink" Target="http://pbs.twimg.com/profile_images/848635548889690114/OmuFzTKd_normal.jpg" TargetMode="External" /><Relationship Id="rId744" Type="http://schemas.openxmlformats.org/officeDocument/2006/relationships/hyperlink" Target="https://pbs.twimg.com/media/EBtq7uZXYAAYpBF.jpg" TargetMode="External" /><Relationship Id="rId745" Type="http://schemas.openxmlformats.org/officeDocument/2006/relationships/hyperlink" Target="https://pbs.twimg.com/media/EBtq7uZXYAAYpBF.jpg" TargetMode="External" /><Relationship Id="rId746" Type="http://schemas.openxmlformats.org/officeDocument/2006/relationships/hyperlink" Target="http://pbs.twimg.com/profile_images/848635548889690114/OmuFzTKd_normal.jpg" TargetMode="External" /><Relationship Id="rId747" Type="http://schemas.openxmlformats.org/officeDocument/2006/relationships/hyperlink" Target="http://pbs.twimg.com/profile_images/848635548889690114/OmuFzTKd_normal.jpg" TargetMode="External" /><Relationship Id="rId748" Type="http://schemas.openxmlformats.org/officeDocument/2006/relationships/hyperlink" Target="http://pbs.twimg.com/profile_images/1151523360859250688/RTnASPdY_normal.png" TargetMode="External" /><Relationship Id="rId749" Type="http://schemas.openxmlformats.org/officeDocument/2006/relationships/hyperlink" Target="http://pbs.twimg.com/profile_images/1151523360859250688/RTnASPdY_normal.png" TargetMode="External" /><Relationship Id="rId750" Type="http://schemas.openxmlformats.org/officeDocument/2006/relationships/hyperlink" Target="http://pbs.twimg.com/profile_images/1151523360859250688/RTnASPdY_normal.png" TargetMode="External" /><Relationship Id="rId751" Type="http://schemas.openxmlformats.org/officeDocument/2006/relationships/hyperlink" Target="http://pbs.twimg.com/profile_images/1151523360859250688/RTnASPdY_normal.png" TargetMode="External" /><Relationship Id="rId752" Type="http://schemas.openxmlformats.org/officeDocument/2006/relationships/hyperlink" Target="http://pbs.twimg.com/profile_images/1151523360859250688/RTnASPdY_normal.png" TargetMode="External" /><Relationship Id="rId753" Type="http://schemas.openxmlformats.org/officeDocument/2006/relationships/hyperlink" Target="http://pbs.twimg.com/profile_images/1151523360859250688/RTnASPdY_normal.png" TargetMode="External" /><Relationship Id="rId754" Type="http://schemas.openxmlformats.org/officeDocument/2006/relationships/hyperlink" Target="http://pbs.twimg.com/profile_images/1151523360859250688/RTnASPdY_normal.png" TargetMode="External" /><Relationship Id="rId755" Type="http://schemas.openxmlformats.org/officeDocument/2006/relationships/hyperlink" Target="http://pbs.twimg.com/profile_images/1151523360859250688/RTnASPdY_normal.png" TargetMode="External" /><Relationship Id="rId756" Type="http://schemas.openxmlformats.org/officeDocument/2006/relationships/hyperlink" Target="http://pbs.twimg.com/profile_images/1151523360859250688/RTnASPdY_normal.png" TargetMode="External" /><Relationship Id="rId757" Type="http://schemas.openxmlformats.org/officeDocument/2006/relationships/hyperlink" Target="http://pbs.twimg.com/profile_images/1151523360859250688/RTnASPdY_normal.png" TargetMode="External" /><Relationship Id="rId758" Type="http://schemas.openxmlformats.org/officeDocument/2006/relationships/hyperlink" Target="http://pbs.twimg.com/profile_images/1151523360859250688/RTnASPdY_normal.png" TargetMode="External" /><Relationship Id="rId759" Type="http://schemas.openxmlformats.org/officeDocument/2006/relationships/hyperlink" Target="http://pbs.twimg.com/profile_images/1095258612740644864/AO_XZlod_normal.jpg" TargetMode="External" /><Relationship Id="rId760" Type="http://schemas.openxmlformats.org/officeDocument/2006/relationships/hyperlink" Target="http://pbs.twimg.com/profile_images/1159240182207602693/SeJU1Qfj_normal.jpg" TargetMode="External" /><Relationship Id="rId761" Type="http://schemas.openxmlformats.org/officeDocument/2006/relationships/hyperlink" Target="http://pbs.twimg.com/profile_images/1095258612740644864/AO_XZlod_normal.jpg" TargetMode="External" /><Relationship Id="rId762" Type="http://schemas.openxmlformats.org/officeDocument/2006/relationships/hyperlink" Target="http://pbs.twimg.com/profile_images/1159240182207602693/SeJU1Qfj_normal.jpg" TargetMode="External" /><Relationship Id="rId763" Type="http://schemas.openxmlformats.org/officeDocument/2006/relationships/hyperlink" Target="http://pbs.twimg.com/profile_images/1095258612740644864/AO_XZlod_normal.jpg" TargetMode="External" /><Relationship Id="rId764" Type="http://schemas.openxmlformats.org/officeDocument/2006/relationships/hyperlink" Target="http://pbs.twimg.com/profile_images/1159240182207602693/SeJU1Qfj_normal.jpg" TargetMode="External" /><Relationship Id="rId765" Type="http://schemas.openxmlformats.org/officeDocument/2006/relationships/hyperlink" Target="http://pbs.twimg.com/profile_images/1095258612740644864/AO_XZlod_normal.jpg" TargetMode="External" /><Relationship Id="rId766" Type="http://schemas.openxmlformats.org/officeDocument/2006/relationships/hyperlink" Target="http://pbs.twimg.com/profile_images/1159240182207602693/SeJU1Qfj_normal.jpg" TargetMode="External" /><Relationship Id="rId767" Type="http://schemas.openxmlformats.org/officeDocument/2006/relationships/hyperlink" Target="http://pbs.twimg.com/profile_images/1095258612740644864/AO_XZlod_normal.jpg" TargetMode="External" /><Relationship Id="rId768" Type="http://schemas.openxmlformats.org/officeDocument/2006/relationships/hyperlink" Target="http://pbs.twimg.com/profile_images/1159240182207602693/SeJU1Qfj_normal.jpg" TargetMode="External" /><Relationship Id="rId769" Type="http://schemas.openxmlformats.org/officeDocument/2006/relationships/hyperlink" Target="http://pbs.twimg.com/profile_images/1095258612740644864/AO_XZlod_normal.jpg" TargetMode="External" /><Relationship Id="rId770" Type="http://schemas.openxmlformats.org/officeDocument/2006/relationships/hyperlink" Target="http://pbs.twimg.com/profile_images/1159240182207602693/SeJU1Qfj_normal.jpg" TargetMode="External" /><Relationship Id="rId771" Type="http://schemas.openxmlformats.org/officeDocument/2006/relationships/hyperlink" Target="http://pbs.twimg.com/profile_images/1095258612740644864/AO_XZlod_normal.jpg" TargetMode="External" /><Relationship Id="rId772" Type="http://schemas.openxmlformats.org/officeDocument/2006/relationships/hyperlink" Target="http://pbs.twimg.com/profile_images/1159240182207602693/SeJU1Qfj_normal.jpg" TargetMode="External" /><Relationship Id="rId773" Type="http://schemas.openxmlformats.org/officeDocument/2006/relationships/hyperlink" Target="http://pbs.twimg.com/profile_images/1095258612740644864/AO_XZlod_normal.jpg" TargetMode="External" /><Relationship Id="rId774" Type="http://schemas.openxmlformats.org/officeDocument/2006/relationships/hyperlink" Target="http://pbs.twimg.com/profile_images/1159240182207602693/SeJU1Qfj_normal.jpg" TargetMode="External" /><Relationship Id="rId775" Type="http://schemas.openxmlformats.org/officeDocument/2006/relationships/hyperlink" Target="http://pbs.twimg.com/profile_images/1095258612740644864/AO_XZlod_normal.jpg" TargetMode="External" /><Relationship Id="rId776" Type="http://schemas.openxmlformats.org/officeDocument/2006/relationships/hyperlink" Target="http://pbs.twimg.com/profile_images/1159240182207602693/SeJU1Qfj_normal.jpg" TargetMode="External" /><Relationship Id="rId777" Type="http://schemas.openxmlformats.org/officeDocument/2006/relationships/hyperlink" Target="http://pbs.twimg.com/profile_images/1095258612740644864/AO_XZlod_normal.jpg" TargetMode="External" /><Relationship Id="rId778" Type="http://schemas.openxmlformats.org/officeDocument/2006/relationships/hyperlink" Target="http://pbs.twimg.com/profile_images/1159240182207602693/SeJU1Qfj_normal.jpg" TargetMode="External" /><Relationship Id="rId779" Type="http://schemas.openxmlformats.org/officeDocument/2006/relationships/hyperlink" Target="http://pbs.twimg.com/profile_images/1095258612740644864/AO_XZlod_normal.jpg" TargetMode="External" /><Relationship Id="rId780" Type="http://schemas.openxmlformats.org/officeDocument/2006/relationships/hyperlink" Target="http://pbs.twimg.com/profile_images/1159240182207602693/SeJU1Qfj_normal.jpg" TargetMode="External" /><Relationship Id="rId781" Type="http://schemas.openxmlformats.org/officeDocument/2006/relationships/hyperlink" Target="http://pbs.twimg.com/profile_images/1095258612740644864/AO_XZlod_normal.jpg" TargetMode="External" /><Relationship Id="rId782" Type="http://schemas.openxmlformats.org/officeDocument/2006/relationships/hyperlink" Target="http://pbs.twimg.com/profile_images/1159240182207602693/SeJU1Qfj_normal.jpg" TargetMode="External" /><Relationship Id="rId783" Type="http://schemas.openxmlformats.org/officeDocument/2006/relationships/hyperlink" Target="http://pbs.twimg.com/profile_images/1095258612740644864/AO_XZlod_normal.jpg" TargetMode="External" /><Relationship Id="rId784" Type="http://schemas.openxmlformats.org/officeDocument/2006/relationships/hyperlink" Target="http://pbs.twimg.com/profile_images/1159240182207602693/SeJU1Qfj_normal.jpg" TargetMode="External" /><Relationship Id="rId785" Type="http://schemas.openxmlformats.org/officeDocument/2006/relationships/hyperlink" Target="http://pbs.twimg.com/profile_images/1095258612740644864/AO_XZlod_normal.jpg" TargetMode="External" /><Relationship Id="rId786" Type="http://schemas.openxmlformats.org/officeDocument/2006/relationships/hyperlink" Target="http://pbs.twimg.com/profile_images/1095258612740644864/AO_XZlod_normal.jpg" TargetMode="External" /><Relationship Id="rId787" Type="http://schemas.openxmlformats.org/officeDocument/2006/relationships/hyperlink" Target="http://pbs.twimg.com/profile_images/1159240182207602693/SeJU1Qfj_normal.jpg" TargetMode="External" /><Relationship Id="rId788" Type="http://schemas.openxmlformats.org/officeDocument/2006/relationships/hyperlink" Target="http://pbs.twimg.com/profile_images/1159240182207602693/SeJU1Qfj_normal.jpg" TargetMode="External" /><Relationship Id="rId789" Type="http://schemas.openxmlformats.org/officeDocument/2006/relationships/hyperlink" Target="http://pbs.twimg.com/profile_images/1159240182207602693/SeJU1Qfj_normal.jpg" TargetMode="External" /><Relationship Id="rId790" Type="http://schemas.openxmlformats.org/officeDocument/2006/relationships/hyperlink" Target="http://pbs.twimg.com/profile_images/489491222809948160/yjjkHY_x_normal.jpeg" TargetMode="External" /><Relationship Id="rId791" Type="http://schemas.openxmlformats.org/officeDocument/2006/relationships/hyperlink" Target="http://pbs.twimg.com/profile_images/1152619700867649536/Hnuebf9X_normal.jpg" TargetMode="External" /><Relationship Id="rId792" Type="http://schemas.openxmlformats.org/officeDocument/2006/relationships/hyperlink" Target="http://pbs.twimg.com/profile_images/1152619700867649536/Hnuebf9X_normal.jpg" TargetMode="External" /><Relationship Id="rId793" Type="http://schemas.openxmlformats.org/officeDocument/2006/relationships/hyperlink" Target="http://pbs.twimg.com/profile_images/1152619700867649536/Hnuebf9X_normal.jpg" TargetMode="External" /><Relationship Id="rId794" Type="http://schemas.openxmlformats.org/officeDocument/2006/relationships/hyperlink" Target="http://pbs.twimg.com/profile_images/1152619700867649536/Hnuebf9X_normal.jpg" TargetMode="External" /><Relationship Id="rId795" Type="http://schemas.openxmlformats.org/officeDocument/2006/relationships/hyperlink" Target="http://pbs.twimg.com/profile_images/1152619700867649536/Hnuebf9X_normal.jpg" TargetMode="External" /><Relationship Id="rId796" Type="http://schemas.openxmlformats.org/officeDocument/2006/relationships/hyperlink" Target="http://pbs.twimg.com/profile_images/1152619700867649536/Hnuebf9X_normal.jpg" TargetMode="External" /><Relationship Id="rId797" Type="http://schemas.openxmlformats.org/officeDocument/2006/relationships/hyperlink" Target="http://pbs.twimg.com/profile_images/1152619700867649536/Hnuebf9X_normal.jpg" TargetMode="External" /><Relationship Id="rId798" Type="http://schemas.openxmlformats.org/officeDocument/2006/relationships/hyperlink" Target="http://pbs.twimg.com/profile_images/1152619700867649536/Hnuebf9X_normal.jpg" TargetMode="External" /><Relationship Id="rId799" Type="http://schemas.openxmlformats.org/officeDocument/2006/relationships/hyperlink" Target="http://pbs.twimg.com/profile_images/1152619700867649536/Hnuebf9X_normal.jpg" TargetMode="External" /><Relationship Id="rId800" Type="http://schemas.openxmlformats.org/officeDocument/2006/relationships/hyperlink" Target="http://pbs.twimg.com/profile_images/1152619700867649536/Hnuebf9X_normal.jpg" TargetMode="External" /><Relationship Id="rId801" Type="http://schemas.openxmlformats.org/officeDocument/2006/relationships/hyperlink" Target="http://pbs.twimg.com/profile_images/1152619700867649536/Hnuebf9X_normal.jpg" TargetMode="External" /><Relationship Id="rId802" Type="http://schemas.openxmlformats.org/officeDocument/2006/relationships/hyperlink" Target="http://pbs.twimg.com/profile_images/1136307276791156736/0F0ZsoYn_normal.jpg" TargetMode="External" /><Relationship Id="rId803" Type="http://schemas.openxmlformats.org/officeDocument/2006/relationships/hyperlink" Target="http://pbs.twimg.com/profile_images/964083170197958656/4rV2A1Sa_normal.jpg" TargetMode="External" /><Relationship Id="rId804" Type="http://schemas.openxmlformats.org/officeDocument/2006/relationships/hyperlink" Target="http://pbs.twimg.com/profile_images/964083170197958656/4rV2A1Sa_normal.jpg" TargetMode="External" /><Relationship Id="rId805" Type="http://schemas.openxmlformats.org/officeDocument/2006/relationships/hyperlink" Target="http://pbs.twimg.com/profile_images/964083170197958656/4rV2A1Sa_normal.jpg" TargetMode="External" /><Relationship Id="rId806" Type="http://schemas.openxmlformats.org/officeDocument/2006/relationships/hyperlink" Target="http://pbs.twimg.com/profile_images/1136307276791156736/0F0ZsoYn_normal.jpg" TargetMode="External" /><Relationship Id="rId807" Type="http://schemas.openxmlformats.org/officeDocument/2006/relationships/hyperlink" Target="http://pbs.twimg.com/profile_images/964083170197958656/4rV2A1Sa_normal.jpg" TargetMode="External" /><Relationship Id="rId808" Type="http://schemas.openxmlformats.org/officeDocument/2006/relationships/hyperlink" Target="http://pbs.twimg.com/profile_images/964083170197958656/4rV2A1Sa_normal.jpg" TargetMode="External" /><Relationship Id="rId809" Type="http://schemas.openxmlformats.org/officeDocument/2006/relationships/hyperlink" Target="http://pbs.twimg.com/profile_images/964083170197958656/4rV2A1Sa_normal.jpg" TargetMode="External" /><Relationship Id="rId810" Type="http://schemas.openxmlformats.org/officeDocument/2006/relationships/hyperlink" Target="http://pbs.twimg.com/profile_images/1136307276791156736/0F0ZsoYn_normal.jpg" TargetMode="External" /><Relationship Id="rId811" Type="http://schemas.openxmlformats.org/officeDocument/2006/relationships/hyperlink" Target="http://pbs.twimg.com/profile_images/964083170197958656/4rV2A1Sa_normal.jpg" TargetMode="External" /><Relationship Id="rId812" Type="http://schemas.openxmlformats.org/officeDocument/2006/relationships/hyperlink" Target="http://pbs.twimg.com/profile_images/964083170197958656/4rV2A1Sa_normal.jpg" TargetMode="External" /><Relationship Id="rId813" Type="http://schemas.openxmlformats.org/officeDocument/2006/relationships/hyperlink" Target="http://pbs.twimg.com/profile_images/964083170197958656/4rV2A1Sa_normal.jpg" TargetMode="External" /><Relationship Id="rId814" Type="http://schemas.openxmlformats.org/officeDocument/2006/relationships/hyperlink" Target="http://pbs.twimg.com/profile_images/1136307276791156736/0F0ZsoYn_normal.jpg" TargetMode="External" /><Relationship Id="rId815" Type="http://schemas.openxmlformats.org/officeDocument/2006/relationships/hyperlink" Target="http://pbs.twimg.com/profile_images/964083170197958656/4rV2A1Sa_normal.jpg" TargetMode="External" /><Relationship Id="rId816" Type="http://schemas.openxmlformats.org/officeDocument/2006/relationships/hyperlink" Target="http://pbs.twimg.com/profile_images/964083170197958656/4rV2A1Sa_normal.jpg" TargetMode="External" /><Relationship Id="rId817" Type="http://schemas.openxmlformats.org/officeDocument/2006/relationships/hyperlink" Target="http://pbs.twimg.com/profile_images/964083170197958656/4rV2A1Sa_normal.jpg" TargetMode="External" /><Relationship Id="rId818" Type="http://schemas.openxmlformats.org/officeDocument/2006/relationships/hyperlink" Target="http://pbs.twimg.com/profile_images/1136307276791156736/0F0ZsoYn_normal.jpg" TargetMode="External" /><Relationship Id="rId819" Type="http://schemas.openxmlformats.org/officeDocument/2006/relationships/hyperlink" Target="http://pbs.twimg.com/profile_images/1136307276791156736/0F0ZsoYn_normal.jpg" TargetMode="External" /><Relationship Id="rId820" Type="http://schemas.openxmlformats.org/officeDocument/2006/relationships/hyperlink" Target="http://pbs.twimg.com/profile_images/964083170197958656/4rV2A1Sa_normal.jpg" TargetMode="External" /><Relationship Id="rId821" Type="http://schemas.openxmlformats.org/officeDocument/2006/relationships/hyperlink" Target="http://pbs.twimg.com/profile_images/964083170197958656/4rV2A1Sa_normal.jpg" TargetMode="External" /><Relationship Id="rId822" Type="http://schemas.openxmlformats.org/officeDocument/2006/relationships/hyperlink" Target="http://pbs.twimg.com/profile_images/964083170197958656/4rV2A1Sa_normal.jpg" TargetMode="External" /><Relationship Id="rId823" Type="http://schemas.openxmlformats.org/officeDocument/2006/relationships/hyperlink" Target="http://pbs.twimg.com/profile_images/964083170197958656/4rV2A1Sa_normal.jpg" TargetMode="External" /><Relationship Id="rId824" Type="http://schemas.openxmlformats.org/officeDocument/2006/relationships/hyperlink" Target="http://pbs.twimg.com/profile_images/964083170197958656/4rV2A1Sa_normal.jpg" TargetMode="External" /><Relationship Id="rId825" Type="http://schemas.openxmlformats.org/officeDocument/2006/relationships/hyperlink" Target="http://pbs.twimg.com/profile_images/964083170197958656/4rV2A1Sa_normal.jpg" TargetMode="External" /><Relationship Id="rId826" Type="http://schemas.openxmlformats.org/officeDocument/2006/relationships/hyperlink" Target="http://pbs.twimg.com/profile_images/738481018756313088/dOvpvSCh_normal.jpg" TargetMode="External" /><Relationship Id="rId827" Type="http://schemas.openxmlformats.org/officeDocument/2006/relationships/hyperlink" Target="http://pbs.twimg.com/profile_images/738481018756313088/dOvpvSCh_normal.jpg" TargetMode="External" /><Relationship Id="rId828" Type="http://schemas.openxmlformats.org/officeDocument/2006/relationships/hyperlink" Target="http://pbs.twimg.com/profile_images/738481018756313088/dOvpvSCh_normal.jpg" TargetMode="External" /><Relationship Id="rId829" Type="http://schemas.openxmlformats.org/officeDocument/2006/relationships/hyperlink" Target="http://pbs.twimg.com/profile_images/738481018756313088/dOvpvSCh_normal.jpg" TargetMode="External" /><Relationship Id="rId830" Type="http://schemas.openxmlformats.org/officeDocument/2006/relationships/hyperlink" Target="http://pbs.twimg.com/profile_images/738481018756313088/dOvpvSCh_normal.jpg" TargetMode="External" /><Relationship Id="rId831" Type="http://schemas.openxmlformats.org/officeDocument/2006/relationships/hyperlink" Target="http://pbs.twimg.com/profile_images/738481018756313088/dOvpvSCh_normal.jpg" TargetMode="External" /><Relationship Id="rId832" Type="http://schemas.openxmlformats.org/officeDocument/2006/relationships/hyperlink" Target="http://pbs.twimg.com/profile_images/738481018756313088/dOvpvSCh_normal.jpg" TargetMode="External" /><Relationship Id="rId833" Type="http://schemas.openxmlformats.org/officeDocument/2006/relationships/hyperlink" Target="http://pbs.twimg.com/profile_images/738481018756313088/dOvpvSCh_normal.jpg" TargetMode="External" /><Relationship Id="rId834" Type="http://schemas.openxmlformats.org/officeDocument/2006/relationships/hyperlink" Target="http://pbs.twimg.com/profile_images/738481018756313088/dOvpvSCh_normal.jpg" TargetMode="External" /><Relationship Id="rId835" Type="http://schemas.openxmlformats.org/officeDocument/2006/relationships/hyperlink" Target="http://pbs.twimg.com/profile_images/1101649665647394816/4hiqmgpl_normal.jpg" TargetMode="External" /><Relationship Id="rId836" Type="http://schemas.openxmlformats.org/officeDocument/2006/relationships/hyperlink" Target="https://pbs.twimg.com/media/B_eqLaGVEAIZ6Xx.jpg" TargetMode="External" /><Relationship Id="rId837" Type="http://schemas.openxmlformats.org/officeDocument/2006/relationships/hyperlink" Target="https://pbs.twimg.com/media/B_GvBGjU4AAuZXY.jpg" TargetMode="External" /><Relationship Id="rId838" Type="http://schemas.openxmlformats.org/officeDocument/2006/relationships/hyperlink" Target="https://pbs.twimg.com/media/B_G7x4tU8AAO-Dh.jpg" TargetMode="External" /><Relationship Id="rId839" Type="http://schemas.openxmlformats.org/officeDocument/2006/relationships/hyperlink" Target="http://pbs.twimg.com/profile_images/1161990352707846145/DlVYZkV6_normal.jpg" TargetMode="External" /><Relationship Id="rId840" Type="http://schemas.openxmlformats.org/officeDocument/2006/relationships/hyperlink" Target="http://pbs.twimg.com/profile_images/1161990352707846145/DlVYZkV6_normal.jpg" TargetMode="External" /><Relationship Id="rId841" Type="http://schemas.openxmlformats.org/officeDocument/2006/relationships/hyperlink" Target="http://pbs.twimg.com/profile_images/1161990352707846145/DlVYZkV6_normal.jpg" TargetMode="External" /><Relationship Id="rId842" Type="http://schemas.openxmlformats.org/officeDocument/2006/relationships/hyperlink" Target="http://pbs.twimg.com/profile_images/1161990352707846145/DlVYZkV6_normal.jpg" TargetMode="External" /><Relationship Id="rId843" Type="http://schemas.openxmlformats.org/officeDocument/2006/relationships/hyperlink" Target="https://pbs.twimg.com/media/EB21Ux_W4AADCk6.jpg" TargetMode="External" /><Relationship Id="rId844" Type="http://schemas.openxmlformats.org/officeDocument/2006/relationships/hyperlink" Target="http://pbs.twimg.com/profile_images/1161990352707846145/DlVYZkV6_normal.jpg" TargetMode="External" /><Relationship Id="rId845" Type="http://schemas.openxmlformats.org/officeDocument/2006/relationships/hyperlink" Target="http://pbs.twimg.com/profile_images/1161990352707846145/DlVYZkV6_normal.jpg" TargetMode="External" /><Relationship Id="rId846" Type="http://schemas.openxmlformats.org/officeDocument/2006/relationships/hyperlink" Target="http://pbs.twimg.com/profile_images/1161990352707846145/DlVYZkV6_normal.jpg" TargetMode="External" /><Relationship Id="rId847" Type="http://schemas.openxmlformats.org/officeDocument/2006/relationships/hyperlink" Target="https://pbs.twimg.com/media/EB22vQSWsAIuk2z.jpg" TargetMode="External" /><Relationship Id="rId848" Type="http://schemas.openxmlformats.org/officeDocument/2006/relationships/hyperlink" Target="http://pbs.twimg.com/profile_images/1161990352707846145/DlVYZkV6_normal.jpg" TargetMode="External" /><Relationship Id="rId849" Type="http://schemas.openxmlformats.org/officeDocument/2006/relationships/hyperlink" Target="http://pbs.twimg.com/profile_images/1161990352707846145/DlVYZkV6_normal.jpg" TargetMode="External" /><Relationship Id="rId850" Type="http://schemas.openxmlformats.org/officeDocument/2006/relationships/hyperlink" Target="http://pbs.twimg.com/profile_images/1161990352707846145/DlVYZkV6_normal.jpg" TargetMode="External" /><Relationship Id="rId851" Type="http://schemas.openxmlformats.org/officeDocument/2006/relationships/hyperlink" Target="http://pbs.twimg.com/profile_images/1161990352707846145/DlVYZkV6_normal.jpg" TargetMode="External" /><Relationship Id="rId852" Type="http://schemas.openxmlformats.org/officeDocument/2006/relationships/hyperlink" Target="http://pbs.twimg.com/profile_images/1161990352707846145/DlVYZkV6_normal.jpg" TargetMode="External" /><Relationship Id="rId853" Type="http://schemas.openxmlformats.org/officeDocument/2006/relationships/hyperlink" Target="http://pbs.twimg.com/profile_images/1161990352707846145/DlVYZkV6_normal.jpg" TargetMode="External" /><Relationship Id="rId854" Type="http://schemas.openxmlformats.org/officeDocument/2006/relationships/hyperlink" Target="http://pbs.twimg.com/profile_images/1161990352707846145/DlVYZkV6_normal.jpg" TargetMode="External" /><Relationship Id="rId855" Type="http://schemas.openxmlformats.org/officeDocument/2006/relationships/hyperlink" Target="http://pbs.twimg.com/profile_images/1161990352707846145/DlVYZkV6_normal.jpg" TargetMode="External" /><Relationship Id="rId856" Type="http://schemas.openxmlformats.org/officeDocument/2006/relationships/hyperlink" Target="http://pbs.twimg.com/profile_images/1161990352707846145/DlVYZkV6_normal.jpg" TargetMode="External" /><Relationship Id="rId857" Type="http://schemas.openxmlformats.org/officeDocument/2006/relationships/hyperlink" Target="http://pbs.twimg.com/profile_images/1161990352707846145/DlVYZkV6_normal.jpg" TargetMode="External" /><Relationship Id="rId858" Type="http://schemas.openxmlformats.org/officeDocument/2006/relationships/hyperlink" Target="http://pbs.twimg.com/profile_images/1161990352707846145/DlVYZkV6_normal.jpg" TargetMode="External" /><Relationship Id="rId859" Type="http://schemas.openxmlformats.org/officeDocument/2006/relationships/hyperlink" Target="http://pbs.twimg.com/profile_images/1161990352707846145/DlVYZkV6_normal.jpg" TargetMode="External" /><Relationship Id="rId860" Type="http://schemas.openxmlformats.org/officeDocument/2006/relationships/hyperlink" Target="http://pbs.twimg.com/profile_images/1161990352707846145/DlVYZkV6_normal.jpg" TargetMode="External" /><Relationship Id="rId861" Type="http://schemas.openxmlformats.org/officeDocument/2006/relationships/hyperlink" Target="http://pbs.twimg.com/profile_images/1161990352707846145/DlVYZkV6_normal.jpg" TargetMode="External" /><Relationship Id="rId862" Type="http://schemas.openxmlformats.org/officeDocument/2006/relationships/hyperlink" Target="http://pbs.twimg.com/profile_images/1161990352707846145/DlVYZkV6_normal.jpg" TargetMode="External" /><Relationship Id="rId863" Type="http://schemas.openxmlformats.org/officeDocument/2006/relationships/hyperlink" Target="http://pbs.twimg.com/profile_images/1161990352707846145/DlVYZkV6_normal.jpg" TargetMode="External" /><Relationship Id="rId864" Type="http://schemas.openxmlformats.org/officeDocument/2006/relationships/hyperlink" Target="http://pbs.twimg.com/profile_images/1161990352707846145/DlVYZkV6_normal.jpg" TargetMode="External" /><Relationship Id="rId865" Type="http://schemas.openxmlformats.org/officeDocument/2006/relationships/hyperlink" Target="http://pbs.twimg.com/profile_images/1161990352707846145/DlVYZkV6_normal.jpg" TargetMode="External" /><Relationship Id="rId866" Type="http://schemas.openxmlformats.org/officeDocument/2006/relationships/hyperlink" Target="http://pbs.twimg.com/profile_images/1161990352707846145/DlVYZkV6_normal.jpg" TargetMode="External" /><Relationship Id="rId867" Type="http://schemas.openxmlformats.org/officeDocument/2006/relationships/hyperlink" Target="http://pbs.twimg.com/profile_images/1161990352707846145/DlVYZkV6_normal.jpg" TargetMode="External" /><Relationship Id="rId868" Type="http://schemas.openxmlformats.org/officeDocument/2006/relationships/hyperlink" Target="http://pbs.twimg.com/profile_images/1161990352707846145/DlVYZkV6_normal.jpg" TargetMode="External" /><Relationship Id="rId869" Type="http://schemas.openxmlformats.org/officeDocument/2006/relationships/hyperlink" Target="http://pbs.twimg.com/profile_images/1161990352707846145/DlVYZkV6_normal.jpg" TargetMode="External" /><Relationship Id="rId870" Type="http://schemas.openxmlformats.org/officeDocument/2006/relationships/hyperlink" Target="http://pbs.twimg.com/profile_images/1161990352707846145/DlVYZkV6_normal.jpg" TargetMode="External" /><Relationship Id="rId871" Type="http://schemas.openxmlformats.org/officeDocument/2006/relationships/hyperlink" Target="https://pbs.twimg.com/media/DplORF3VsAEyiuX.jpg" TargetMode="External" /><Relationship Id="rId872" Type="http://schemas.openxmlformats.org/officeDocument/2006/relationships/hyperlink" Target="https://twitter.com/#!/joshmedia/status/1156608403831054336" TargetMode="External" /><Relationship Id="rId873" Type="http://schemas.openxmlformats.org/officeDocument/2006/relationships/hyperlink" Target="https://twitter.com/#!/jamesjoaquin/status/1156607764656902145" TargetMode="External" /><Relationship Id="rId874" Type="http://schemas.openxmlformats.org/officeDocument/2006/relationships/hyperlink" Target="https://twitter.com/#!/joshmedia/status/1156608403831054336" TargetMode="External" /><Relationship Id="rId875" Type="http://schemas.openxmlformats.org/officeDocument/2006/relationships/hyperlink" Target="https://twitter.com/#!/stephendeberry/status/1156605535333933056" TargetMode="External" /><Relationship Id="rId876" Type="http://schemas.openxmlformats.org/officeDocument/2006/relationships/hyperlink" Target="https://twitter.com/#!/jamesjoaquin/status/1156607764656902145" TargetMode="External" /><Relationship Id="rId877" Type="http://schemas.openxmlformats.org/officeDocument/2006/relationships/hyperlink" Target="https://twitter.com/#!/joshmedia/status/1156608403831054336" TargetMode="External" /><Relationship Id="rId878" Type="http://schemas.openxmlformats.org/officeDocument/2006/relationships/hyperlink" Target="https://twitter.com/#!/stephendeberry/status/1156605535333933056" TargetMode="External" /><Relationship Id="rId879" Type="http://schemas.openxmlformats.org/officeDocument/2006/relationships/hyperlink" Target="https://twitter.com/#!/stephendeberry/status/1156623038256779264" TargetMode="External" /><Relationship Id="rId880" Type="http://schemas.openxmlformats.org/officeDocument/2006/relationships/hyperlink" Target="https://twitter.com/#!/jamesjoaquin/status/1156607764656902145" TargetMode="External" /><Relationship Id="rId881" Type="http://schemas.openxmlformats.org/officeDocument/2006/relationships/hyperlink" Target="https://twitter.com/#!/joshmedia/status/1156608403831054336" TargetMode="External" /><Relationship Id="rId882" Type="http://schemas.openxmlformats.org/officeDocument/2006/relationships/hyperlink" Target="https://twitter.com/#!/stephendeberry/status/1156605535333933056" TargetMode="External" /><Relationship Id="rId883" Type="http://schemas.openxmlformats.org/officeDocument/2006/relationships/hyperlink" Target="https://twitter.com/#!/stephendeberry/status/1156623038256779264" TargetMode="External" /><Relationship Id="rId884" Type="http://schemas.openxmlformats.org/officeDocument/2006/relationships/hyperlink" Target="https://twitter.com/#!/jamesjoaquin/status/1156607764656902145" TargetMode="External" /><Relationship Id="rId885" Type="http://schemas.openxmlformats.org/officeDocument/2006/relationships/hyperlink" Target="https://twitter.com/#!/jamesjoaquin/status/1156607764656902145" TargetMode="External" /><Relationship Id="rId886" Type="http://schemas.openxmlformats.org/officeDocument/2006/relationships/hyperlink" Target="https://twitter.com/#!/jamesjoaquin/status/1156607764656902145" TargetMode="External" /><Relationship Id="rId887" Type="http://schemas.openxmlformats.org/officeDocument/2006/relationships/hyperlink" Target="https://twitter.com/#!/jamesjoaquin/status/1156607764656902145" TargetMode="External" /><Relationship Id="rId888" Type="http://schemas.openxmlformats.org/officeDocument/2006/relationships/hyperlink" Target="https://twitter.com/#!/jamesjoaquin/status/1156607764656902145" TargetMode="External" /><Relationship Id="rId889" Type="http://schemas.openxmlformats.org/officeDocument/2006/relationships/hyperlink" Target="https://twitter.com/#!/jamesjoaquin/status/1156607764656902145" TargetMode="External" /><Relationship Id="rId890" Type="http://schemas.openxmlformats.org/officeDocument/2006/relationships/hyperlink" Target="https://twitter.com/#!/jamesjoaquin/status/1156607764656902145" TargetMode="External" /><Relationship Id="rId891" Type="http://schemas.openxmlformats.org/officeDocument/2006/relationships/hyperlink" Target="https://twitter.com/#!/joshmedia/status/1156608403831054336" TargetMode="External" /><Relationship Id="rId892" Type="http://schemas.openxmlformats.org/officeDocument/2006/relationships/hyperlink" Target="https://twitter.com/#!/stephendeberry/status/1156605535333933056" TargetMode="External" /><Relationship Id="rId893" Type="http://schemas.openxmlformats.org/officeDocument/2006/relationships/hyperlink" Target="https://twitter.com/#!/stephendeberry/status/1156623038256779264" TargetMode="External" /><Relationship Id="rId894" Type="http://schemas.openxmlformats.org/officeDocument/2006/relationships/hyperlink" Target="https://twitter.com/#!/joshmedia/status/1156608403831054336" TargetMode="External" /><Relationship Id="rId895" Type="http://schemas.openxmlformats.org/officeDocument/2006/relationships/hyperlink" Target="https://twitter.com/#!/stephendeberry/status/1156605535333933056" TargetMode="External" /><Relationship Id="rId896" Type="http://schemas.openxmlformats.org/officeDocument/2006/relationships/hyperlink" Target="https://twitter.com/#!/stephendeberry/status/1156623038256779264" TargetMode="External" /><Relationship Id="rId897" Type="http://schemas.openxmlformats.org/officeDocument/2006/relationships/hyperlink" Target="https://twitter.com/#!/joshmedia/status/1156608403831054336" TargetMode="External" /><Relationship Id="rId898" Type="http://schemas.openxmlformats.org/officeDocument/2006/relationships/hyperlink" Target="https://twitter.com/#!/stephendeberry/status/1156605535333933056" TargetMode="External" /><Relationship Id="rId899" Type="http://schemas.openxmlformats.org/officeDocument/2006/relationships/hyperlink" Target="https://twitter.com/#!/stephendeberry/status/1156623038256779264" TargetMode="External" /><Relationship Id="rId900" Type="http://schemas.openxmlformats.org/officeDocument/2006/relationships/hyperlink" Target="https://twitter.com/#!/joshmedia/status/1156608403831054336" TargetMode="External" /><Relationship Id="rId901" Type="http://schemas.openxmlformats.org/officeDocument/2006/relationships/hyperlink" Target="https://twitter.com/#!/stephendeberry/status/1156605535333933056" TargetMode="External" /><Relationship Id="rId902" Type="http://schemas.openxmlformats.org/officeDocument/2006/relationships/hyperlink" Target="https://twitter.com/#!/stephendeberry/status/1156623038256779264" TargetMode="External" /><Relationship Id="rId903" Type="http://schemas.openxmlformats.org/officeDocument/2006/relationships/hyperlink" Target="https://twitter.com/#!/joshmedia/status/1156608403831054336" TargetMode="External" /><Relationship Id="rId904" Type="http://schemas.openxmlformats.org/officeDocument/2006/relationships/hyperlink" Target="https://twitter.com/#!/stephendeberry/status/1156605535333933056" TargetMode="External" /><Relationship Id="rId905" Type="http://schemas.openxmlformats.org/officeDocument/2006/relationships/hyperlink" Target="https://twitter.com/#!/stephendeberry/status/1156623038256779264" TargetMode="External" /><Relationship Id="rId906" Type="http://schemas.openxmlformats.org/officeDocument/2006/relationships/hyperlink" Target="https://twitter.com/#!/joshmedia/status/1156608403831054336" TargetMode="External" /><Relationship Id="rId907" Type="http://schemas.openxmlformats.org/officeDocument/2006/relationships/hyperlink" Target="https://twitter.com/#!/joshmedia/status/1156608403831054336" TargetMode="External" /><Relationship Id="rId908" Type="http://schemas.openxmlformats.org/officeDocument/2006/relationships/hyperlink" Target="https://twitter.com/#!/stephendeberry/status/1156605535333933056" TargetMode="External" /><Relationship Id="rId909" Type="http://schemas.openxmlformats.org/officeDocument/2006/relationships/hyperlink" Target="https://twitter.com/#!/stephendeberry/status/1156623038256779264" TargetMode="External" /><Relationship Id="rId910" Type="http://schemas.openxmlformats.org/officeDocument/2006/relationships/hyperlink" Target="https://twitter.com/#!/stephendeberry/status/1156605535333933056" TargetMode="External" /><Relationship Id="rId911" Type="http://schemas.openxmlformats.org/officeDocument/2006/relationships/hyperlink" Target="https://twitter.com/#!/stephendeberry/status/1156623038256779264" TargetMode="External" /><Relationship Id="rId912" Type="http://schemas.openxmlformats.org/officeDocument/2006/relationships/hyperlink" Target="https://twitter.com/#!/hilal834/status/1157252215649820673" TargetMode="External" /><Relationship Id="rId913" Type="http://schemas.openxmlformats.org/officeDocument/2006/relationships/hyperlink" Target="https://twitter.com/#!/edward936efe/status/1157380578234290177" TargetMode="External" /><Relationship Id="rId914" Type="http://schemas.openxmlformats.org/officeDocument/2006/relationships/hyperlink" Target="https://twitter.com/#!/623hilal/status/1157463608734945280" TargetMode="External" /><Relationship Id="rId915" Type="http://schemas.openxmlformats.org/officeDocument/2006/relationships/hyperlink" Target="https://twitter.com/#!/jaimevelo/status/1157831259566903296" TargetMode="External" /><Relationship Id="rId916" Type="http://schemas.openxmlformats.org/officeDocument/2006/relationships/hyperlink" Target="https://twitter.com/#!/sharp_tilda/status/1157886437737541632" TargetMode="External" /><Relationship Id="rId917" Type="http://schemas.openxmlformats.org/officeDocument/2006/relationships/hyperlink" Target="https://twitter.com/#!/alesmiol/status/1158050424513073152" TargetMode="External" /><Relationship Id="rId918" Type="http://schemas.openxmlformats.org/officeDocument/2006/relationships/hyperlink" Target="https://twitter.com/#!/alesmiol/status/1158050424513073152" TargetMode="External" /><Relationship Id="rId919" Type="http://schemas.openxmlformats.org/officeDocument/2006/relationships/hyperlink" Target="https://twitter.com/#!/alesmiol/status/1158050424513073152" TargetMode="External" /><Relationship Id="rId920" Type="http://schemas.openxmlformats.org/officeDocument/2006/relationships/hyperlink" Target="https://twitter.com/#!/yoochanm_612/status/1158372396681707521" TargetMode="External" /><Relationship Id="rId921" Type="http://schemas.openxmlformats.org/officeDocument/2006/relationships/hyperlink" Target="https://twitter.com/#!/yoochanm_612/status/1158372758322987008" TargetMode="External" /><Relationship Id="rId922" Type="http://schemas.openxmlformats.org/officeDocument/2006/relationships/hyperlink" Target="https://twitter.com/#!/paulgallen/status/1003666069146370049" TargetMode="External" /><Relationship Id="rId923" Type="http://schemas.openxmlformats.org/officeDocument/2006/relationships/hyperlink" Target="https://twitter.com/#!/thatredgirl1/status/1159090001218605056" TargetMode="External" /><Relationship Id="rId924" Type="http://schemas.openxmlformats.org/officeDocument/2006/relationships/hyperlink" Target="https://twitter.com/#!/thatredgirl1/status/1159090001218605056" TargetMode="External" /><Relationship Id="rId925" Type="http://schemas.openxmlformats.org/officeDocument/2006/relationships/hyperlink" Target="https://twitter.com/#!/valaafshar/status/1143369630905511937" TargetMode="External" /><Relationship Id="rId926" Type="http://schemas.openxmlformats.org/officeDocument/2006/relationships/hyperlink" Target="https://twitter.com/#!/valaafshar/status/1143369630905511937" TargetMode="External" /><Relationship Id="rId927" Type="http://schemas.openxmlformats.org/officeDocument/2006/relationships/hyperlink" Target="https://twitter.com/#!/valaafshar/status/1143369630905511937" TargetMode="External" /><Relationship Id="rId928" Type="http://schemas.openxmlformats.org/officeDocument/2006/relationships/hyperlink" Target="https://twitter.com/#!/amolgho31071949/status/1159188963719954432" TargetMode="External" /><Relationship Id="rId929" Type="http://schemas.openxmlformats.org/officeDocument/2006/relationships/hyperlink" Target="https://twitter.com/#!/amolgho31071949/status/1159188963719954432" TargetMode="External" /><Relationship Id="rId930" Type="http://schemas.openxmlformats.org/officeDocument/2006/relationships/hyperlink" Target="https://twitter.com/#!/mcxbeedfpujgs/status/1159305765238267905" TargetMode="External" /><Relationship Id="rId931" Type="http://schemas.openxmlformats.org/officeDocument/2006/relationships/hyperlink" Target="https://twitter.com/#!/fusliakt/status/1159462924253110273" TargetMode="External" /><Relationship Id="rId932" Type="http://schemas.openxmlformats.org/officeDocument/2006/relationships/hyperlink" Target="https://twitter.com/#!/fusliakt/status/1159462924253110273" TargetMode="External" /><Relationship Id="rId933" Type="http://schemas.openxmlformats.org/officeDocument/2006/relationships/hyperlink" Target="https://twitter.com/#!/fusliakt/status/1159462924253110273" TargetMode="External" /><Relationship Id="rId934" Type="http://schemas.openxmlformats.org/officeDocument/2006/relationships/hyperlink" Target="https://twitter.com/#!/fusliakt/status/1159462924253110273" TargetMode="External" /><Relationship Id="rId935" Type="http://schemas.openxmlformats.org/officeDocument/2006/relationships/hyperlink" Target="https://twitter.com/#!/fusliakt/status/1159462924253110273" TargetMode="External" /><Relationship Id="rId936" Type="http://schemas.openxmlformats.org/officeDocument/2006/relationships/hyperlink" Target="https://twitter.com/#!/fusliakt/status/1159462924253110273" TargetMode="External" /><Relationship Id="rId937" Type="http://schemas.openxmlformats.org/officeDocument/2006/relationships/hyperlink" Target="https://twitter.com/#!/fusliakt/status/1159462924253110273" TargetMode="External" /><Relationship Id="rId938" Type="http://schemas.openxmlformats.org/officeDocument/2006/relationships/hyperlink" Target="https://twitter.com/#!/fusliakt/status/1159462924253110273" TargetMode="External" /><Relationship Id="rId939" Type="http://schemas.openxmlformats.org/officeDocument/2006/relationships/hyperlink" Target="https://twitter.com/#!/fusliakt/status/1159462924253110273" TargetMode="External" /><Relationship Id="rId940" Type="http://schemas.openxmlformats.org/officeDocument/2006/relationships/hyperlink" Target="https://twitter.com/#!/fusliakt/status/1159462924253110273" TargetMode="External" /><Relationship Id="rId941" Type="http://schemas.openxmlformats.org/officeDocument/2006/relationships/hyperlink" Target="https://twitter.com/#!/fusliakt/status/1159462924253110273" TargetMode="External" /><Relationship Id="rId942" Type="http://schemas.openxmlformats.org/officeDocument/2006/relationships/hyperlink" Target="https://twitter.com/#!/fusliakt/status/1159462924253110273" TargetMode="External" /><Relationship Id="rId943" Type="http://schemas.openxmlformats.org/officeDocument/2006/relationships/hyperlink" Target="https://twitter.com/#!/fusliakt/status/1159462924253110273" TargetMode="External" /><Relationship Id="rId944" Type="http://schemas.openxmlformats.org/officeDocument/2006/relationships/hyperlink" Target="https://twitter.com/#!/fusliakt/status/1159462924253110273" TargetMode="External" /><Relationship Id="rId945" Type="http://schemas.openxmlformats.org/officeDocument/2006/relationships/hyperlink" Target="https://twitter.com/#!/fusliakt/status/1159462924253110273" TargetMode="External" /><Relationship Id="rId946" Type="http://schemas.openxmlformats.org/officeDocument/2006/relationships/hyperlink" Target="https://twitter.com/#!/fusliakt/status/1159462924253110273" TargetMode="External" /><Relationship Id="rId947" Type="http://schemas.openxmlformats.org/officeDocument/2006/relationships/hyperlink" Target="https://twitter.com/#!/fusliakt/status/1159462924253110273" TargetMode="External" /><Relationship Id="rId948" Type="http://schemas.openxmlformats.org/officeDocument/2006/relationships/hyperlink" Target="https://twitter.com/#!/fusliakt/status/1159462924253110273" TargetMode="External" /><Relationship Id="rId949" Type="http://schemas.openxmlformats.org/officeDocument/2006/relationships/hyperlink" Target="https://twitter.com/#!/fusliakt/status/1159462924253110273" TargetMode="External" /><Relationship Id="rId950" Type="http://schemas.openxmlformats.org/officeDocument/2006/relationships/hyperlink" Target="https://twitter.com/#!/flyingheritage/status/1153024058105053185" TargetMode="External" /><Relationship Id="rId951" Type="http://schemas.openxmlformats.org/officeDocument/2006/relationships/hyperlink" Target="https://twitter.com/#!/andyhickl/status/1159655545575366656" TargetMode="External" /><Relationship Id="rId952" Type="http://schemas.openxmlformats.org/officeDocument/2006/relationships/hyperlink" Target="https://twitter.com/#!/andyhickl/status/1159655545575366656" TargetMode="External" /><Relationship Id="rId953" Type="http://schemas.openxmlformats.org/officeDocument/2006/relationships/hyperlink" Target="https://twitter.com/#!/scrumhalf1/status/1159729639922819072" TargetMode="External" /><Relationship Id="rId954" Type="http://schemas.openxmlformats.org/officeDocument/2006/relationships/hyperlink" Target="https://twitter.com/#!/scrumhalf1/status/1159729639922819072" TargetMode="External" /><Relationship Id="rId955" Type="http://schemas.openxmlformats.org/officeDocument/2006/relationships/hyperlink" Target="https://twitter.com/#!/scrumhalf1/status/1159729639922819072" TargetMode="External" /><Relationship Id="rId956" Type="http://schemas.openxmlformats.org/officeDocument/2006/relationships/hyperlink" Target="https://twitter.com/#!/scrumhalf1/status/1159729639922819072" TargetMode="External" /><Relationship Id="rId957" Type="http://schemas.openxmlformats.org/officeDocument/2006/relationships/hyperlink" Target="https://twitter.com/#!/scrumhalf1/status/1159729639922819072" TargetMode="External" /><Relationship Id="rId958" Type="http://schemas.openxmlformats.org/officeDocument/2006/relationships/hyperlink" Target="https://twitter.com/#!/scrumhalf1/status/1159729639922819072" TargetMode="External" /><Relationship Id="rId959" Type="http://schemas.openxmlformats.org/officeDocument/2006/relationships/hyperlink" Target="https://twitter.com/#!/scrumhalf1/status/1159729639922819072" TargetMode="External" /><Relationship Id="rId960" Type="http://schemas.openxmlformats.org/officeDocument/2006/relationships/hyperlink" Target="https://twitter.com/#!/scrumhalf1/status/1159729639922819072" TargetMode="External" /><Relationship Id="rId961" Type="http://schemas.openxmlformats.org/officeDocument/2006/relationships/hyperlink" Target="https://twitter.com/#!/scrumhalf1/status/1159729639922819072" TargetMode="External" /><Relationship Id="rId962" Type="http://schemas.openxmlformats.org/officeDocument/2006/relationships/hyperlink" Target="https://twitter.com/#!/scrumhalf1/status/1159729639922819072" TargetMode="External" /><Relationship Id="rId963" Type="http://schemas.openxmlformats.org/officeDocument/2006/relationships/hyperlink" Target="https://twitter.com/#!/scrumhalf1/status/1159729639922819072" TargetMode="External" /><Relationship Id="rId964" Type="http://schemas.openxmlformats.org/officeDocument/2006/relationships/hyperlink" Target="https://twitter.com/#!/scrumhalf1/status/1159729639922819072" TargetMode="External" /><Relationship Id="rId965" Type="http://schemas.openxmlformats.org/officeDocument/2006/relationships/hyperlink" Target="https://twitter.com/#!/scrumhalf1/status/1159729639922819072" TargetMode="External" /><Relationship Id="rId966" Type="http://schemas.openxmlformats.org/officeDocument/2006/relationships/hyperlink" Target="https://twitter.com/#!/keeganhall/status/903754886508109824" TargetMode="External" /><Relationship Id="rId967" Type="http://schemas.openxmlformats.org/officeDocument/2006/relationships/hyperlink" Target="https://twitter.com/#!/antman1516/status/1159825774993661952" TargetMode="External" /><Relationship Id="rId968" Type="http://schemas.openxmlformats.org/officeDocument/2006/relationships/hyperlink" Target="https://twitter.com/#!/keeganhall/status/903754886508109824" TargetMode="External" /><Relationship Id="rId969" Type="http://schemas.openxmlformats.org/officeDocument/2006/relationships/hyperlink" Target="https://twitter.com/#!/paulgallen/status/903723508986822656" TargetMode="External" /><Relationship Id="rId970" Type="http://schemas.openxmlformats.org/officeDocument/2006/relationships/hyperlink" Target="https://twitter.com/#!/antman1516/status/1159825711986806789" TargetMode="External" /><Relationship Id="rId971" Type="http://schemas.openxmlformats.org/officeDocument/2006/relationships/hyperlink" Target="https://twitter.com/#!/antman1516/status/1159825774993661952" TargetMode="External" /><Relationship Id="rId972" Type="http://schemas.openxmlformats.org/officeDocument/2006/relationships/hyperlink" Target="https://twitter.com/#!/keeganhall/status/903754886508109824" TargetMode="External" /><Relationship Id="rId973" Type="http://schemas.openxmlformats.org/officeDocument/2006/relationships/hyperlink" Target="https://twitter.com/#!/paulgallen/status/903723508986822656" TargetMode="External" /><Relationship Id="rId974" Type="http://schemas.openxmlformats.org/officeDocument/2006/relationships/hyperlink" Target="https://twitter.com/#!/antman1516/status/1159825711986806789" TargetMode="External" /><Relationship Id="rId975" Type="http://schemas.openxmlformats.org/officeDocument/2006/relationships/hyperlink" Target="https://twitter.com/#!/antman1516/status/1159825774993661952" TargetMode="External" /><Relationship Id="rId976" Type="http://schemas.openxmlformats.org/officeDocument/2006/relationships/hyperlink" Target="https://twitter.com/#!/keeganhall/status/903754886508109824" TargetMode="External" /><Relationship Id="rId977" Type="http://schemas.openxmlformats.org/officeDocument/2006/relationships/hyperlink" Target="https://twitter.com/#!/antman1516/status/1159825774993661952" TargetMode="External" /><Relationship Id="rId978" Type="http://schemas.openxmlformats.org/officeDocument/2006/relationships/hyperlink" Target="https://twitter.com/#!/keeganhall/status/903754886508109824" TargetMode="External" /><Relationship Id="rId979" Type="http://schemas.openxmlformats.org/officeDocument/2006/relationships/hyperlink" Target="https://twitter.com/#!/antman1516/status/1159825774993661952" TargetMode="External" /><Relationship Id="rId980" Type="http://schemas.openxmlformats.org/officeDocument/2006/relationships/hyperlink" Target="https://twitter.com/#!/antman1516/status/1159825711986806789" TargetMode="External" /><Relationship Id="rId981" Type="http://schemas.openxmlformats.org/officeDocument/2006/relationships/hyperlink" Target="https://twitter.com/#!/antman1516/status/1159825774993661952" TargetMode="External" /><Relationship Id="rId982" Type="http://schemas.openxmlformats.org/officeDocument/2006/relationships/hyperlink" Target="https://twitter.com/#!/healthangel999/status/1156997593211252737" TargetMode="External" /><Relationship Id="rId983" Type="http://schemas.openxmlformats.org/officeDocument/2006/relationships/hyperlink" Target="https://twitter.com/#!/healthangel999/status/1159100838964600833" TargetMode="External" /><Relationship Id="rId984" Type="http://schemas.openxmlformats.org/officeDocument/2006/relationships/hyperlink" Target="https://twitter.com/#!/healthangel999/status/1156997593211252737" TargetMode="External" /><Relationship Id="rId985" Type="http://schemas.openxmlformats.org/officeDocument/2006/relationships/hyperlink" Target="https://twitter.com/#!/healthangel999/status/1159100838964600833" TargetMode="External" /><Relationship Id="rId986" Type="http://schemas.openxmlformats.org/officeDocument/2006/relationships/hyperlink" Target="https://twitter.com/#!/healthangel999/status/1156997593211252737" TargetMode="External" /><Relationship Id="rId987" Type="http://schemas.openxmlformats.org/officeDocument/2006/relationships/hyperlink" Target="https://twitter.com/#!/healthangel999/status/1159100838964600833" TargetMode="External" /><Relationship Id="rId988" Type="http://schemas.openxmlformats.org/officeDocument/2006/relationships/hyperlink" Target="https://twitter.com/#!/healthangel999/status/1156997593211252737" TargetMode="External" /><Relationship Id="rId989" Type="http://schemas.openxmlformats.org/officeDocument/2006/relationships/hyperlink" Target="https://twitter.com/#!/healthangel999/status/1159100838964600833" TargetMode="External" /><Relationship Id="rId990" Type="http://schemas.openxmlformats.org/officeDocument/2006/relationships/hyperlink" Target="https://twitter.com/#!/healthangel999/status/1156997593211252737" TargetMode="External" /><Relationship Id="rId991" Type="http://schemas.openxmlformats.org/officeDocument/2006/relationships/hyperlink" Target="https://twitter.com/#!/healthangel999/status/1159100838964600833" TargetMode="External" /><Relationship Id="rId992" Type="http://schemas.openxmlformats.org/officeDocument/2006/relationships/hyperlink" Target="https://twitter.com/#!/healthangel999/status/1156997593211252737" TargetMode="External" /><Relationship Id="rId993" Type="http://schemas.openxmlformats.org/officeDocument/2006/relationships/hyperlink" Target="https://twitter.com/#!/healthangel999/status/1159100838964600833" TargetMode="External" /><Relationship Id="rId994" Type="http://schemas.openxmlformats.org/officeDocument/2006/relationships/hyperlink" Target="https://twitter.com/#!/healthangel999/status/1156997593211252737" TargetMode="External" /><Relationship Id="rId995" Type="http://schemas.openxmlformats.org/officeDocument/2006/relationships/hyperlink" Target="https://twitter.com/#!/healthangel999/status/1159100838964600833" TargetMode="External" /><Relationship Id="rId996" Type="http://schemas.openxmlformats.org/officeDocument/2006/relationships/hyperlink" Target="https://twitter.com/#!/healthangel999/status/1156997593211252737" TargetMode="External" /><Relationship Id="rId997" Type="http://schemas.openxmlformats.org/officeDocument/2006/relationships/hyperlink" Target="https://twitter.com/#!/healthangel999/status/1159100838964600833" TargetMode="External" /><Relationship Id="rId998" Type="http://schemas.openxmlformats.org/officeDocument/2006/relationships/hyperlink" Target="https://twitter.com/#!/healthangel999/status/1156997593211252737" TargetMode="External" /><Relationship Id="rId999" Type="http://schemas.openxmlformats.org/officeDocument/2006/relationships/hyperlink" Target="https://twitter.com/#!/healthangel999/status/1159100838964600833" TargetMode="External" /><Relationship Id="rId1000" Type="http://schemas.openxmlformats.org/officeDocument/2006/relationships/hyperlink" Target="https://twitter.com/#!/healthangel999/status/1156997593211252737" TargetMode="External" /><Relationship Id="rId1001" Type="http://schemas.openxmlformats.org/officeDocument/2006/relationships/hyperlink" Target="https://twitter.com/#!/healthangel999/status/1159100838964600833" TargetMode="External" /><Relationship Id="rId1002" Type="http://schemas.openxmlformats.org/officeDocument/2006/relationships/hyperlink" Target="https://twitter.com/#!/healthangel999/status/1159100838964600833" TargetMode="External" /><Relationship Id="rId1003" Type="http://schemas.openxmlformats.org/officeDocument/2006/relationships/hyperlink" Target="https://twitter.com/#!/healthangel999/status/1159100838964600833" TargetMode="External" /><Relationship Id="rId1004" Type="http://schemas.openxmlformats.org/officeDocument/2006/relationships/hyperlink" Target="https://twitter.com/#!/healthangel999/status/1159116822127534083" TargetMode="External" /><Relationship Id="rId1005" Type="http://schemas.openxmlformats.org/officeDocument/2006/relationships/hyperlink" Target="https://twitter.com/#!/healthangel999/status/1159116822127534083" TargetMode="External" /><Relationship Id="rId1006" Type="http://schemas.openxmlformats.org/officeDocument/2006/relationships/hyperlink" Target="https://twitter.com/#!/healthangel999/status/1159116822127534083" TargetMode="External" /><Relationship Id="rId1007" Type="http://schemas.openxmlformats.org/officeDocument/2006/relationships/hyperlink" Target="https://twitter.com/#!/healthangel999/status/1159116822127534083" TargetMode="External" /><Relationship Id="rId1008" Type="http://schemas.openxmlformats.org/officeDocument/2006/relationships/hyperlink" Target="https://twitter.com/#!/healthangel999/status/1159116822127534083" TargetMode="External" /><Relationship Id="rId1009" Type="http://schemas.openxmlformats.org/officeDocument/2006/relationships/hyperlink" Target="https://twitter.com/#!/healthangel999/status/1159526676105240576" TargetMode="External" /><Relationship Id="rId1010" Type="http://schemas.openxmlformats.org/officeDocument/2006/relationships/hyperlink" Target="https://twitter.com/#!/healthangel999/status/1159116822127534083" TargetMode="External" /><Relationship Id="rId1011" Type="http://schemas.openxmlformats.org/officeDocument/2006/relationships/hyperlink" Target="https://twitter.com/#!/healthangel999/status/1159526676105240576" TargetMode="External" /><Relationship Id="rId1012" Type="http://schemas.openxmlformats.org/officeDocument/2006/relationships/hyperlink" Target="https://twitter.com/#!/healthangel999/status/1159116822127534083" TargetMode="External" /><Relationship Id="rId1013" Type="http://schemas.openxmlformats.org/officeDocument/2006/relationships/hyperlink" Target="https://twitter.com/#!/healthangel999/status/1159526676105240576" TargetMode="External" /><Relationship Id="rId1014" Type="http://schemas.openxmlformats.org/officeDocument/2006/relationships/hyperlink" Target="https://twitter.com/#!/healthangel999/status/1159116822127534083" TargetMode="External" /><Relationship Id="rId1015" Type="http://schemas.openxmlformats.org/officeDocument/2006/relationships/hyperlink" Target="https://twitter.com/#!/healthangel999/status/1159526676105240576" TargetMode="External" /><Relationship Id="rId1016" Type="http://schemas.openxmlformats.org/officeDocument/2006/relationships/hyperlink" Target="https://twitter.com/#!/healthangel999/status/1159116822127534083" TargetMode="External" /><Relationship Id="rId1017" Type="http://schemas.openxmlformats.org/officeDocument/2006/relationships/hyperlink" Target="https://twitter.com/#!/healthangel999/status/1159526676105240576" TargetMode="External" /><Relationship Id="rId1018" Type="http://schemas.openxmlformats.org/officeDocument/2006/relationships/hyperlink" Target="https://twitter.com/#!/healthangel999/status/1156997593211252737" TargetMode="External" /><Relationship Id="rId1019" Type="http://schemas.openxmlformats.org/officeDocument/2006/relationships/hyperlink" Target="https://twitter.com/#!/healthangel999/status/1159100838964600833" TargetMode="External" /><Relationship Id="rId1020" Type="http://schemas.openxmlformats.org/officeDocument/2006/relationships/hyperlink" Target="https://twitter.com/#!/healthangel999/status/1159116822127534083" TargetMode="External" /><Relationship Id="rId1021" Type="http://schemas.openxmlformats.org/officeDocument/2006/relationships/hyperlink" Target="https://twitter.com/#!/healthangel999/status/1159526676105240576" TargetMode="External" /><Relationship Id="rId1022" Type="http://schemas.openxmlformats.org/officeDocument/2006/relationships/hyperlink" Target="https://twitter.com/#!/healthangel999/status/1156997593211252737" TargetMode="External" /><Relationship Id="rId1023" Type="http://schemas.openxmlformats.org/officeDocument/2006/relationships/hyperlink" Target="https://twitter.com/#!/healthangel999/status/1159100838964600833" TargetMode="External" /><Relationship Id="rId1024" Type="http://schemas.openxmlformats.org/officeDocument/2006/relationships/hyperlink" Target="https://twitter.com/#!/healthangel999/status/1159526676105240576" TargetMode="External" /><Relationship Id="rId1025" Type="http://schemas.openxmlformats.org/officeDocument/2006/relationships/hyperlink" Target="https://twitter.com/#!/healthangel999/status/1156997593211252737" TargetMode="External" /><Relationship Id="rId1026" Type="http://schemas.openxmlformats.org/officeDocument/2006/relationships/hyperlink" Target="https://twitter.com/#!/healthangel999/status/1159100838964600833" TargetMode="External" /><Relationship Id="rId1027" Type="http://schemas.openxmlformats.org/officeDocument/2006/relationships/hyperlink" Target="https://twitter.com/#!/healthangel999/status/1159526676105240576" TargetMode="External" /><Relationship Id="rId1028" Type="http://schemas.openxmlformats.org/officeDocument/2006/relationships/hyperlink" Target="https://twitter.com/#!/healthangel999/status/1156997593211252737" TargetMode="External" /><Relationship Id="rId1029" Type="http://schemas.openxmlformats.org/officeDocument/2006/relationships/hyperlink" Target="https://twitter.com/#!/healthangel999/status/1159100838964600833" TargetMode="External" /><Relationship Id="rId1030" Type="http://schemas.openxmlformats.org/officeDocument/2006/relationships/hyperlink" Target="https://twitter.com/#!/healthangel999/status/1159526676105240576" TargetMode="External" /><Relationship Id="rId1031" Type="http://schemas.openxmlformats.org/officeDocument/2006/relationships/hyperlink" Target="https://twitter.com/#!/healthangel999/status/1156997593211252737" TargetMode="External" /><Relationship Id="rId1032" Type="http://schemas.openxmlformats.org/officeDocument/2006/relationships/hyperlink" Target="https://twitter.com/#!/healthangel999/status/1159100838964600833" TargetMode="External" /><Relationship Id="rId1033" Type="http://schemas.openxmlformats.org/officeDocument/2006/relationships/hyperlink" Target="https://twitter.com/#!/healthangel999/status/1159526676105240576" TargetMode="External" /><Relationship Id="rId1034" Type="http://schemas.openxmlformats.org/officeDocument/2006/relationships/hyperlink" Target="https://twitter.com/#!/healthangel999/status/1156997593211252737" TargetMode="External" /><Relationship Id="rId1035" Type="http://schemas.openxmlformats.org/officeDocument/2006/relationships/hyperlink" Target="https://twitter.com/#!/healthangel999/status/1159100838964600833" TargetMode="External" /><Relationship Id="rId1036" Type="http://schemas.openxmlformats.org/officeDocument/2006/relationships/hyperlink" Target="https://twitter.com/#!/healthangel999/status/1159526676105240576" TargetMode="External" /><Relationship Id="rId1037" Type="http://schemas.openxmlformats.org/officeDocument/2006/relationships/hyperlink" Target="https://twitter.com/#!/healthangel999/status/1159116822127534083" TargetMode="External" /><Relationship Id="rId1038" Type="http://schemas.openxmlformats.org/officeDocument/2006/relationships/hyperlink" Target="https://twitter.com/#!/healthangel999/status/1159526676105240576" TargetMode="External" /><Relationship Id="rId1039" Type="http://schemas.openxmlformats.org/officeDocument/2006/relationships/hyperlink" Target="https://twitter.com/#!/healthangel999/status/1159923187842461696" TargetMode="External" /><Relationship Id="rId1040" Type="http://schemas.openxmlformats.org/officeDocument/2006/relationships/hyperlink" Target="https://twitter.com/#!/healthangel999/status/1159116822127534083" TargetMode="External" /><Relationship Id="rId1041" Type="http://schemas.openxmlformats.org/officeDocument/2006/relationships/hyperlink" Target="https://twitter.com/#!/healthangel999/status/1159526676105240576" TargetMode="External" /><Relationship Id="rId1042" Type="http://schemas.openxmlformats.org/officeDocument/2006/relationships/hyperlink" Target="https://twitter.com/#!/healthangel999/status/1159923187842461696" TargetMode="External" /><Relationship Id="rId1043" Type="http://schemas.openxmlformats.org/officeDocument/2006/relationships/hyperlink" Target="https://twitter.com/#!/healthangel999/status/1159116822127534083" TargetMode="External" /><Relationship Id="rId1044" Type="http://schemas.openxmlformats.org/officeDocument/2006/relationships/hyperlink" Target="https://twitter.com/#!/healthangel999/status/1159526676105240576" TargetMode="External" /><Relationship Id="rId1045" Type="http://schemas.openxmlformats.org/officeDocument/2006/relationships/hyperlink" Target="https://twitter.com/#!/healthangel999/status/1159923187842461696" TargetMode="External" /><Relationship Id="rId1046" Type="http://schemas.openxmlformats.org/officeDocument/2006/relationships/hyperlink" Target="https://twitter.com/#!/healthangel999/status/1159116822127534083" TargetMode="External" /><Relationship Id="rId1047" Type="http://schemas.openxmlformats.org/officeDocument/2006/relationships/hyperlink" Target="https://twitter.com/#!/healthangel999/status/1159526676105240576" TargetMode="External" /><Relationship Id="rId1048" Type="http://schemas.openxmlformats.org/officeDocument/2006/relationships/hyperlink" Target="https://twitter.com/#!/healthangel999/status/1159923187842461696" TargetMode="External" /><Relationship Id="rId1049" Type="http://schemas.openxmlformats.org/officeDocument/2006/relationships/hyperlink" Target="https://twitter.com/#!/healthangel999/status/1159116822127534083" TargetMode="External" /><Relationship Id="rId1050" Type="http://schemas.openxmlformats.org/officeDocument/2006/relationships/hyperlink" Target="https://twitter.com/#!/healthangel999/status/1159526676105240576" TargetMode="External" /><Relationship Id="rId1051" Type="http://schemas.openxmlformats.org/officeDocument/2006/relationships/hyperlink" Target="https://twitter.com/#!/healthangel999/status/1159923187842461696" TargetMode="External" /><Relationship Id="rId1052" Type="http://schemas.openxmlformats.org/officeDocument/2006/relationships/hyperlink" Target="https://twitter.com/#!/healthangel999/status/1159116822127534083" TargetMode="External" /><Relationship Id="rId1053" Type="http://schemas.openxmlformats.org/officeDocument/2006/relationships/hyperlink" Target="https://twitter.com/#!/healthangel999/status/1159526676105240576" TargetMode="External" /><Relationship Id="rId1054" Type="http://schemas.openxmlformats.org/officeDocument/2006/relationships/hyperlink" Target="https://twitter.com/#!/healthangel999/status/1159923187842461696" TargetMode="External" /><Relationship Id="rId1055" Type="http://schemas.openxmlformats.org/officeDocument/2006/relationships/hyperlink" Target="https://twitter.com/#!/healthangel999/status/1156997593211252737" TargetMode="External" /><Relationship Id="rId1056" Type="http://schemas.openxmlformats.org/officeDocument/2006/relationships/hyperlink" Target="https://twitter.com/#!/healthangel999/status/1159116822127534083" TargetMode="External" /><Relationship Id="rId1057" Type="http://schemas.openxmlformats.org/officeDocument/2006/relationships/hyperlink" Target="https://twitter.com/#!/healthangel999/status/1159526676105240576" TargetMode="External" /><Relationship Id="rId1058" Type="http://schemas.openxmlformats.org/officeDocument/2006/relationships/hyperlink" Target="https://twitter.com/#!/healthangel999/status/1159923187842461696" TargetMode="External" /><Relationship Id="rId1059" Type="http://schemas.openxmlformats.org/officeDocument/2006/relationships/hyperlink" Target="https://twitter.com/#!/healthangel999/status/1156997593211252737" TargetMode="External" /><Relationship Id="rId1060" Type="http://schemas.openxmlformats.org/officeDocument/2006/relationships/hyperlink" Target="https://twitter.com/#!/healthangel999/status/1159116822127534083" TargetMode="External" /><Relationship Id="rId1061" Type="http://schemas.openxmlformats.org/officeDocument/2006/relationships/hyperlink" Target="https://twitter.com/#!/healthangel999/status/1159526676105240576" TargetMode="External" /><Relationship Id="rId1062" Type="http://schemas.openxmlformats.org/officeDocument/2006/relationships/hyperlink" Target="https://twitter.com/#!/healthangel999/status/1159923187842461696" TargetMode="External" /><Relationship Id="rId1063" Type="http://schemas.openxmlformats.org/officeDocument/2006/relationships/hyperlink" Target="https://twitter.com/#!/healthangel999/status/1156997593211252737" TargetMode="External" /><Relationship Id="rId1064" Type="http://schemas.openxmlformats.org/officeDocument/2006/relationships/hyperlink" Target="https://twitter.com/#!/healthangel999/status/1159100838964600833" TargetMode="External" /><Relationship Id="rId1065" Type="http://schemas.openxmlformats.org/officeDocument/2006/relationships/hyperlink" Target="https://twitter.com/#!/healthangel999/status/1159116822127534083" TargetMode="External" /><Relationship Id="rId1066" Type="http://schemas.openxmlformats.org/officeDocument/2006/relationships/hyperlink" Target="https://twitter.com/#!/healthangel999/status/1159526676105240576" TargetMode="External" /><Relationship Id="rId1067" Type="http://schemas.openxmlformats.org/officeDocument/2006/relationships/hyperlink" Target="https://twitter.com/#!/healthangel999/status/1159923187842461696" TargetMode="External" /><Relationship Id="rId1068" Type="http://schemas.openxmlformats.org/officeDocument/2006/relationships/hyperlink" Target="https://twitter.com/#!/b0yle/status/1159994533293125632" TargetMode="External" /><Relationship Id="rId1069" Type="http://schemas.openxmlformats.org/officeDocument/2006/relationships/hyperlink" Target="https://twitter.com/#!/vulcaninc/status/1159997642677506048" TargetMode="External" /><Relationship Id="rId1070" Type="http://schemas.openxmlformats.org/officeDocument/2006/relationships/hyperlink" Target="https://twitter.com/#!/vulcaninc/status/1159997642677506048" TargetMode="External" /><Relationship Id="rId1071" Type="http://schemas.openxmlformats.org/officeDocument/2006/relationships/hyperlink" Target="https://twitter.com/#!/vulcaninc/status/1159997642677506048" TargetMode="External" /><Relationship Id="rId1072" Type="http://schemas.openxmlformats.org/officeDocument/2006/relationships/hyperlink" Target="https://twitter.com/#!/tambriej/status/1159998432238538752" TargetMode="External" /><Relationship Id="rId1073" Type="http://schemas.openxmlformats.org/officeDocument/2006/relationships/hyperlink" Target="https://twitter.com/#!/tambriej/status/1159998432238538752" TargetMode="External" /><Relationship Id="rId1074" Type="http://schemas.openxmlformats.org/officeDocument/2006/relationships/hyperlink" Target="https://twitter.com/#!/tambriej/status/1159998432238538752" TargetMode="External" /><Relationship Id="rId1075" Type="http://schemas.openxmlformats.org/officeDocument/2006/relationships/hyperlink" Target="https://twitter.com/#!/alt_nasa/status/1160005797339791360" TargetMode="External" /><Relationship Id="rId1076" Type="http://schemas.openxmlformats.org/officeDocument/2006/relationships/hyperlink" Target="https://twitter.com/#!/alt_nasa/status/1160005797339791360" TargetMode="External" /><Relationship Id="rId1077" Type="http://schemas.openxmlformats.org/officeDocument/2006/relationships/hyperlink" Target="https://twitter.com/#!/alt_nasa/status/1160005797339791360" TargetMode="External" /><Relationship Id="rId1078" Type="http://schemas.openxmlformats.org/officeDocument/2006/relationships/hyperlink" Target="https://twitter.com/#!/sueleugers/status/1160005847755436033" TargetMode="External" /><Relationship Id="rId1079" Type="http://schemas.openxmlformats.org/officeDocument/2006/relationships/hyperlink" Target="https://twitter.com/#!/sueleugers/status/1160005847755436033" TargetMode="External" /><Relationship Id="rId1080" Type="http://schemas.openxmlformats.org/officeDocument/2006/relationships/hyperlink" Target="https://twitter.com/#!/sueleugers/status/1160005847755436033" TargetMode="External" /><Relationship Id="rId1081" Type="http://schemas.openxmlformats.org/officeDocument/2006/relationships/hyperlink" Target="https://twitter.com/#!/jaysguitars/status/1160009175742799872" TargetMode="External" /><Relationship Id="rId1082" Type="http://schemas.openxmlformats.org/officeDocument/2006/relationships/hyperlink" Target="https://twitter.com/#!/jaysguitars/status/1160009175742799872" TargetMode="External" /><Relationship Id="rId1083" Type="http://schemas.openxmlformats.org/officeDocument/2006/relationships/hyperlink" Target="https://twitter.com/#!/jaysguitars/status/1160009175742799872" TargetMode="External" /><Relationship Id="rId1084" Type="http://schemas.openxmlformats.org/officeDocument/2006/relationships/hyperlink" Target="https://twitter.com/#!/benjohn65/status/1160019723007844352" TargetMode="External" /><Relationship Id="rId1085" Type="http://schemas.openxmlformats.org/officeDocument/2006/relationships/hyperlink" Target="https://twitter.com/#!/benjohn65/status/1160019723007844352" TargetMode="External" /><Relationship Id="rId1086" Type="http://schemas.openxmlformats.org/officeDocument/2006/relationships/hyperlink" Target="https://twitter.com/#!/benjohn65/status/1160019723007844352" TargetMode="External" /><Relationship Id="rId1087" Type="http://schemas.openxmlformats.org/officeDocument/2006/relationships/hyperlink" Target="https://twitter.com/#!/blueheartplanet/status/1160023365471444992" TargetMode="External" /><Relationship Id="rId1088" Type="http://schemas.openxmlformats.org/officeDocument/2006/relationships/hyperlink" Target="https://twitter.com/#!/blueheartplanet/status/1160023365471444992" TargetMode="External" /><Relationship Id="rId1089" Type="http://schemas.openxmlformats.org/officeDocument/2006/relationships/hyperlink" Target="https://twitter.com/#!/blueheartplanet/status/1160023365471444992" TargetMode="External" /><Relationship Id="rId1090" Type="http://schemas.openxmlformats.org/officeDocument/2006/relationships/hyperlink" Target="https://twitter.com/#!/darrellgallen/status/1160053494117818368" TargetMode="External" /><Relationship Id="rId1091" Type="http://schemas.openxmlformats.org/officeDocument/2006/relationships/hyperlink" Target="https://twitter.com/#!/darrellgallen/status/1160053494117818368" TargetMode="External" /><Relationship Id="rId1092" Type="http://schemas.openxmlformats.org/officeDocument/2006/relationships/hyperlink" Target="https://twitter.com/#!/darrellgallen/status/1160053494117818368" TargetMode="External" /><Relationship Id="rId1093" Type="http://schemas.openxmlformats.org/officeDocument/2006/relationships/hyperlink" Target="https://twitter.com/#!/kwhite_official/status/1160070474354888704" TargetMode="External" /><Relationship Id="rId1094" Type="http://schemas.openxmlformats.org/officeDocument/2006/relationships/hyperlink" Target="https://twitter.com/#!/kwhite_official/status/1160070474354888704" TargetMode="External" /><Relationship Id="rId1095" Type="http://schemas.openxmlformats.org/officeDocument/2006/relationships/hyperlink" Target="https://twitter.com/#!/kwhite_official/status/1160070474354888704" TargetMode="External" /><Relationship Id="rId1096" Type="http://schemas.openxmlformats.org/officeDocument/2006/relationships/hyperlink" Target="https://twitter.com/#!/2jazza/status/1160080650570874880" TargetMode="External" /><Relationship Id="rId1097" Type="http://schemas.openxmlformats.org/officeDocument/2006/relationships/hyperlink" Target="https://twitter.com/#!/heroisrotten/status/1160082464011739136" TargetMode="External" /><Relationship Id="rId1098" Type="http://schemas.openxmlformats.org/officeDocument/2006/relationships/hyperlink" Target="https://twitter.com/#!/heroisrotten/status/1160082691867328512" TargetMode="External" /><Relationship Id="rId1099" Type="http://schemas.openxmlformats.org/officeDocument/2006/relationships/hyperlink" Target="https://twitter.com/#!/319hilal/status/1160196622774669312" TargetMode="External" /><Relationship Id="rId1100" Type="http://schemas.openxmlformats.org/officeDocument/2006/relationships/hyperlink" Target="https://twitter.com/#!/adnanba26942430/status/1160252212456673283" TargetMode="External" /><Relationship Id="rId1101" Type="http://schemas.openxmlformats.org/officeDocument/2006/relationships/hyperlink" Target="https://twitter.com/#!/maryajzb64/status/1160362755687407617" TargetMode="External" /><Relationship Id="rId1102" Type="http://schemas.openxmlformats.org/officeDocument/2006/relationships/hyperlink" Target="https://twitter.com/#!/blacepi2912/status/1160592120052367360" TargetMode="External" /><Relationship Id="rId1103" Type="http://schemas.openxmlformats.org/officeDocument/2006/relationships/hyperlink" Target="https://twitter.com/#!/blacepi2912/status/1160592218014519297" TargetMode="External" /><Relationship Id="rId1104" Type="http://schemas.openxmlformats.org/officeDocument/2006/relationships/hyperlink" Target="https://twitter.com/#!/blacepi2912/status/1160592250151325696" TargetMode="External" /><Relationship Id="rId1105" Type="http://schemas.openxmlformats.org/officeDocument/2006/relationships/hyperlink" Target="https://twitter.com/#!/blacepi2912/status/1160592344334393344" TargetMode="External" /><Relationship Id="rId1106" Type="http://schemas.openxmlformats.org/officeDocument/2006/relationships/hyperlink" Target="https://twitter.com/#!/blacepi2912/status/1160592371752550400" TargetMode="External" /><Relationship Id="rId1107" Type="http://schemas.openxmlformats.org/officeDocument/2006/relationships/hyperlink" Target="https://twitter.com/#!/blacepi2912/status/1160592409815900160" TargetMode="External" /><Relationship Id="rId1108" Type="http://schemas.openxmlformats.org/officeDocument/2006/relationships/hyperlink" Target="https://twitter.com/#!/blacepi2912/status/1160592470956216320" TargetMode="External" /><Relationship Id="rId1109" Type="http://schemas.openxmlformats.org/officeDocument/2006/relationships/hyperlink" Target="https://twitter.com/#!/blacepi2912/status/1160592505232076800" TargetMode="External" /><Relationship Id="rId1110" Type="http://schemas.openxmlformats.org/officeDocument/2006/relationships/hyperlink" Target="https://twitter.com/#!/blacepi2912/status/1160593024965103616" TargetMode="External" /><Relationship Id="rId1111" Type="http://schemas.openxmlformats.org/officeDocument/2006/relationships/hyperlink" Target="https://twitter.com/#!/marioserna1974/status/1160615362951561218" TargetMode="External" /><Relationship Id="rId1112" Type="http://schemas.openxmlformats.org/officeDocument/2006/relationships/hyperlink" Target="https://twitter.com/#!/blacepi2912/status/1160592120052367360" TargetMode="External" /><Relationship Id="rId1113" Type="http://schemas.openxmlformats.org/officeDocument/2006/relationships/hyperlink" Target="https://twitter.com/#!/blacepi2912/status/1160592218014519297" TargetMode="External" /><Relationship Id="rId1114" Type="http://schemas.openxmlformats.org/officeDocument/2006/relationships/hyperlink" Target="https://twitter.com/#!/blacepi2912/status/1160592250151325696" TargetMode="External" /><Relationship Id="rId1115" Type="http://schemas.openxmlformats.org/officeDocument/2006/relationships/hyperlink" Target="https://twitter.com/#!/blacepi2912/status/1160592344334393344" TargetMode="External" /><Relationship Id="rId1116" Type="http://schemas.openxmlformats.org/officeDocument/2006/relationships/hyperlink" Target="https://twitter.com/#!/blacepi2912/status/1160592371752550400" TargetMode="External" /><Relationship Id="rId1117" Type="http://schemas.openxmlformats.org/officeDocument/2006/relationships/hyperlink" Target="https://twitter.com/#!/blacepi2912/status/1160592409815900160" TargetMode="External" /><Relationship Id="rId1118" Type="http://schemas.openxmlformats.org/officeDocument/2006/relationships/hyperlink" Target="https://twitter.com/#!/blacepi2912/status/1160592470956216320" TargetMode="External" /><Relationship Id="rId1119" Type="http://schemas.openxmlformats.org/officeDocument/2006/relationships/hyperlink" Target="https://twitter.com/#!/blacepi2912/status/1160592505232076800" TargetMode="External" /><Relationship Id="rId1120" Type="http://schemas.openxmlformats.org/officeDocument/2006/relationships/hyperlink" Target="https://twitter.com/#!/blacepi2912/status/1160593024965103616" TargetMode="External" /><Relationship Id="rId1121" Type="http://schemas.openxmlformats.org/officeDocument/2006/relationships/hyperlink" Target="https://twitter.com/#!/marioserna1974/status/1160615362951561218" TargetMode="External" /><Relationship Id="rId1122" Type="http://schemas.openxmlformats.org/officeDocument/2006/relationships/hyperlink" Target="https://twitter.com/#!/blacepi2912/status/1160592120052367360" TargetMode="External" /><Relationship Id="rId1123" Type="http://schemas.openxmlformats.org/officeDocument/2006/relationships/hyperlink" Target="https://twitter.com/#!/blacepi2912/status/1160592218014519297" TargetMode="External" /><Relationship Id="rId1124" Type="http://schemas.openxmlformats.org/officeDocument/2006/relationships/hyperlink" Target="https://twitter.com/#!/blacepi2912/status/1160592250151325696" TargetMode="External" /><Relationship Id="rId1125" Type="http://schemas.openxmlformats.org/officeDocument/2006/relationships/hyperlink" Target="https://twitter.com/#!/blacepi2912/status/1160592344334393344" TargetMode="External" /><Relationship Id="rId1126" Type="http://schemas.openxmlformats.org/officeDocument/2006/relationships/hyperlink" Target="https://twitter.com/#!/blacepi2912/status/1160592371752550400" TargetMode="External" /><Relationship Id="rId1127" Type="http://schemas.openxmlformats.org/officeDocument/2006/relationships/hyperlink" Target="https://twitter.com/#!/blacepi2912/status/1160592409815900160" TargetMode="External" /><Relationship Id="rId1128" Type="http://schemas.openxmlformats.org/officeDocument/2006/relationships/hyperlink" Target="https://twitter.com/#!/blacepi2912/status/1160592470956216320" TargetMode="External" /><Relationship Id="rId1129" Type="http://schemas.openxmlformats.org/officeDocument/2006/relationships/hyperlink" Target="https://twitter.com/#!/blacepi2912/status/1160592505232076800" TargetMode="External" /><Relationship Id="rId1130" Type="http://schemas.openxmlformats.org/officeDocument/2006/relationships/hyperlink" Target="https://twitter.com/#!/blacepi2912/status/1160593024965103616" TargetMode="External" /><Relationship Id="rId1131" Type="http://schemas.openxmlformats.org/officeDocument/2006/relationships/hyperlink" Target="https://twitter.com/#!/marioserna1974/status/1160615362951561218" TargetMode="External" /><Relationship Id="rId1132" Type="http://schemas.openxmlformats.org/officeDocument/2006/relationships/hyperlink" Target="https://twitter.com/#!/blacepi2912/status/1160592120052367360" TargetMode="External" /><Relationship Id="rId1133" Type="http://schemas.openxmlformats.org/officeDocument/2006/relationships/hyperlink" Target="https://twitter.com/#!/blacepi2912/status/1160592120052367360" TargetMode="External" /><Relationship Id="rId1134" Type="http://schemas.openxmlformats.org/officeDocument/2006/relationships/hyperlink" Target="https://twitter.com/#!/blacepi2912/status/1160592120052367360" TargetMode="External" /><Relationship Id="rId1135" Type="http://schemas.openxmlformats.org/officeDocument/2006/relationships/hyperlink" Target="https://twitter.com/#!/blacepi2912/status/1160592120052367360" TargetMode="External" /><Relationship Id="rId1136" Type="http://schemas.openxmlformats.org/officeDocument/2006/relationships/hyperlink" Target="https://twitter.com/#!/blacepi2912/status/1160592120052367360" TargetMode="External" /><Relationship Id="rId1137" Type="http://schemas.openxmlformats.org/officeDocument/2006/relationships/hyperlink" Target="https://twitter.com/#!/blacepi2912/status/1160592120052367360" TargetMode="External" /><Relationship Id="rId1138" Type="http://schemas.openxmlformats.org/officeDocument/2006/relationships/hyperlink" Target="https://twitter.com/#!/blacepi2912/status/1160592120052367360" TargetMode="External" /><Relationship Id="rId1139" Type="http://schemas.openxmlformats.org/officeDocument/2006/relationships/hyperlink" Target="https://twitter.com/#!/blacepi2912/status/1160592120052367360" TargetMode="External" /><Relationship Id="rId1140" Type="http://schemas.openxmlformats.org/officeDocument/2006/relationships/hyperlink" Target="https://twitter.com/#!/blacepi2912/status/1160592120052367360" TargetMode="External" /><Relationship Id="rId1141" Type="http://schemas.openxmlformats.org/officeDocument/2006/relationships/hyperlink" Target="https://twitter.com/#!/blacepi2912/status/1160592120052367360" TargetMode="External" /><Relationship Id="rId1142" Type="http://schemas.openxmlformats.org/officeDocument/2006/relationships/hyperlink" Target="https://twitter.com/#!/blacepi2912/status/1160592120052367360" TargetMode="External" /><Relationship Id="rId1143" Type="http://schemas.openxmlformats.org/officeDocument/2006/relationships/hyperlink" Target="https://twitter.com/#!/blacepi2912/status/1160592120052367360" TargetMode="External" /><Relationship Id="rId1144" Type="http://schemas.openxmlformats.org/officeDocument/2006/relationships/hyperlink" Target="https://twitter.com/#!/blacepi2912/status/1160592120052367360" TargetMode="External" /><Relationship Id="rId1145" Type="http://schemas.openxmlformats.org/officeDocument/2006/relationships/hyperlink" Target="https://twitter.com/#!/blacepi2912/status/1160592218014519297" TargetMode="External" /><Relationship Id="rId1146" Type="http://schemas.openxmlformats.org/officeDocument/2006/relationships/hyperlink" Target="https://twitter.com/#!/blacepi2912/status/1160592218014519297" TargetMode="External" /><Relationship Id="rId1147" Type="http://schemas.openxmlformats.org/officeDocument/2006/relationships/hyperlink" Target="https://twitter.com/#!/blacepi2912/status/1160592218014519297" TargetMode="External" /><Relationship Id="rId1148" Type="http://schemas.openxmlformats.org/officeDocument/2006/relationships/hyperlink" Target="https://twitter.com/#!/blacepi2912/status/1160592218014519297" TargetMode="External" /><Relationship Id="rId1149" Type="http://schemas.openxmlformats.org/officeDocument/2006/relationships/hyperlink" Target="https://twitter.com/#!/blacepi2912/status/1160592218014519297" TargetMode="External" /><Relationship Id="rId1150" Type="http://schemas.openxmlformats.org/officeDocument/2006/relationships/hyperlink" Target="https://twitter.com/#!/blacepi2912/status/1160592218014519297" TargetMode="External" /><Relationship Id="rId1151" Type="http://schemas.openxmlformats.org/officeDocument/2006/relationships/hyperlink" Target="https://twitter.com/#!/blacepi2912/status/1160592218014519297" TargetMode="External" /><Relationship Id="rId1152" Type="http://schemas.openxmlformats.org/officeDocument/2006/relationships/hyperlink" Target="https://twitter.com/#!/blacepi2912/status/1160592218014519297" TargetMode="External" /><Relationship Id="rId1153" Type="http://schemas.openxmlformats.org/officeDocument/2006/relationships/hyperlink" Target="https://twitter.com/#!/blacepi2912/status/1160592218014519297" TargetMode="External" /><Relationship Id="rId1154" Type="http://schemas.openxmlformats.org/officeDocument/2006/relationships/hyperlink" Target="https://twitter.com/#!/blacepi2912/status/1160592218014519297" TargetMode="External" /><Relationship Id="rId1155" Type="http://schemas.openxmlformats.org/officeDocument/2006/relationships/hyperlink" Target="https://twitter.com/#!/blacepi2912/status/1160592218014519297" TargetMode="External" /><Relationship Id="rId1156" Type="http://schemas.openxmlformats.org/officeDocument/2006/relationships/hyperlink" Target="https://twitter.com/#!/blacepi2912/status/1160592218014519297" TargetMode="External" /><Relationship Id="rId1157" Type="http://schemas.openxmlformats.org/officeDocument/2006/relationships/hyperlink" Target="https://twitter.com/#!/blacepi2912/status/1160592218014519297" TargetMode="External" /><Relationship Id="rId1158" Type="http://schemas.openxmlformats.org/officeDocument/2006/relationships/hyperlink" Target="https://twitter.com/#!/blacepi2912/status/1160592250151325696" TargetMode="External" /><Relationship Id="rId1159" Type="http://schemas.openxmlformats.org/officeDocument/2006/relationships/hyperlink" Target="https://twitter.com/#!/blacepi2912/status/1160592250151325696" TargetMode="External" /><Relationship Id="rId1160" Type="http://schemas.openxmlformats.org/officeDocument/2006/relationships/hyperlink" Target="https://twitter.com/#!/blacepi2912/status/1160592250151325696" TargetMode="External" /><Relationship Id="rId1161" Type="http://schemas.openxmlformats.org/officeDocument/2006/relationships/hyperlink" Target="https://twitter.com/#!/blacepi2912/status/1160592250151325696" TargetMode="External" /><Relationship Id="rId1162" Type="http://schemas.openxmlformats.org/officeDocument/2006/relationships/hyperlink" Target="https://twitter.com/#!/blacepi2912/status/1160592250151325696" TargetMode="External" /><Relationship Id="rId1163" Type="http://schemas.openxmlformats.org/officeDocument/2006/relationships/hyperlink" Target="https://twitter.com/#!/blacepi2912/status/1160592250151325696" TargetMode="External" /><Relationship Id="rId1164" Type="http://schemas.openxmlformats.org/officeDocument/2006/relationships/hyperlink" Target="https://twitter.com/#!/blacepi2912/status/1160592250151325696" TargetMode="External" /><Relationship Id="rId1165" Type="http://schemas.openxmlformats.org/officeDocument/2006/relationships/hyperlink" Target="https://twitter.com/#!/blacepi2912/status/1160592250151325696" TargetMode="External" /><Relationship Id="rId1166" Type="http://schemas.openxmlformats.org/officeDocument/2006/relationships/hyperlink" Target="https://twitter.com/#!/blacepi2912/status/1160592250151325696" TargetMode="External" /><Relationship Id="rId1167" Type="http://schemas.openxmlformats.org/officeDocument/2006/relationships/hyperlink" Target="https://twitter.com/#!/blacepi2912/status/1160592250151325696" TargetMode="External" /><Relationship Id="rId1168" Type="http://schemas.openxmlformats.org/officeDocument/2006/relationships/hyperlink" Target="https://twitter.com/#!/blacepi2912/status/1160592250151325696" TargetMode="External" /><Relationship Id="rId1169" Type="http://schemas.openxmlformats.org/officeDocument/2006/relationships/hyperlink" Target="https://twitter.com/#!/blacepi2912/status/1160592250151325696" TargetMode="External" /><Relationship Id="rId1170" Type="http://schemas.openxmlformats.org/officeDocument/2006/relationships/hyperlink" Target="https://twitter.com/#!/blacepi2912/status/1160592250151325696" TargetMode="External" /><Relationship Id="rId1171" Type="http://schemas.openxmlformats.org/officeDocument/2006/relationships/hyperlink" Target="https://twitter.com/#!/blacepi2912/status/1160592344334393344" TargetMode="External" /><Relationship Id="rId1172" Type="http://schemas.openxmlformats.org/officeDocument/2006/relationships/hyperlink" Target="https://twitter.com/#!/blacepi2912/status/1160592344334393344" TargetMode="External" /><Relationship Id="rId1173" Type="http://schemas.openxmlformats.org/officeDocument/2006/relationships/hyperlink" Target="https://twitter.com/#!/blacepi2912/status/1160592344334393344" TargetMode="External" /><Relationship Id="rId1174" Type="http://schemas.openxmlformats.org/officeDocument/2006/relationships/hyperlink" Target="https://twitter.com/#!/blacepi2912/status/1160592344334393344" TargetMode="External" /><Relationship Id="rId1175" Type="http://schemas.openxmlformats.org/officeDocument/2006/relationships/hyperlink" Target="https://twitter.com/#!/blacepi2912/status/1160592344334393344" TargetMode="External" /><Relationship Id="rId1176" Type="http://schemas.openxmlformats.org/officeDocument/2006/relationships/hyperlink" Target="https://twitter.com/#!/blacepi2912/status/1160592344334393344" TargetMode="External" /><Relationship Id="rId1177" Type="http://schemas.openxmlformats.org/officeDocument/2006/relationships/hyperlink" Target="https://twitter.com/#!/blacepi2912/status/1160592344334393344" TargetMode="External" /><Relationship Id="rId1178" Type="http://schemas.openxmlformats.org/officeDocument/2006/relationships/hyperlink" Target="https://twitter.com/#!/blacepi2912/status/1160592344334393344" TargetMode="External" /><Relationship Id="rId1179" Type="http://schemas.openxmlformats.org/officeDocument/2006/relationships/hyperlink" Target="https://twitter.com/#!/blacepi2912/status/1160592344334393344" TargetMode="External" /><Relationship Id="rId1180" Type="http://schemas.openxmlformats.org/officeDocument/2006/relationships/hyperlink" Target="https://twitter.com/#!/blacepi2912/status/1160592344334393344" TargetMode="External" /><Relationship Id="rId1181" Type="http://schemas.openxmlformats.org/officeDocument/2006/relationships/hyperlink" Target="https://twitter.com/#!/blacepi2912/status/1160592344334393344" TargetMode="External" /><Relationship Id="rId1182" Type="http://schemas.openxmlformats.org/officeDocument/2006/relationships/hyperlink" Target="https://twitter.com/#!/blacepi2912/status/1160592344334393344" TargetMode="External" /><Relationship Id="rId1183" Type="http://schemas.openxmlformats.org/officeDocument/2006/relationships/hyperlink" Target="https://twitter.com/#!/blacepi2912/status/1160592344334393344" TargetMode="External" /><Relationship Id="rId1184" Type="http://schemas.openxmlformats.org/officeDocument/2006/relationships/hyperlink" Target="https://twitter.com/#!/blacepi2912/status/1160592371752550400" TargetMode="External" /><Relationship Id="rId1185" Type="http://schemas.openxmlformats.org/officeDocument/2006/relationships/hyperlink" Target="https://twitter.com/#!/blacepi2912/status/1160592371752550400" TargetMode="External" /><Relationship Id="rId1186" Type="http://schemas.openxmlformats.org/officeDocument/2006/relationships/hyperlink" Target="https://twitter.com/#!/blacepi2912/status/1160592371752550400" TargetMode="External" /><Relationship Id="rId1187" Type="http://schemas.openxmlformats.org/officeDocument/2006/relationships/hyperlink" Target="https://twitter.com/#!/blacepi2912/status/1160592371752550400" TargetMode="External" /><Relationship Id="rId1188" Type="http://schemas.openxmlformats.org/officeDocument/2006/relationships/hyperlink" Target="https://twitter.com/#!/blacepi2912/status/1160592371752550400" TargetMode="External" /><Relationship Id="rId1189" Type="http://schemas.openxmlformats.org/officeDocument/2006/relationships/hyperlink" Target="https://twitter.com/#!/blacepi2912/status/1160592371752550400" TargetMode="External" /><Relationship Id="rId1190" Type="http://schemas.openxmlformats.org/officeDocument/2006/relationships/hyperlink" Target="https://twitter.com/#!/blacepi2912/status/1160592371752550400" TargetMode="External" /><Relationship Id="rId1191" Type="http://schemas.openxmlformats.org/officeDocument/2006/relationships/hyperlink" Target="https://twitter.com/#!/blacepi2912/status/1160592371752550400" TargetMode="External" /><Relationship Id="rId1192" Type="http://schemas.openxmlformats.org/officeDocument/2006/relationships/hyperlink" Target="https://twitter.com/#!/blacepi2912/status/1160592371752550400" TargetMode="External" /><Relationship Id="rId1193" Type="http://schemas.openxmlformats.org/officeDocument/2006/relationships/hyperlink" Target="https://twitter.com/#!/blacepi2912/status/1160592371752550400" TargetMode="External" /><Relationship Id="rId1194" Type="http://schemas.openxmlformats.org/officeDocument/2006/relationships/hyperlink" Target="https://twitter.com/#!/blacepi2912/status/1160592371752550400" TargetMode="External" /><Relationship Id="rId1195" Type="http://schemas.openxmlformats.org/officeDocument/2006/relationships/hyperlink" Target="https://twitter.com/#!/blacepi2912/status/1160592371752550400" TargetMode="External" /><Relationship Id="rId1196" Type="http://schemas.openxmlformats.org/officeDocument/2006/relationships/hyperlink" Target="https://twitter.com/#!/blacepi2912/status/1160592371752550400" TargetMode="External" /><Relationship Id="rId1197" Type="http://schemas.openxmlformats.org/officeDocument/2006/relationships/hyperlink" Target="https://twitter.com/#!/blacepi2912/status/1160592409815900160" TargetMode="External" /><Relationship Id="rId1198" Type="http://schemas.openxmlformats.org/officeDocument/2006/relationships/hyperlink" Target="https://twitter.com/#!/blacepi2912/status/1160592409815900160" TargetMode="External" /><Relationship Id="rId1199" Type="http://schemas.openxmlformats.org/officeDocument/2006/relationships/hyperlink" Target="https://twitter.com/#!/blacepi2912/status/1160592409815900160" TargetMode="External" /><Relationship Id="rId1200" Type="http://schemas.openxmlformats.org/officeDocument/2006/relationships/hyperlink" Target="https://twitter.com/#!/blacepi2912/status/1160592409815900160" TargetMode="External" /><Relationship Id="rId1201" Type="http://schemas.openxmlformats.org/officeDocument/2006/relationships/hyperlink" Target="https://twitter.com/#!/blacepi2912/status/1160592409815900160" TargetMode="External" /><Relationship Id="rId1202" Type="http://schemas.openxmlformats.org/officeDocument/2006/relationships/hyperlink" Target="https://twitter.com/#!/blacepi2912/status/1160592409815900160" TargetMode="External" /><Relationship Id="rId1203" Type="http://schemas.openxmlformats.org/officeDocument/2006/relationships/hyperlink" Target="https://twitter.com/#!/blacepi2912/status/1160592409815900160" TargetMode="External" /><Relationship Id="rId1204" Type="http://schemas.openxmlformats.org/officeDocument/2006/relationships/hyperlink" Target="https://twitter.com/#!/blacepi2912/status/1160592409815900160" TargetMode="External" /><Relationship Id="rId1205" Type="http://schemas.openxmlformats.org/officeDocument/2006/relationships/hyperlink" Target="https://twitter.com/#!/blacepi2912/status/1160592409815900160" TargetMode="External" /><Relationship Id="rId1206" Type="http://schemas.openxmlformats.org/officeDocument/2006/relationships/hyperlink" Target="https://twitter.com/#!/blacepi2912/status/1160592409815900160" TargetMode="External" /><Relationship Id="rId1207" Type="http://schemas.openxmlformats.org/officeDocument/2006/relationships/hyperlink" Target="https://twitter.com/#!/blacepi2912/status/1160592409815900160" TargetMode="External" /><Relationship Id="rId1208" Type="http://schemas.openxmlformats.org/officeDocument/2006/relationships/hyperlink" Target="https://twitter.com/#!/blacepi2912/status/1160592409815900160" TargetMode="External" /><Relationship Id="rId1209" Type="http://schemas.openxmlformats.org/officeDocument/2006/relationships/hyperlink" Target="https://twitter.com/#!/blacepi2912/status/1160592409815900160" TargetMode="External" /><Relationship Id="rId1210" Type="http://schemas.openxmlformats.org/officeDocument/2006/relationships/hyperlink" Target="https://twitter.com/#!/blacepi2912/status/1160592470956216320" TargetMode="External" /><Relationship Id="rId1211" Type="http://schemas.openxmlformats.org/officeDocument/2006/relationships/hyperlink" Target="https://twitter.com/#!/blacepi2912/status/1160592470956216320" TargetMode="External" /><Relationship Id="rId1212" Type="http://schemas.openxmlformats.org/officeDocument/2006/relationships/hyperlink" Target="https://twitter.com/#!/blacepi2912/status/1160592470956216320" TargetMode="External" /><Relationship Id="rId1213" Type="http://schemas.openxmlformats.org/officeDocument/2006/relationships/hyperlink" Target="https://twitter.com/#!/blacepi2912/status/1160592470956216320" TargetMode="External" /><Relationship Id="rId1214" Type="http://schemas.openxmlformats.org/officeDocument/2006/relationships/hyperlink" Target="https://twitter.com/#!/blacepi2912/status/1160592470956216320" TargetMode="External" /><Relationship Id="rId1215" Type="http://schemas.openxmlformats.org/officeDocument/2006/relationships/hyperlink" Target="https://twitter.com/#!/blacepi2912/status/1160592470956216320" TargetMode="External" /><Relationship Id="rId1216" Type="http://schemas.openxmlformats.org/officeDocument/2006/relationships/hyperlink" Target="https://twitter.com/#!/blacepi2912/status/1160592470956216320" TargetMode="External" /><Relationship Id="rId1217" Type="http://schemas.openxmlformats.org/officeDocument/2006/relationships/hyperlink" Target="https://twitter.com/#!/blacepi2912/status/1160592470956216320" TargetMode="External" /><Relationship Id="rId1218" Type="http://schemas.openxmlformats.org/officeDocument/2006/relationships/hyperlink" Target="https://twitter.com/#!/blacepi2912/status/1160592470956216320" TargetMode="External" /><Relationship Id="rId1219" Type="http://schemas.openxmlformats.org/officeDocument/2006/relationships/hyperlink" Target="https://twitter.com/#!/blacepi2912/status/1160592470956216320" TargetMode="External" /><Relationship Id="rId1220" Type="http://schemas.openxmlformats.org/officeDocument/2006/relationships/hyperlink" Target="https://twitter.com/#!/blacepi2912/status/1160592470956216320" TargetMode="External" /><Relationship Id="rId1221" Type="http://schemas.openxmlformats.org/officeDocument/2006/relationships/hyperlink" Target="https://twitter.com/#!/blacepi2912/status/1160592470956216320" TargetMode="External" /><Relationship Id="rId1222" Type="http://schemas.openxmlformats.org/officeDocument/2006/relationships/hyperlink" Target="https://twitter.com/#!/blacepi2912/status/1160592470956216320" TargetMode="External" /><Relationship Id="rId1223" Type="http://schemas.openxmlformats.org/officeDocument/2006/relationships/hyperlink" Target="https://twitter.com/#!/blacepi2912/status/1160592505232076800" TargetMode="External" /><Relationship Id="rId1224" Type="http://schemas.openxmlformats.org/officeDocument/2006/relationships/hyperlink" Target="https://twitter.com/#!/blacepi2912/status/1160592505232076800" TargetMode="External" /><Relationship Id="rId1225" Type="http://schemas.openxmlformats.org/officeDocument/2006/relationships/hyperlink" Target="https://twitter.com/#!/blacepi2912/status/1160592505232076800" TargetMode="External" /><Relationship Id="rId1226" Type="http://schemas.openxmlformats.org/officeDocument/2006/relationships/hyperlink" Target="https://twitter.com/#!/blacepi2912/status/1160592505232076800" TargetMode="External" /><Relationship Id="rId1227" Type="http://schemas.openxmlformats.org/officeDocument/2006/relationships/hyperlink" Target="https://twitter.com/#!/blacepi2912/status/1160592505232076800" TargetMode="External" /><Relationship Id="rId1228" Type="http://schemas.openxmlformats.org/officeDocument/2006/relationships/hyperlink" Target="https://twitter.com/#!/blacepi2912/status/1160592505232076800" TargetMode="External" /><Relationship Id="rId1229" Type="http://schemas.openxmlformats.org/officeDocument/2006/relationships/hyperlink" Target="https://twitter.com/#!/blacepi2912/status/1160592505232076800" TargetMode="External" /><Relationship Id="rId1230" Type="http://schemas.openxmlformats.org/officeDocument/2006/relationships/hyperlink" Target="https://twitter.com/#!/blacepi2912/status/1160592505232076800" TargetMode="External" /><Relationship Id="rId1231" Type="http://schemas.openxmlformats.org/officeDocument/2006/relationships/hyperlink" Target="https://twitter.com/#!/blacepi2912/status/1160592505232076800" TargetMode="External" /><Relationship Id="rId1232" Type="http://schemas.openxmlformats.org/officeDocument/2006/relationships/hyperlink" Target="https://twitter.com/#!/blacepi2912/status/1160592505232076800" TargetMode="External" /><Relationship Id="rId1233" Type="http://schemas.openxmlformats.org/officeDocument/2006/relationships/hyperlink" Target="https://twitter.com/#!/blacepi2912/status/1160592505232076800" TargetMode="External" /><Relationship Id="rId1234" Type="http://schemas.openxmlformats.org/officeDocument/2006/relationships/hyperlink" Target="https://twitter.com/#!/blacepi2912/status/1160592505232076800" TargetMode="External" /><Relationship Id="rId1235" Type="http://schemas.openxmlformats.org/officeDocument/2006/relationships/hyperlink" Target="https://twitter.com/#!/blacepi2912/status/1160592505232076800" TargetMode="External" /><Relationship Id="rId1236" Type="http://schemas.openxmlformats.org/officeDocument/2006/relationships/hyperlink" Target="https://twitter.com/#!/blacepi2912/status/1160593024965103616" TargetMode="External" /><Relationship Id="rId1237" Type="http://schemas.openxmlformats.org/officeDocument/2006/relationships/hyperlink" Target="https://twitter.com/#!/blacepi2912/status/1160593024965103616" TargetMode="External" /><Relationship Id="rId1238" Type="http://schemas.openxmlformats.org/officeDocument/2006/relationships/hyperlink" Target="https://twitter.com/#!/blacepi2912/status/1160593024965103616" TargetMode="External" /><Relationship Id="rId1239" Type="http://schemas.openxmlformats.org/officeDocument/2006/relationships/hyperlink" Target="https://twitter.com/#!/blacepi2912/status/1160593024965103616" TargetMode="External" /><Relationship Id="rId1240" Type="http://schemas.openxmlformats.org/officeDocument/2006/relationships/hyperlink" Target="https://twitter.com/#!/blacepi2912/status/1160593024965103616" TargetMode="External" /><Relationship Id="rId1241" Type="http://schemas.openxmlformats.org/officeDocument/2006/relationships/hyperlink" Target="https://twitter.com/#!/blacepi2912/status/1160593024965103616" TargetMode="External" /><Relationship Id="rId1242" Type="http://schemas.openxmlformats.org/officeDocument/2006/relationships/hyperlink" Target="https://twitter.com/#!/blacepi2912/status/1160593024965103616" TargetMode="External" /><Relationship Id="rId1243" Type="http://schemas.openxmlformats.org/officeDocument/2006/relationships/hyperlink" Target="https://twitter.com/#!/blacepi2912/status/1160593024965103616" TargetMode="External" /><Relationship Id="rId1244" Type="http://schemas.openxmlformats.org/officeDocument/2006/relationships/hyperlink" Target="https://twitter.com/#!/blacepi2912/status/1160593024965103616" TargetMode="External" /><Relationship Id="rId1245" Type="http://schemas.openxmlformats.org/officeDocument/2006/relationships/hyperlink" Target="https://twitter.com/#!/blacepi2912/status/1160593024965103616" TargetMode="External" /><Relationship Id="rId1246" Type="http://schemas.openxmlformats.org/officeDocument/2006/relationships/hyperlink" Target="https://twitter.com/#!/blacepi2912/status/1160593024965103616" TargetMode="External" /><Relationship Id="rId1247" Type="http://schemas.openxmlformats.org/officeDocument/2006/relationships/hyperlink" Target="https://twitter.com/#!/blacepi2912/status/1160593024965103616" TargetMode="External" /><Relationship Id="rId1248" Type="http://schemas.openxmlformats.org/officeDocument/2006/relationships/hyperlink" Target="https://twitter.com/#!/blacepi2912/status/1160593024965103616" TargetMode="External" /><Relationship Id="rId1249" Type="http://schemas.openxmlformats.org/officeDocument/2006/relationships/hyperlink" Target="https://twitter.com/#!/marioserna1974/status/1160615362951561218" TargetMode="External" /><Relationship Id="rId1250" Type="http://schemas.openxmlformats.org/officeDocument/2006/relationships/hyperlink" Target="https://twitter.com/#!/marioserna1974/status/1160615362951561218" TargetMode="External" /><Relationship Id="rId1251" Type="http://schemas.openxmlformats.org/officeDocument/2006/relationships/hyperlink" Target="https://twitter.com/#!/marioserna1974/status/1160615362951561218" TargetMode="External" /><Relationship Id="rId1252" Type="http://schemas.openxmlformats.org/officeDocument/2006/relationships/hyperlink" Target="https://twitter.com/#!/marioserna1974/status/1160615362951561218" TargetMode="External" /><Relationship Id="rId1253" Type="http://schemas.openxmlformats.org/officeDocument/2006/relationships/hyperlink" Target="https://twitter.com/#!/marioserna1974/status/1160615362951561218" TargetMode="External" /><Relationship Id="rId1254" Type="http://schemas.openxmlformats.org/officeDocument/2006/relationships/hyperlink" Target="https://twitter.com/#!/marioserna1974/status/1160615362951561218" TargetMode="External" /><Relationship Id="rId1255" Type="http://schemas.openxmlformats.org/officeDocument/2006/relationships/hyperlink" Target="https://twitter.com/#!/marioserna1974/status/1160615362951561218" TargetMode="External" /><Relationship Id="rId1256" Type="http://schemas.openxmlformats.org/officeDocument/2006/relationships/hyperlink" Target="https://twitter.com/#!/marioserna1974/status/1160615362951561218" TargetMode="External" /><Relationship Id="rId1257" Type="http://schemas.openxmlformats.org/officeDocument/2006/relationships/hyperlink" Target="https://twitter.com/#!/marioserna1974/status/1160615362951561218" TargetMode="External" /><Relationship Id="rId1258" Type="http://schemas.openxmlformats.org/officeDocument/2006/relationships/hyperlink" Target="https://twitter.com/#!/marioserna1974/status/1160615362951561218" TargetMode="External" /><Relationship Id="rId1259" Type="http://schemas.openxmlformats.org/officeDocument/2006/relationships/hyperlink" Target="https://twitter.com/#!/marioserna1974/status/1160615362951561218" TargetMode="External" /><Relationship Id="rId1260" Type="http://schemas.openxmlformats.org/officeDocument/2006/relationships/hyperlink" Target="https://twitter.com/#!/marioserna1974/status/1160615362951561218" TargetMode="External" /><Relationship Id="rId1261" Type="http://schemas.openxmlformats.org/officeDocument/2006/relationships/hyperlink" Target="https://twitter.com/#!/marioserna1974/status/1160615362951561218" TargetMode="External" /><Relationship Id="rId1262" Type="http://schemas.openxmlformats.org/officeDocument/2006/relationships/hyperlink" Target="https://twitter.com/#!/marioserna1974/status/1160615362951561218" TargetMode="External" /><Relationship Id="rId1263" Type="http://schemas.openxmlformats.org/officeDocument/2006/relationships/hyperlink" Target="https://twitter.com/#!/jeffvossler/status/1160639759791693824" TargetMode="External" /><Relationship Id="rId1264" Type="http://schemas.openxmlformats.org/officeDocument/2006/relationships/hyperlink" Target="https://twitter.com/#!/jeffvossler/status/1160639759791693824" TargetMode="External" /><Relationship Id="rId1265" Type="http://schemas.openxmlformats.org/officeDocument/2006/relationships/hyperlink" Target="https://twitter.com/#!/jeffvossler/status/1160639759791693824" TargetMode="External" /><Relationship Id="rId1266" Type="http://schemas.openxmlformats.org/officeDocument/2006/relationships/hyperlink" Target="https://twitter.com/#!/benjedwards/status/1160640826223075328" TargetMode="External" /><Relationship Id="rId1267" Type="http://schemas.openxmlformats.org/officeDocument/2006/relationships/hyperlink" Target="https://twitter.com/#!/benjedwards/status/1160640826223075328" TargetMode="External" /><Relationship Id="rId1268" Type="http://schemas.openxmlformats.org/officeDocument/2006/relationships/hyperlink" Target="https://twitter.com/#!/benjedwards/status/1160640826223075328" TargetMode="External" /><Relationship Id="rId1269" Type="http://schemas.openxmlformats.org/officeDocument/2006/relationships/hyperlink" Target="https://twitter.com/#!/allbusiness10/status/1160111814018863104" TargetMode="External" /><Relationship Id="rId1270" Type="http://schemas.openxmlformats.org/officeDocument/2006/relationships/hyperlink" Target="https://twitter.com/#!/b0yle/status/1159994533293125632" TargetMode="External" /><Relationship Id="rId1271" Type="http://schemas.openxmlformats.org/officeDocument/2006/relationships/hyperlink" Target="https://twitter.com/#!/allbusiness10/status/1160111814018863104" TargetMode="External" /><Relationship Id="rId1272" Type="http://schemas.openxmlformats.org/officeDocument/2006/relationships/hyperlink" Target="https://twitter.com/#!/b0yle/status/1159994533293125632" TargetMode="External" /><Relationship Id="rId1273" Type="http://schemas.openxmlformats.org/officeDocument/2006/relationships/hyperlink" Target="https://twitter.com/#!/allbusiness10/status/1160111814018863104" TargetMode="External" /><Relationship Id="rId1274" Type="http://schemas.openxmlformats.org/officeDocument/2006/relationships/hyperlink" Target="https://twitter.com/#!/allbusiness10/status/1160644834727583745" TargetMode="External" /><Relationship Id="rId1275" Type="http://schemas.openxmlformats.org/officeDocument/2006/relationships/hyperlink" Target="https://twitter.com/#!/allbusiness10/status/1160644834727583745" TargetMode="External" /><Relationship Id="rId1276" Type="http://schemas.openxmlformats.org/officeDocument/2006/relationships/hyperlink" Target="https://twitter.com/#!/allbusiness10/status/1160644834727583745" TargetMode="External" /><Relationship Id="rId1277" Type="http://schemas.openxmlformats.org/officeDocument/2006/relationships/hyperlink" Target="https://twitter.com/#!/chrisfralic/status/1160660455834214401" TargetMode="External" /><Relationship Id="rId1278" Type="http://schemas.openxmlformats.org/officeDocument/2006/relationships/hyperlink" Target="https://twitter.com/#!/chrisfralic/status/1160660455834214401" TargetMode="External" /><Relationship Id="rId1279" Type="http://schemas.openxmlformats.org/officeDocument/2006/relationships/hyperlink" Target="https://twitter.com/#!/chrisfralic/status/1160660455834214401" TargetMode="External" /><Relationship Id="rId1280" Type="http://schemas.openxmlformats.org/officeDocument/2006/relationships/hyperlink" Target="https://twitter.com/#!/dominicpajak/status/1160665338654023681" TargetMode="External" /><Relationship Id="rId1281" Type="http://schemas.openxmlformats.org/officeDocument/2006/relationships/hyperlink" Target="https://twitter.com/#!/dominicpajak/status/1160665338654023681" TargetMode="External" /><Relationship Id="rId1282" Type="http://schemas.openxmlformats.org/officeDocument/2006/relationships/hyperlink" Target="https://twitter.com/#!/dominicpajak/status/1160665338654023681" TargetMode="External" /><Relationship Id="rId1283" Type="http://schemas.openxmlformats.org/officeDocument/2006/relationships/hyperlink" Target="https://twitter.com/#!/bryanlunduke/status/1160676360303419392" TargetMode="External" /><Relationship Id="rId1284" Type="http://schemas.openxmlformats.org/officeDocument/2006/relationships/hyperlink" Target="https://twitter.com/#!/bryanlunduke/status/1160676360303419392" TargetMode="External" /><Relationship Id="rId1285" Type="http://schemas.openxmlformats.org/officeDocument/2006/relationships/hyperlink" Target="https://twitter.com/#!/bryanlunduke/status/1160676360303419392" TargetMode="External" /><Relationship Id="rId1286" Type="http://schemas.openxmlformats.org/officeDocument/2006/relationships/hyperlink" Target="https://twitter.com/#!/cyndemoya/status/1160680018000789504" TargetMode="External" /><Relationship Id="rId1287" Type="http://schemas.openxmlformats.org/officeDocument/2006/relationships/hyperlink" Target="https://twitter.com/#!/cyndemoya/status/1160680018000789504" TargetMode="External" /><Relationship Id="rId1288" Type="http://schemas.openxmlformats.org/officeDocument/2006/relationships/hyperlink" Target="https://twitter.com/#!/cyndemoya/status/1160680018000789504" TargetMode="External" /><Relationship Id="rId1289" Type="http://schemas.openxmlformats.org/officeDocument/2006/relationships/hyperlink" Target="https://twitter.com/#!/ravracc/status/1160686030502191105" TargetMode="External" /><Relationship Id="rId1290" Type="http://schemas.openxmlformats.org/officeDocument/2006/relationships/hyperlink" Target="https://twitter.com/#!/ravracc/status/1160686030502191105" TargetMode="External" /><Relationship Id="rId1291" Type="http://schemas.openxmlformats.org/officeDocument/2006/relationships/hyperlink" Target="https://twitter.com/#!/ravracc/status/1160686030502191105" TargetMode="External" /><Relationship Id="rId1292" Type="http://schemas.openxmlformats.org/officeDocument/2006/relationships/hyperlink" Target="https://twitter.com/#!/marcusmueller/status/1160692992790999041" TargetMode="External" /><Relationship Id="rId1293" Type="http://schemas.openxmlformats.org/officeDocument/2006/relationships/hyperlink" Target="https://twitter.com/#!/marcusmueller/status/1160692992790999041" TargetMode="External" /><Relationship Id="rId1294" Type="http://schemas.openxmlformats.org/officeDocument/2006/relationships/hyperlink" Target="https://twitter.com/#!/marcusmueller/status/1160692992790999041" TargetMode="External" /><Relationship Id="rId1295" Type="http://schemas.openxmlformats.org/officeDocument/2006/relationships/hyperlink" Target="https://twitter.com/#!/drchuck/status/1160723494050680832" TargetMode="External" /><Relationship Id="rId1296" Type="http://schemas.openxmlformats.org/officeDocument/2006/relationships/hyperlink" Target="https://twitter.com/#!/drchuck/status/1160723494050680832" TargetMode="External" /><Relationship Id="rId1297" Type="http://schemas.openxmlformats.org/officeDocument/2006/relationships/hyperlink" Target="https://twitter.com/#!/drchuck/status/1160723494050680832" TargetMode="External" /><Relationship Id="rId1298" Type="http://schemas.openxmlformats.org/officeDocument/2006/relationships/hyperlink" Target="https://twitter.com/#!/davidgreelish/status/1160734652484726784" TargetMode="External" /><Relationship Id="rId1299" Type="http://schemas.openxmlformats.org/officeDocument/2006/relationships/hyperlink" Target="https://twitter.com/#!/davidgreelish/status/1160734652484726784" TargetMode="External" /><Relationship Id="rId1300" Type="http://schemas.openxmlformats.org/officeDocument/2006/relationships/hyperlink" Target="https://twitter.com/#!/davidgreelish/status/1160734652484726784" TargetMode="External" /><Relationship Id="rId1301" Type="http://schemas.openxmlformats.org/officeDocument/2006/relationships/hyperlink" Target="https://twitter.com/#!/pimenta/status/1160738723266514944" TargetMode="External" /><Relationship Id="rId1302" Type="http://schemas.openxmlformats.org/officeDocument/2006/relationships/hyperlink" Target="https://twitter.com/#!/pimenta/status/1160738723266514944" TargetMode="External" /><Relationship Id="rId1303" Type="http://schemas.openxmlformats.org/officeDocument/2006/relationships/hyperlink" Target="https://twitter.com/#!/pimenta/status/1160738723266514944" TargetMode="External" /><Relationship Id="rId1304" Type="http://schemas.openxmlformats.org/officeDocument/2006/relationships/hyperlink" Target="https://twitter.com/#!/tuxlovesyou/status/1160938234156847105" TargetMode="External" /><Relationship Id="rId1305" Type="http://schemas.openxmlformats.org/officeDocument/2006/relationships/hyperlink" Target="https://twitter.com/#!/livingcomputers/status/1160638910726365185" TargetMode="External" /><Relationship Id="rId1306" Type="http://schemas.openxmlformats.org/officeDocument/2006/relationships/hyperlink" Target="https://twitter.com/#!/livingcomputers/status/1160638910726365185" TargetMode="External" /><Relationship Id="rId1307" Type="http://schemas.openxmlformats.org/officeDocument/2006/relationships/hyperlink" Target="https://twitter.com/#!/tuxlovesyou/status/1160938234156847105" TargetMode="External" /><Relationship Id="rId1308" Type="http://schemas.openxmlformats.org/officeDocument/2006/relationships/hyperlink" Target="https://twitter.com/#!/tuxlovesyou/status/1160938234156847105" TargetMode="External" /><Relationship Id="rId1309" Type="http://schemas.openxmlformats.org/officeDocument/2006/relationships/hyperlink" Target="https://twitter.com/#!/tomjcorey/status/1160948746177224706" TargetMode="External" /><Relationship Id="rId1310" Type="http://schemas.openxmlformats.org/officeDocument/2006/relationships/hyperlink" Target="https://twitter.com/#!/tomjcorey/status/1160948746177224706" TargetMode="External" /><Relationship Id="rId1311" Type="http://schemas.openxmlformats.org/officeDocument/2006/relationships/hyperlink" Target="https://twitter.com/#!/tomjcorey/status/1160948746177224706" TargetMode="External" /><Relationship Id="rId1312" Type="http://schemas.openxmlformats.org/officeDocument/2006/relationships/hyperlink" Target="https://twitter.com/#!/tomjcorey/status/1160948746177224706" TargetMode="External" /><Relationship Id="rId1313" Type="http://schemas.openxmlformats.org/officeDocument/2006/relationships/hyperlink" Target="https://twitter.com/#!/tomjcorey/status/1160948746177224706" TargetMode="External" /><Relationship Id="rId1314" Type="http://schemas.openxmlformats.org/officeDocument/2006/relationships/hyperlink" Target="https://twitter.com/#!/tomjcorey/status/1160948746177224706" TargetMode="External" /><Relationship Id="rId1315" Type="http://schemas.openxmlformats.org/officeDocument/2006/relationships/hyperlink" Target="https://twitter.com/#!/tomjcorey/status/1160948746177224706" TargetMode="External" /><Relationship Id="rId1316" Type="http://schemas.openxmlformats.org/officeDocument/2006/relationships/hyperlink" Target="https://twitter.com/#!/tomjcorey/status/1160948746177224706" TargetMode="External" /><Relationship Id="rId1317" Type="http://schemas.openxmlformats.org/officeDocument/2006/relationships/hyperlink" Target="https://twitter.com/#!/tomjcorey/status/1160948746177224706" TargetMode="External" /><Relationship Id="rId1318" Type="http://schemas.openxmlformats.org/officeDocument/2006/relationships/hyperlink" Target="https://twitter.com/#!/tomjcorey/status/1160948746177224706" TargetMode="External" /><Relationship Id="rId1319" Type="http://schemas.openxmlformats.org/officeDocument/2006/relationships/hyperlink" Target="https://twitter.com/#!/tomjcorey/status/1160948746177224706" TargetMode="External" /><Relationship Id="rId1320" Type="http://schemas.openxmlformats.org/officeDocument/2006/relationships/hyperlink" Target="https://twitter.com/#!/samuel_ilitch/status/1160949701232988161" TargetMode="External" /><Relationship Id="rId1321" Type="http://schemas.openxmlformats.org/officeDocument/2006/relationships/hyperlink" Target="https://twitter.com/#!/punishedtaifa/status/1160959601984102401" TargetMode="External" /><Relationship Id="rId1322" Type="http://schemas.openxmlformats.org/officeDocument/2006/relationships/hyperlink" Target="https://twitter.com/#!/samuel_ilitch/status/1160949701232988161" TargetMode="External" /><Relationship Id="rId1323" Type="http://schemas.openxmlformats.org/officeDocument/2006/relationships/hyperlink" Target="https://twitter.com/#!/punishedtaifa/status/1160959601984102401" TargetMode="External" /><Relationship Id="rId1324" Type="http://schemas.openxmlformats.org/officeDocument/2006/relationships/hyperlink" Target="https://twitter.com/#!/samuel_ilitch/status/1160949701232988161" TargetMode="External" /><Relationship Id="rId1325" Type="http://schemas.openxmlformats.org/officeDocument/2006/relationships/hyperlink" Target="https://twitter.com/#!/punishedtaifa/status/1160959601984102401" TargetMode="External" /><Relationship Id="rId1326" Type="http://schemas.openxmlformats.org/officeDocument/2006/relationships/hyperlink" Target="https://twitter.com/#!/samuel_ilitch/status/1160949701232988161" TargetMode="External" /><Relationship Id="rId1327" Type="http://schemas.openxmlformats.org/officeDocument/2006/relationships/hyperlink" Target="https://twitter.com/#!/punishedtaifa/status/1160959601984102401" TargetMode="External" /><Relationship Id="rId1328" Type="http://schemas.openxmlformats.org/officeDocument/2006/relationships/hyperlink" Target="https://twitter.com/#!/samuel_ilitch/status/1160949701232988161" TargetMode="External" /><Relationship Id="rId1329" Type="http://schemas.openxmlformats.org/officeDocument/2006/relationships/hyperlink" Target="https://twitter.com/#!/punishedtaifa/status/1160959601984102401" TargetMode="External" /><Relationship Id="rId1330" Type="http://schemas.openxmlformats.org/officeDocument/2006/relationships/hyperlink" Target="https://twitter.com/#!/samuel_ilitch/status/1160949701232988161" TargetMode="External" /><Relationship Id="rId1331" Type="http://schemas.openxmlformats.org/officeDocument/2006/relationships/hyperlink" Target="https://twitter.com/#!/punishedtaifa/status/1160959601984102401" TargetMode="External" /><Relationship Id="rId1332" Type="http://schemas.openxmlformats.org/officeDocument/2006/relationships/hyperlink" Target="https://twitter.com/#!/samuel_ilitch/status/1160949701232988161" TargetMode="External" /><Relationship Id="rId1333" Type="http://schemas.openxmlformats.org/officeDocument/2006/relationships/hyperlink" Target="https://twitter.com/#!/punishedtaifa/status/1160959601984102401" TargetMode="External" /><Relationship Id="rId1334" Type="http://schemas.openxmlformats.org/officeDocument/2006/relationships/hyperlink" Target="https://twitter.com/#!/samuel_ilitch/status/1160949701232988161" TargetMode="External" /><Relationship Id="rId1335" Type="http://schemas.openxmlformats.org/officeDocument/2006/relationships/hyperlink" Target="https://twitter.com/#!/punishedtaifa/status/1160959601984102401" TargetMode="External" /><Relationship Id="rId1336" Type="http://schemas.openxmlformats.org/officeDocument/2006/relationships/hyperlink" Target="https://twitter.com/#!/samuel_ilitch/status/1160949701232988161" TargetMode="External" /><Relationship Id="rId1337" Type="http://schemas.openxmlformats.org/officeDocument/2006/relationships/hyperlink" Target="https://twitter.com/#!/punishedtaifa/status/1160959601984102401" TargetMode="External" /><Relationship Id="rId1338" Type="http://schemas.openxmlformats.org/officeDocument/2006/relationships/hyperlink" Target="https://twitter.com/#!/samuel_ilitch/status/1160949701232988161" TargetMode="External" /><Relationship Id="rId1339" Type="http://schemas.openxmlformats.org/officeDocument/2006/relationships/hyperlink" Target="https://twitter.com/#!/punishedtaifa/status/1160959601984102401" TargetMode="External" /><Relationship Id="rId1340" Type="http://schemas.openxmlformats.org/officeDocument/2006/relationships/hyperlink" Target="https://twitter.com/#!/samuel_ilitch/status/1160949701232988161" TargetMode="External" /><Relationship Id="rId1341" Type="http://schemas.openxmlformats.org/officeDocument/2006/relationships/hyperlink" Target="https://twitter.com/#!/punishedtaifa/status/1160959601984102401" TargetMode="External" /><Relationship Id="rId1342" Type="http://schemas.openxmlformats.org/officeDocument/2006/relationships/hyperlink" Target="https://twitter.com/#!/samuel_ilitch/status/1160949701232988161" TargetMode="External" /><Relationship Id="rId1343" Type="http://schemas.openxmlformats.org/officeDocument/2006/relationships/hyperlink" Target="https://twitter.com/#!/punishedtaifa/status/1160959601984102401" TargetMode="External" /><Relationship Id="rId1344" Type="http://schemas.openxmlformats.org/officeDocument/2006/relationships/hyperlink" Target="https://twitter.com/#!/samuel_ilitch/status/1160949701232988161" TargetMode="External" /><Relationship Id="rId1345" Type="http://schemas.openxmlformats.org/officeDocument/2006/relationships/hyperlink" Target="https://twitter.com/#!/punishedtaifa/status/1160959601984102401" TargetMode="External" /><Relationship Id="rId1346" Type="http://schemas.openxmlformats.org/officeDocument/2006/relationships/hyperlink" Target="https://twitter.com/#!/samuel_ilitch/status/1160949701232988161" TargetMode="External" /><Relationship Id="rId1347" Type="http://schemas.openxmlformats.org/officeDocument/2006/relationships/hyperlink" Target="https://twitter.com/#!/samuel_ilitch/status/1160949701232988161" TargetMode="External" /><Relationship Id="rId1348" Type="http://schemas.openxmlformats.org/officeDocument/2006/relationships/hyperlink" Target="https://twitter.com/#!/punishedtaifa/status/1160959601984102401" TargetMode="External" /><Relationship Id="rId1349" Type="http://schemas.openxmlformats.org/officeDocument/2006/relationships/hyperlink" Target="https://twitter.com/#!/punishedtaifa/status/1160959601984102401" TargetMode="External" /><Relationship Id="rId1350" Type="http://schemas.openxmlformats.org/officeDocument/2006/relationships/hyperlink" Target="https://twitter.com/#!/punishedtaifa/status/1160959601984102401" TargetMode="External" /><Relationship Id="rId1351" Type="http://schemas.openxmlformats.org/officeDocument/2006/relationships/hyperlink" Target="https://twitter.com/#!/charlescampbell/status/1161015155637006336" TargetMode="External" /><Relationship Id="rId1352" Type="http://schemas.openxmlformats.org/officeDocument/2006/relationships/hyperlink" Target="https://twitter.com/#!/vanlandinghamem/status/1161025952958148608" TargetMode="External" /><Relationship Id="rId1353" Type="http://schemas.openxmlformats.org/officeDocument/2006/relationships/hyperlink" Target="https://twitter.com/#!/vanlandinghamem/status/1161025952958148608" TargetMode="External" /><Relationship Id="rId1354" Type="http://schemas.openxmlformats.org/officeDocument/2006/relationships/hyperlink" Target="https://twitter.com/#!/vanlandinghamem/status/1161025952958148608" TargetMode="External" /><Relationship Id="rId1355" Type="http://schemas.openxmlformats.org/officeDocument/2006/relationships/hyperlink" Target="https://twitter.com/#!/vanlandinghamem/status/1161025952958148608" TargetMode="External" /><Relationship Id="rId1356" Type="http://schemas.openxmlformats.org/officeDocument/2006/relationships/hyperlink" Target="https://twitter.com/#!/vanlandinghamem/status/1161025952958148608" TargetMode="External" /><Relationship Id="rId1357" Type="http://schemas.openxmlformats.org/officeDocument/2006/relationships/hyperlink" Target="https://twitter.com/#!/vanlandinghamem/status/1161025952958148608" TargetMode="External" /><Relationship Id="rId1358" Type="http://schemas.openxmlformats.org/officeDocument/2006/relationships/hyperlink" Target="https://twitter.com/#!/vanlandinghamem/status/1161025952958148608" TargetMode="External" /><Relationship Id="rId1359" Type="http://schemas.openxmlformats.org/officeDocument/2006/relationships/hyperlink" Target="https://twitter.com/#!/vanlandinghamem/status/1161025952958148608" TargetMode="External" /><Relationship Id="rId1360" Type="http://schemas.openxmlformats.org/officeDocument/2006/relationships/hyperlink" Target="https://twitter.com/#!/vanlandinghamem/status/1161025952958148608" TargetMode="External" /><Relationship Id="rId1361" Type="http://schemas.openxmlformats.org/officeDocument/2006/relationships/hyperlink" Target="https://twitter.com/#!/vanlandinghamem/status/1161025952958148608" TargetMode="External" /><Relationship Id="rId1362" Type="http://schemas.openxmlformats.org/officeDocument/2006/relationships/hyperlink" Target="https://twitter.com/#!/vanlandinghamem/status/1161025952958148608" TargetMode="External" /><Relationship Id="rId1363" Type="http://schemas.openxmlformats.org/officeDocument/2006/relationships/hyperlink" Target="https://twitter.com/#!/twentypeace/status/1161002939105697792" TargetMode="External" /><Relationship Id="rId1364" Type="http://schemas.openxmlformats.org/officeDocument/2006/relationships/hyperlink" Target="https://twitter.com/#!/ecsilehiphop/status/1160967183599456256" TargetMode="External" /><Relationship Id="rId1365" Type="http://schemas.openxmlformats.org/officeDocument/2006/relationships/hyperlink" Target="https://twitter.com/#!/ecsilehiphop/status/1161047476767379457" TargetMode="External" /><Relationship Id="rId1366" Type="http://schemas.openxmlformats.org/officeDocument/2006/relationships/hyperlink" Target="https://twitter.com/#!/ecsilehiphop/status/1161047613136785409" TargetMode="External" /><Relationship Id="rId1367" Type="http://schemas.openxmlformats.org/officeDocument/2006/relationships/hyperlink" Target="https://twitter.com/#!/twentypeace/status/1161002939105697792" TargetMode="External" /><Relationship Id="rId1368" Type="http://schemas.openxmlformats.org/officeDocument/2006/relationships/hyperlink" Target="https://twitter.com/#!/ecsilehiphop/status/1160967183599456256" TargetMode="External" /><Relationship Id="rId1369" Type="http://schemas.openxmlformats.org/officeDocument/2006/relationships/hyperlink" Target="https://twitter.com/#!/ecsilehiphop/status/1161047476767379457" TargetMode="External" /><Relationship Id="rId1370" Type="http://schemas.openxmlformats.org/officeDocument/2006/relationships/hyperlink" Target="https://twitter.com/#!/ecsilehiphop/status/1161047613136785409" TargetMode="External" /><Relationship Id="rId1371" Type="http://schemas.openxmlformats.org/officeDocument/2006/relationships/hyperlink" Target="https://twitter.com/#!/twentypeace/status/1161002939105697792" TargetMode="External" /><Relationship Id="rId1372" Type="http://schemas.openxmlformats.org/officeDocument/2006/relationships/hyperlink" Target="https://twitter.com/#!/ecsilehiphop/status/1160967183599456256" TargetMode="External" /><Relationship Id="rId1373" Type="http://schemas.openxmlformats.org/officeDocument/2006/relationships/hyperlink" Target="https://twitter.com/#!/ecsilehiphop/status/1161047476767379457" TargetMode="External" /><Relationship Id="rId1374" Type="http://schemas.openxmlformats.org/officeDocument/2006/relationships/hyperlink" Target="https://twitter.com/#!/ecsilehiphop/status/1161047613136785409" TargetMode="External" /><Relationship Id="rId1375" Type="http://schemas.openxmlformats.org/officeDocument/2006/relationships/hyperlink" Target="https://twitter.com/#!/twentypeace/status/1161002939105697792" TargetMode="External" /><Relationship Id="rId1376" Type="http://schemas.openxmlformats.org/officeDocument/2006/relationships/hyperlink" Target="https://twitter.com/#!/ecsilehiphop/status/1160967183599456256" TargetMode="External" /><Relationship Id="rId1377" Type="http://schemas.openxmlformats.org/officeDocument/2006/relationships/hyperlink" Target="https://twitter.com/#!/ecsilehiphop/status/1161047476767379457" TargetMode="External" /><Relationship Id="rId1378" Type="http://schemas.openxmlformats.org/officeDocument/2006/relationships/hyperlink" Target="https://twitter.com/#!/ecsilehiphop/status/1161047613136785409" TargetMode="External" /><Relationship Id="rId1379" Type="http://schemas.openxmlformats.org/officeDocument/2006/relationships/hyperlink" Target="https://twitter.com/#!/twentypeace/status/1161002939105697792" TargetMode="External" /><Relationship Id="rId1380" Type="http://schemas.openxmlformats.org/officeDocument/2006/relationships/hyperlink" Target="https://twitter.com/#!/twentypeace/status/1161002939105697792" TargetMode="External" /><Relationship Id="rId1381" Type="http://schemas.openxmlformats.org/officeDocument/2006/relationships/hyperlink" Target="https://twitter.com/#!/ecsilehiphop/status/1160967183599456256" TargetMode="External" /><Relationship Id="rId1382" Type="http://schemas.openxmlformats.org/officeDocument/2006/relationships/hyperlink" Target="https://twitter.com/#!/ecsilehiphop/status/1161047476767379457" TargetMode="External" /><Relationship Id="rId1383" Type="http://schemas.openxmlformats.org/officeDocument/2006/relationships/hyperlink" Target="https://twitter.com/#!/ecsilehiphop/status/1161047613136785409" TargetMode="External" /><Relationship Id="rId1384" Type="http://schemas.openxmlformats.org/officeDocument/2006/relationships/hyperlink" Target="https://twitter.com/#!/ecsilehiphop/status/1160967183599456256" TargetMode="External" /><Relationship Id="rId1385" Type="http://schemas.openxmlformats.org/officeDocument/2006/relationships/hyperlink" Target="https://twitter.com/#!/ecsilehiphop/status/1161047476767379457" TargetMode="External" /><Relationship Id="rId1386" Type="http://schemas.openxmlformats.org/officeDocument/2006/relationships/hyperlink" Target="https://twitter.com/#!/ecsilehiphop/status/1161047613136785409" TargetMode="External" /><Relationship Id="rId1387" Type="http://schemas.openxmlformats.org/officeDocument/2006/relationships/hyperlink" Target="https://twitter.com/#!/soccerkingusa/status/1161250190885556231" TargetMode="External" /><Relationship Id="rId1388" Type="http://schemas.openxmlformats.org/officeDocument/2006/relationships/hyperlink" Target="https://twitter.com/#!/soccerkingusa/status/1161250190885556231" TargetMode="External" /><Relationship Id="rId1389" Type="http://schemas.openxmlformats.org/officeDocument/2006/relationships/hyperlink" Target="https://twitter.com/#!/soccerkingusa/status/1161250190885556231" TargetMode="External" /><Relationship Id="rId1390" Type="http://schemas.openxmlformats.org/officeDocument/2006/relationships/hyperlink" Target="https://twitter.com/#!/soccerkingusa/status/1161250190885556231" TargetMode="External" /><Relationship Id="rId1391" Type="http://schemas.openxmlformats.org/officeDocument/2006/relationships/hyperlink" Target="https://twitter.com/#!/soccerkingusa/status/1161250190885556231" TargetMode="External" /><Relationship Id="rId1392" Type="http://schemas.openxmlformats.org/officeDocument/2006/relationships/hyperlink" Target="https://twitter.com/#!/soccerkingusa/status/1161250190885556231" TargetMode="External" /><Relationship Id="rId1393" Type="http://schemas.openxmlformats.org/officeDocument/2006/relationships/hyperlink" Target="https://twitter.com/#!/soccerkingusa/status/1161250190885556231" TargetMode="External" /><Relationship Id="rId1394" Type="http://schemas.openxmlformats.org/officeDocument/2006/relationships/hyperlink" Target="https://twitter.com/#!/soccerkingusa/status/1161250190885556231" TargetMode="External" /><Relationship Id="rId1395" Type="http://schemas.openxmlformats.org/officeDocument/2006/relationships/hyperlink" Target="https://twitter.com/#!/soccerkingusa/status/1161250190885556231" TargetMode="External" /><Relationship Id="rId1396" Type="http://schemas.openxmlformats.org/officeDocument/2006/relationships/hyperlink" Target="https://twitter.com/#!/peter_clarke99/status/1161267080831930368" TargetMode="External" /><Relationship Id="rId1397" Type="http://schemas.openxmlformats.org/officeDocument/2006/relationships/hyperlink" Target="https://twitter.com/#!/paulgallen/status/574114591149461504" TargetMode="External" /><Relationship Id="rId1398" Type="http://schemas.openxmlformats.org/officeDocument/2006/relationships/hyperlink" Target="https://twitter.com/#!/paulgallen/status/572431062522982400" TargetMode="External" /><Relationship Id="rId1399" Type="http://schemas.openxmlformats.org/officeDocument/2006/relationships/hyperlink" Target="https://twitter.com/#!/paulgallen/status/572445094298578944" TargetMode="External" /><Relationship Id="rId1400" Type="http://schemas.openxmlformats.org/officeDocument/2006/relationships/hyperlink" Target="https://twitter.com/#!/masicleininger1/status/1161280954628890624" TargetMode="External" /><Relationship Id="rId1401" Type="http://schemas.openxmlformats.org/officeDocument/2006/relationships/hyperlink" Target="https://twitter.com/#!/masicleininger1/status/1161281147432652800" TargetMode="External" /><Relationship Id="rId1402" Type="http://schemas.openxmlformats.org/officeDocument/2006/relationships/hyperlink" Target="https://twitter.com/#!/masicleininger1/status/1161281290433437697" TargetMode="External" /><Relationship Id="rId1403" Type="http://schemas.openxmlformats.org/officeDocument/2006/relationships/hyperlink" Target="https://twitter.com/#!/masicleininger1/status/1161283154730192896" TargetMode="External" /><Relationship Id="rId1404" Type="http://schemas.openxmlformats.org/officeDocument/2006/relationships/hyperlink" Target="https://twitter.com/#!/masicleininger1/status/1161283698278445061" TargetMode="External" /><Relationship Id="rId1405" Type="http://schemas.openxmlformats.org/officeDocument/2006/relationships/hyperlink" Target="https://twitter.com/#!/masicleininger1/status/1161284409422688256" TargetMode="External" /><Relationship Id="rId1406" Type="http://schemas.openxmlformats.org/officeDocument/2006/relationships/hyperlink" Target="https://twitter.com/#!/masicleininger1/status/1161284668454518784" TargetMode="External" /><Relationship Id="rId1407" Type="http://schemas.openxmlformats.org/officeDocument/2006/relationships/hyperlink" Target="https://twitter.com/#!/masicleininger1/status/1161284893210529795" TargetMode="External" /><Relationship Id="rId1408" Type="http://schemas.openxmlformats.org/officeDocument/2006/relationships/hyperlink" Target="https://twitter.com/#!/masicleininger1/status/1161285222765420545" TargetMode="External" /><Relationship Id="rId1409" Type="http://schemas.openxmlformats.org/officeDocument/2006/relationships/hyperlink" Target="https://twitter.com/#!/masicleininger1/status/1161285877215223809" TargetMode="External" /><Relationship Id="rId1410" Type="http://schemas.openxmlformats.org/officeDocument/2006/relationships/hyperlink" Target="https://twitter.com/#!/masicleininger1/status/1161286118270210048" TargetMode="External" /><Relationship Id="rId1411" Type="http://schemas.openxmlformats.org/officeDocument/2006/relationships/hyperlink" Target="https://twitter.com/#!/masicleininger1/status/1161286325657636865" TargetMode="External" /><Relationship Id="rId1412" Type="http://schemas.openxmlformats.org/officeDocument/2006/relationships/hyperlink" Target="https://twitter.com/#!/masicleininger1/status/1161286506658635781" TargetMode="External" /><Relationship Id="rId1413" Type="http://schemas.openxmlformats.org/officeDocument/2006/relationships/hyperlink" Target="https://twitter.com/#!/masicleininger1/status/1161287001204842498" TargetMode="External" /><Relationship Id="rId1414" Type="http://schemas.openxmlformats.org/officeDocument/2006/relationships/hyperlink" Target="https://twitter.com/#!/masicleininger1/status/1161287188820238336" TargetMode="External" /><Relationship Id="rId1415" Type="http://schemas.openxmlformats.org/officeDocument/2006/relationships/hyperlink" Target="https://twitter.com/#!/masicleininger1/status/1161287601703325700" TargetMode="External" /><Relationship Id="rId1416" Type="http://schemas.openxmlformats.org/officeDocument/2006/relationships/hyperlink" Target="https://twitter.com/#!/masicleininger1/status/1161288136711954434" TargetMode="External" /><Relationship Id="rId1417" Type="http://schemas.openxmlformats.org/officeDocument/2006/relationships/hyperlink" Target="https://twitter.com/#!/masicleininger1/status/1161298710329905152" TargetMode="External" /><Relationship Id="rId1418" Type="http://schemas.openxmlformats.org/officeDocument/2006/relationships/hyperlink" Target="https://twitter.com/#!/masicleininger1/status/1161299320324276224" TargetMode="External" /><Relationship Id="rId1419" Type="http://schemas.openxmlformats.org/officeDocument/2006/relationships/hyperlink" Target="https://twitter.com/#!/masicleininger1/status/1161300441038147584" TargetMode="External" /><Relationship Id="rId1420" Type="http://schemas.openxmlformats.org/officeDocument/2006/relationships/hyperlink" Target="https://twitter.com/#!/masicleininger1/status/1161300986125676544" TargetMode="External" /><Relationship Id="rId1421" Type="http://schemas.openxmlformats.org/officeDocument/2006/relationships/hyperlink" Target="https://twitter.com/#!/masicleininger1/status/1161301427387375617" TargetMode="External" /><Relationship Id="rId1422" Type="http://schemas.openxmlformats.org/officeDocument/2006/relationships/hyperlink" Target="https://twitter.com/#!/masicleininger1/status/1161302211827097600" TargetMode="External" /><Relationship Id="rId1423" Type="http://schemas.openxmlformats.org/officeDocument/2006/relationships/hyperlink" Target="https://twitter.com/#!/masicleininger1/status/1161302553654546433" TargetMode="External" /><Relationship Id="rId1424" Type="http://schemas.openxmlformats.org/officeDocument/2006/relationships/hyperlink" Target="https://twitter.com/#!/masicleininger1/status/1161302778184028160" TargetMode="External" /><Relationship Id="rId1425" Type="http://schemas.openxmlformats.org/officeDocument/2006/relationships/hyperlink" Target="https://twitter.com/#!/masicleininger1/status/1161303624141565958" TargetMode="External" /><Relationship Id="rId1426" Type="http://schemas.openxmlformats.org/officeDocument/2006/relationships/hyperlink" Target="https://twitter.com/#!/masicleininger1/status/1161304039201497093" TargetMode="External" /><Relationship Id="rId1427" Type="http://schemas.openxmlformats.org/officeDocument/2006/relationships/hyperlink" Target="https://twitter.com/#!/masicleininger1/status/1161304320987430912" TargetMode="External" /><Relationship Id="rId1428" Type="http://schemas.openxmlformats.org/officeDocument/2006/relationships/hyperlink" Target="https://twitter.com/#!/masicleininger1/status/1161304602794323968" TargetMode="External" /><Relationship Id="rId1429" Type="http://schemas.openxmlformats.org/officeDocument/2006/relationships/hyperlink" Target="https://twitter.com/#!/masicleininger1/status/1161304846294667264" TargetMode="External" /><Relationship Id="rId1430" Type="http://schemas.openxmlformats.org/officeDocument/2006/relationships/hyperlink" Target="https://twitter.com/#!/masicleininger1/status/1161305094698049538" TargetMode="External" /><Relationship Id="rId1431" Type="http://schemas.openxmlformats.org/officeDocument/2006/relationships/hyperlink" Target="https://twitter.com/#!/masicleininger1/status/1161305266425483264" TargetMode="External" /><Relationship Id="rId1432" Type="http://schemas.openxmlformats.org/officeDocument/2006/relationships/hyperlink" Target="https://twitter.com/#!/lolathackston/status/1161419692755640320" TargetMode="External" /><Relationship Id="rId1433" Type="http://schemas.openxmlformats.org/officeDocument/2006/relationships/hyperlink" Target="https://api.twitter.com/1.1/geo/id/c734bf0063981051.json" TargetMode="External" /><Relationship Id="rId1434" Type="http://schemas.openxmlformats.org/officeDocument/2006/relationships/hyperlink" Target="https://api.twitter.com/1.1/geo/id/c734bf0063981051.json" TargetMode="External" /><Relationship Id="rId1435" Type="http://schemas.openxmlformats.org/officeDocument/2006/relationships/hyperlink" Target="https://api.twitter.com/1.1/geo/id/c734bf0063981051.json" TargetMode="External" /><Relationship Id="rId1436" Type="http://schemas.openxmlformats.org/officeDocument/2006/relationships/hyperlink" Target="https://api.twitter.com/1.1/geo/id/c734bf0063981051.json" TargetMode="External" /><Relationship Id="rId1437" Type="http://schemas.openxmlformats.org/officeDocument/2006/relationships/hyperlink" Target="https://api.twitter.com/1.1/geo/id/c734bf0063981051.json" TargetMode="External" /><Relationship Id="rId1438" Type="http://schemas.openxmlformats.org/officeDocument/2006/relationships/hyperlink" Target="https://api.twitter.com/1.1/geo/id/c734bf0063981051.json" TargetMode="External" /><Relationship Id="rId1439" Type="http://schemas.openxmlformats.org/officeDocument/2006/relationships/hyperlink" Target="https://api.twitter.com/1.1/geo/id/c734bf0063981051.json" TargetMode="External" /><Relationship Id="rId1440" Type="http://schemas.openxmlformats.org/officeDocument/2006/relationships/hyperlink" Target="https://api.twitter.com/1.1/geo/id/c734bf0063981051.json" TargetMode="External" /><Relationship Id="rId1441" Type="http://schemas.openxmlformats.org/officeDocument/2006/relationships/hyperlink" Target="https://api.twitter.com/1.1/geo/id/c734bf0063981051.json" TargetMode="External" /><Relationship Id="rId1442" Type="http://schemas.openxmlformats.org/officeDocument/2006/relationships/hyperlink" Target="https://api.twitter.com/1.1/geo/id/c734bf0063981051.json" TargetMode="External" /><Relationship Id="rId1443" Type="http://schemas.openxmlformats.org/officeDocument/2006/relationships/hyperlink" Target="https://api.twitter.com/1.1/geo/id/c734bf0063981051.json" TargetMode="External" /><Relationship Id="rId1444" Type="http://schemas.openxmlformats.org/officeDocument/2006/relationships/hyperlink" Target="https://api.twitter.com/1.1/geo/id/c734bf0063981051.json" TargetMode="External" /><Relationship Id="rId1445" Type="http://schemas.openxmlformats.org/officeDocument/2006/relationships/hyperlink" Target="https://api.twitter.com/1.1/geo/id/c734bf0063981051.json" TargetMode="External" /><Relationship Id="rId1446" Type="http://schemas.openxmlformats.org/officeDocument/2006/relationships/hyperlink" Target="https://api.twitter.com/1.1/geo/id/c734bf0063981051.json" TargetMode="External" /><Relationship Id="rId1447" Type="http://schemas.openxmlformats.org/officeDocument/2006/relationships/hyperlink" Target="https://api.twitter.com/1.1/geo/id/c734bf0063981051.json" TargetMode="External" /><Relationship Id="rId1448" Type="http://schemas.openxmlformats.org/officeDocument/2006/relationships/hyperlink" Target="https://api.twitter.com/1.1/geo/id/c734bf0063981051.json" TargetMode="External" /><Relationship Id="rId1449" Type="http://schemas.openxmlformats.org/officeDocument/2006/relationships/hyperlink" Target="https://api.twitter.com/1.1/geo/id/c734bf0063981051.json" TargetMode="External" /><Relationship Id="rId1450" Type="http://schemas.openxmlformats.org/officeDocument/2006/relationships/comments" Target="../comments1.xml" /><Relationship Id="rId1451" Type="http://schemas.openxmlformats.org/officeDocument/2006/relationships/vmlDrawing" Target="../drawings/vmlDrawing1.vml" /><Relationship Id="rId1452" Type="http://schemas.openxmlformats.org/officeDocument/2006/relationships/table" Target="../tables/table1.xml" /><Relationship Id="rId14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BBMENXCsD0" TargetMode="External" /><Relationship Id="rId2" Type="http://schemas.openxmlformats.org/officeDocument/2006/relationships/hyperlink" Target="https://t.co/BYjvdRBSAQ" TargetMode="External" /><Relationship Id="rId3" Type="http://schemas.openxmlformats.org/officeDocument/2006/relationships/hyperlink" Target="https://t.co/Oc5XZVQlQu" TargetMode="External" /><Relationship Id="rId4" Type="http://schemas.openxmlformats.org/officeDocument/2006/relationships/hyperlink" Target="https://t.co/t9GUZ0Tb1X" TargetMode="External" /><Relationship Id="rId5" Type="http://schemas.openxmlformats.org/officeDocument/2006/relationships/hyperlink" Target="https://t.co/AoMhRu0YZ4" TargetMode="External" /><Relationship Id="rId6" Type="http://schemas.openxmlformats.org/officeDocument/2006/relationships/hyperlink" Target="https://t.co/alAU5gPhSV" TargetMode="External" /><Relationship Id="rId7" Type="http://schemas.openxmlformats.org/officeDocument/2006/relationships/hyperlink" Target="https://t.co/BTFp3S83I4" TargetMode="External" /><Relationship Id="rId8" Type="http://schemas.openxmlformats.org/officeDocument/2006/relationships/hyperlink" Target="https://t.co/UXeLMPCG5u" TargetMode="External" /><Relationship Id="rId9" Type="http://schemas.openxmlformats.org/officeDocument/2006/relationships/hyperlink" Target="https://twitter.com/i/web/status/1156623038256779264" TargetMode="External" /><Relationship Id="rId10" Type="http://schemas.openxmlformats.org/officeDocument/2006/relationships/hyperlink" Target="https://www.kiro7.com/video?videoId=968789092&amp;videoVersion=1.0" TargetMode="External" /><Relationship Id="rId11" Type="http://schemas.openxmlformats.org/officeDocument/2006/relationships/hyperlink" Target="https://www.kiro7.com/video?videoId=968789092&amp;videoVersion=1.0" TargetMode="External" /><Relationship Id="rId12" Type="http://schemas.openxmlformats.org/officeDocument/2006/relationships/hyperlink" Target="https://twitter.com/i/web/status/903754886508109824" TargetMode="External" /><Relationship Id="rId13" Type="http://schemas.openxmlformats.org/officeDocument/2006/relationships/hyperlink" Target="https://twitter.com/HealthAngel999/status/1156977138811179008" TargetMode="External" /><Relationship Id="rId14" Type="http://schemas.openxmlformats.org/officeDocument/2006/relationships/hyperlink" Target="https://twitter.com/HealthAngel999/status/1159081916227825664" TargetMode="External" /><Relationship Id="rId15" Type="http://schemas.openxmlformats.org/officeDocument/2006/relationships/hyperlink" Target="https://twitter.com/HealthAngel999/status/1159081916227825664" TargetMode="External" /><Relationship Id="rId16" Type="http://schemas.openxmlformats.org/officeDocument/2006/relationships/hyperlink" Target="https://twitter.com/HealthAngel999/status/1159483182724632577" TargetMode="External" /><Relationship Id="rId17" Type="http://schemas.openxmlformats.org/officeDocument/2006/relationships/hyperlink" Target="https://twitter.com/i/web/status/1159923187842461696" TargetMode="External" /><Relationship Id="rId18" Type="http://schemas.openxmlformats.org/officeDocument/2006/relationships/hyperlink" Target="https://www.geekwire.com/2019/paul-allens-petrel-expedition-wins-spotlight-tv-show-pacific-war-shipwrecks/" TargetMode="External" /><Relationship Id="rId19" Type="http://schemas.openxmlformats.org/officeDocument/2006/relationships/hyperlink" Target="https://twitter.com/i/web/status/1160252212456673283" TargetMode="External" /><Relationship Id="rId20" Type="http://schemas.openxmlformats.org/officeDocument/2006/relationships/hyperlink" Target="https://twitter.com/i/web/status/1161015155637006336" TargetMode="External" /><Relationship Id="rId21" Type="http://schemas.openxmlformats.org/officeDocument/2006/relationships/hyperlink" Target="https://twitter.com/i/web/status/1161267080831930368" TargetMode="External" /><Relationship Id="rId22" Type="http://schemas.openxmlformats.org/officeDocument/2006/relationships/hyperlink" Target="https://twitter.com/i/web/status/1161280954628890624" TargetMode="External" /><Relationship Id="rId23" Type="http://schemas.openxmlformats.org/officeDocument/2006/relationships/hyperlink" Target="https://twitter.com/i/web/status/1161281147432652800" TargetMode="External" /><Relationship Id="rId24" Type="http://schemas.openxmlformats.org/officeDocument/2006/relationships/hyperlink" Target="https://twitter.com/i/web/status/1161281290433437697" TargetMode="External" /><Relationship Id="rId25" Type="http://schemas.openxmlformats.org/officeDocument/2006/relationships/hyperlink" Target="https://twitter.com/i/web/status/1161283154730192896" TargetMode="External" /><Relationship Id="rId26" Type="http://schemas.openxmlformats.org/officeDocument/2006/relationships/hyperlink" Target="https://twitter.com/i/web/status/1161284409422688256" TargetMode="External" /><Relationship Id="rId27" Type="http://schemas.openxmlformats.org/officeDocument/2006/relationships/hyperlink" Target="https://twitter.com/i/web/status/1161284668454518784" TargetMode="External" /><Relationship Id="rId28" Type="http://schemas.openxmlformats.org/officeDocument/2006/relationships/hyperlink" Target="https://twitter.com/i/web/status/1161285877215223809" TargetMode="External" /><Relationship Id="rId29" Type="http://schemas.openxmlformats.org/officeDocument/2006/relationships/hyperlink" Target="https://twitter.com/i/web/status/1161299320324276224" TargetMode="External" /><Relationship Id="rId30" Type="http://schemas.openxmlformats.org/officeDocument/2006/relationships/hyperlink" Target="https://twitter.com/i/web/status/1161300441038147584" TargetMode="External" /><Relationship Id="rId31" Type="http://schemas.openxmlformats.org/officeDocument/2006/relationships/hyperlink" Target="https://twitter.com/i/web/status/1161300986125676544" TargetMode="External" /><Relationship Id="rId32" Type="http://schemas.openxmlformats.org/officeDocument/2006/relationships/hyperlink" Target="https://twitter.com/i/web/status/1161301427387375617" TargetMode="External" /><Relationship Id="rId33" Type="http://schemas.openxmlformats.org/officeDocument/2006/relationships/hyperlink" Target="https://twitter.com/i/web/status/1161302211827097600" TargetMode="External" /><Relationship Id="rId34" Type="http://schemas.openxmlformats.org/officeDocument/2006/relationships/hyperlink" Target="https://twitter.com/i/web/status/1161302553654546433" TargetMode="External" /><Relationship Id="rId35" Type="http://schemas.openxmlformats.org/officeDocument/2006/relationships/hyperlink" Target="https://twitter.com/i/web/status/1161303624141565958" TargetMode="External" /><Relationship Id="rId36" Type="http://schemas.openxmlformats.org/officeDocument/2006/relationships/hyperlink" Target="https://twitter.com/i/web/status/1161304039201497093" TargetMode="External" /><Relationship Id="rId37" Type="http://schemas.openxmlformats.org/officeDocument/2006/relationships/hyperlink" Target="https://twitter.com/i/web/status/1161304320987430912" TargetMode="External" /><Relationship Id="rId38" Type="http://schemas.openxmlformats.org/officeDocument/2006/relationships/hyperlink" Target="https://twitter.com/i/web/status/1161304602794323968" TargetMode="External" /><Relationship Id="rId39" Type="http://schemas.openxmlformats.org/officeDocument/2006/relationships/hyperlink" Target="https://twitter.com/i/web/status/1161304846294667264" TargetMode="External" /><Relationship Id="rId40" Type="http://schemas.openxmlformats.org/officeDocument/2006/relationships/hyperlink" Target="https://twitter.com/i/web/status/1161305094698049538" TargetMode="External" /><Relationship Id="rId41" Type="http://schemas.openxmlformats.org/officeDocument/2006/relationships/hyperlink" Target="https://pbs.twimg.com/media/DplORF3VsAEyiuX.jpg" TargetMode="External" /><Relationship Id="rId42" Type="http://schemas.openxmlformats.org/officeDocument/2006/relationships/hyperlink" Target="https://pbs.twimg.com/media/DplORF3VsAEyiuX.jpg" TargetMode="External" /><Relationship Id="rId43" Type="http://schemas.openxmlformats.org/officeDocument/2006/relationships/hyperlink" Target="https://pbs.twimg.com/media/DplORF3VsAEyiuX.jpg" TargetMode="External" /><Relationship Id="rId44" Type="http://schemas.openxmlformats.org/officeDocument/2006/relationships/hyperlink" Target="https://pbs.twimg.com/media/DplORF3VsAEyiuX.jpg" TargetMode="External" /><Relationship Id="rId45" Type="http://schemas.openxmlformats.org/officeDocument/2006/relationships/hyperlink" Target="https://pbs.twimg.com/media/De28Vw6U8AAtfOp.jpg" TargetMode="External" /><Relationship Id="rId46" Type="http://schemas.openxmlformats.org/officeDocument/2006/relationships/hyperlink" Target="https://pbs.twimg.com/media/D94QnafWsAA9_Xg.jpg" TargetMode="External" /><Relationship Id="rId47" Type="http://schemas.openxmlformats.org/officeDocument/2006/relationships/hyperlink" Target="https://pbs.twimg.com/media/DplORF3VsAEyiuX.jpg" TargetMode="External" /><Relationship Id="rId48" Type="http://schemas.openxmlformats.org/officeDocument/2006/relationships/hyperlink" Target="https://pbs.twimg.com/media/DIqrE1YVwAA6U02.jpg" TargetMode="External" /><Relationship Id="rId49" Type="http://schemas.openxmlformats.org/officeDocument/2006/relationships/hyperlink" Target="https://pbs.twimg.com/media/DIqrE1YVwAA6U02.jpg" TargetMode="External" /><Relationship Id="rId50" Type="http://schemas.openxmlformats.org/officeDocument/2006/relationships/hyperlink" Target="https://pbs.twimg.com/media/EBkgrSoUIAAj_tF.jpg" TargetMode="External" /><Relationship Id="rId51" Type="http://schemas.openxmlformats.org/officeDocument/2006/relationships/hyperlink" Target="https://pbs.twimg.com/media/EBll7n3WsAIS06G.jpg" TargetMode="External" /><Relationship Id="rId52" Type="http://schemas.openxmlformats.org/officeDocument/2006/relationships/hyperlink" Target="https://pbs.twimg.com/media/DplORF3VsAEyiuX.jpg" TargetMode="External" /><Relationship Id="rId53" Type="http://schemas.openxmlformats.org/officeDocument/2006/relationships/hyperlink" Target="https://pbs.twimg.com/media/DplORF3VsAEyiuX.jpg" TargetMode="External" /><Relationship Id="rId54" Type="http://schemas.openxmlformats.org/officeDocument/2006/relationships/hyperlink" Target="https://pbs.twimg.com/media/EBtAYN9XoAYapBr.jpg" TargetMode="External" /><Relationship Id="rId55" Type="http://schemas.openxmlformats.org/officeDocument/2006/relationships/hyperlink" Target="https://pbs.twimg.com/media/EBtAd7OXYAEPQqn.jpg" TargetMode="External" /><Relationship Id="rId56" Type="http://schemas.openxmlformats.org/officeDocument/2006/relationships/hyperlink" Target="https://pbs.twimg.com/media/EBtAf0FXsAA2CB8.jpg" TargetMode="External" /><Relationship Id="rId57" Type="http://schemas.openxmlformats.org/officeDocument/2006/relationships/hyperlink" Target="https://pbs.twimg.com/media/EBtAlTPXUAAH24U.jpg" TargetMode="External" /><Relationship Id="rId58" Type="http://schemas.openxmlformats.org/officeDocument/2006/relationships/hyperlink" Target="https://pbs.twimg.com/media/EBtAm65XkAAjHbS.jpg" TargetMode="External" /><Relationship Id="rId59" Type="http://schemas.openxmlformats.org/officeDocument/2006/relationships/hyperlink" Target="https://pbs.twimg.com/media/EBtApGZW4AE_E4q.jpg" TargetMode="External" /><Relationship Id="rId60" Type="http://schemas.openxmlformats.org/officeDocument/2006/relationships/hyperlink" Target="https://pbs.twimg.com/media/EBtAsl0XoAQjdFm.jpg" TargetMode="External" /><Relationship Id="rId61" Type="http://schemas.openxmlformats.org/officeDocument/2006/relationships/hyperlink" Target="https://pbs.twimg.com/media/EBtAuqbWwAAai_n.jpg" TargetMode="External" /><Relationship Id="rId62" Type="http://schemas.openxmlformats.org/officeDocument/2006/relationships/hyperlink" Target="https://pbs.twimg.com/media/EBtBM3DXYAMQbtS.jpg" TargetMode="External" /><Relationship Id="rId63" Type="http://schemas.openxmlformats.org/officeDocument/2006/relationships/hyperlink" Target="https://pbs.twimg.com/media/EBtq7uZXYAAYpBF.jpg" TargetMode="External" /><Relationship Id="rId64" Type="http://schemas.openxmlformats.org/officeDocument/2006/relationships/hyperlink" Target="https://pbs.twimg.com/media/B_eqLaGVEAIZ6Xx.jpg" TargetMode="External" /><Relationship Id="rId65" Type="http://schemas.openxmlformats.org/officeDocument/2006/relationships/hyperlink" Target="https://pbs.twimg.com/media/B_GvBGjU4AAuZXY.jpg" TargetMode="External" /><Relationship Id="rId66" Type="http://schemas.openxmlformats.org/officeDocument/2006/relationships/hyperlink" Target="https://pbs.twimg.com/media/B_G7x4tU8AAO-Dh.jpg" TargetMode="External" /><Relationship Id="rId67" Type="http://schemas.openxmlformats.org/officeDocument/2006/relationships/hyperlink" Target="https://pbs.twimg.com/media/EB21Ux_W4AADCk6.jpg" TargetMode="External" /><Relationship Id="rId68" Type="http://schemas.openxmlformats.org/officeDocument/2006/relationships/hyperlink" Target="https://pbs.twimg.com/media/EB22vQSWsAIuk2z.jpg" TargetMode="External" /><Relationship Id="rId69" Type="http://schemas.openxmlformats.org/officeDocument/2006/relationships/hyperlink" Target="https://pbs.twimg.com/media/DplORF3VsAEyiuX.jpg" TargetMode="External" /><Relationship Id="rId70" Type="http://schemas.openxmlformats.org/officeDocument/2006/relationships/hyperlink" Target="http://pbs.twimg.com/profile_images/1103113904354258945/5GBUIZjf_normal.jpg" TargetMode="External" /><Relationship Id="rId71" Type="http://schemas.openxmlformats.org/officeDocument/2006/relationships/hyperlink" Target="http://pbs.twimg.com/profile_images/619314197667549184/umZ7S-XE_normal.png" TargetMode="External" /><Relationship Id="rId72" Type="http://schemas.openxmlformats.org/officeDocument/2006/relationships/hyperlink" Target="http://pbs.twimg.com/profile_images/826772344781885440/Jkc_1M8t_normal.jpg" TargetMode="External" /><Relationship Id="rId73" Type="http://schemas.openxmlformats.org/officeDocument/2006/relationships/hyperlink" Target="http://pbs.twimg.com/profile_images/826772344781885440/Jkc_1M8t_normal.jpg" TargetMode="External" /><Relationship Id="rId74" Type="http://schemas.openxmlformats.org/officeDocument/2006/relationships/hyperlink" Target="https://pbs.twimg.com/media/DplORF3VsAEyiuX.jpg" TargetMode="External" /><Relationship Id="rId75" Type="http://schemas.openxmlformats.org/officeDocument/2006/relationships/hyperlink" Target="https://pbs.twimg.com/media/DplORF3VsAEyiuX.jpg" TargetMode="External" /><Relationship Id="rId76" Type="http://schemas.openxmlformats.org/officeDocument/2006/relationships/hyperlink" Target="https://pbs.twimg.com/media/DplORF3VsAEyiuX.jpg" TargetMode="External" /><Relationship Id="rId77" Type="http://schemas.openxmlformats.org/officeDocument/2006/relationships/hyperlink" Target="http://pbs.twimg.com/profile_images/567814796767027200/PhsdwlDU_normal.jpeg" TargetMode="External" /><Relationship Id="rId78" Type="http://schemas.openxmlformats.org/officeDocument/2006/relationships/hyperlink" Target="https://pbs.twimg.com/media/DplORF3VsAEyiuX.jpg" TargetMode="External" /><Relationship Id="rId79" Type="http://schemas.openxmlformats.org/officeDocument/2006/relationships/hyperlink" Target="http://pbs.twimg.com/profile_images/1158998015992107008/ay-OPNgm_normal.jpg" TargetMode="External" /><Relationship Id="rId80" Type="http://schemas.openxmlformats.org/officeDocument/2006/relationships/hyperlink" Target="http://pbs.twimg.com/profile_images/1127460589779816448/wfdOmgKN_normal.png" TargetMode="External" /><Relationship Id="rId81" Type="http://schemas.openxmlformats.org/officeDocument/2006/relationships/hyperlink" Target="http://pbs.twimg.com/profile_images/1127460589779816448/wfdOmgKN_normal.png" TargetMode="External" /><Relationship Id="rId82" Type="http://schemas.openxmlformats.org/officeDocument/2006/relationships/hyperlink" Target="https://pbs.twimg.com/media/De28Vw6U8AAtfOp.jpg" TargetMode="External" /><Relationship Id="rId83" Type="http://schemas.openxmlformats.org/officeDocument/2006/relationships/hyperlink" Target="http://pbs.twimg.com/profile_images/1156610240063967233/NBOY87zg_normal.jpg" TargetMode="External" /><Relationship Id="rId84" Type="http://schemas.openxmlformats.org/officeDocument/2006/relationships/hyperlink" Target="https://pbs.twimg.com/media/D94QnafWsAA9_Xg.jpg" TargetMode="External" /><Relationship Id="rId85" Type="http://schemas.openxmlformats.org/officeDocument/2006/relationships/hyperlink" Target="http://pbs.twimg.com/profile_images/1158732832593698817/p8HgFgB0_normal.jpg" TargetMode="External" /><Relationship Id="rId86" Type="http://schemas.openxmlformats.org/officeDocument/2006/relationships/hyperlink" Target="https://pbs.twimg.com/media/DplORF3VsAEyiuX.jpg" TargetMode="External" /><Relationship Id="rId87" Type="http://schemas.openxmlformats.org/officeDocument/2006/relationships/hyperlink" Target="http://pbs.twimg.com/profile_images/577078138695348224/O_Cuqbhg_normal.jpeg" TargetMode="External" /><Relationship Id="rId88" Type="http://schemas.openxmlformats.org/officeDocument/2006/relationships/hyperlink" Target="http://pbs.twimg.com/profile_images/845308153465978880/J6m9z60D_normal.jpg" TargetMode="External" /><Relationship Id="rId89" Type="http://schemas.openxmlformats.org/officeDocument/2006/relationships/hyperlink" Target="http://pbs.twimg.com/profile_images/1119373722287108096/fvcG35HS_normal.jpg" TargetMode="External" /><Relationship Id="rId90" Type="http://schemas.openxmlformats.org/officeDocument/2006/relationships/hyperlink" Target="http://pbs.twimg.com/profile_images/967594172986224640/YW3Q6UqP_normal.jpg" TargetMode="External" /><Relationship Id="rId91" Type="http://schemas.openxmlformats.org/officeDocument/2006/relationships/hyperlink" Target="http://pbs.twimg.com/profile_images/910626058734465024/8j0MG0_a_normal.jpg" TargetMode="External" /><Relationship Id="rId92" Type="http://schemas.openxmlformats.org/officeDocument/2006/relationships/hyperlink" Target="http://pbs.twimg.com/profile_images/1155176839113007104/sKqY4Awj_normal.jpg" TargetMode="External" /><Relationship Id="rId93" Type="http://schemas.openxmlformats.org/officeDocument/2006/relationships/hyperlink" Target="https://pbs.twimg.com/media/DIqrE1YVwAA6U02.jpg" TargetMode="External" /><Relationship Id="rId94" Type="http://schemas.openxmlformats.org/officeDocument/2006/relationships/hyperlink" Target="https://pbs.twimg.com/media/DIqrE1YVwAA6U02.jpg" TargetMode="External" /><Relationship Id="rId95" Type="http://schemas.openxmlformats.org/officeDocument/2006/relationships/hyperlink" Target="http://pbs.twimg.com/profile_images/999852887713898496/0rVAtEA9_normal.jpg" TargetMode="External" /><Relationship Id="rId96" Type="http://schemas.openxmlformats.org/officeDocument/2006/relationships/hyperlink" Target="http://pbs.twimg.com/profile_images/999852887713898496/0rVAtEA9_normal.jpg" TargetMode="External" /><Relationship Id="rId97" Type="http://schemas.openxmlformats.org/officeDocument/2006/relationships/hyperlink" Target="http://pbs.twimg.com/profile_images/999852887713898496/0rVAtEA9_normal.jpg" TargetMode="External" /><Relationship Id="rId98" Type="http://schemas.openxmlformats.org/officeDocument/2006/relationships/hyperlink" Target="http://pbs.twimg.com/profile_images/999852887713898496/0rVAtEA9_normal.jpg" TargetMode="External" /><Relationship Id="rId99" Type="http://schemas.openxmlformats.org/officeDocument/2006/relationships/hyperlink" Target="http://pbs.twimg.com/profile_images/999852887713898496/0rVAtEA9_normal.jpg" TargetMode="External" /><Relationship Id="rId100" Type="http://schemas.openxmlformats.org/officeDocument/2006/relationships/hyperlink" Target="https://pbs.twimg.com/media/EBkgrSoUIAAj_tF.jpg" TargetMode="External" /><Relationship Id="rId101" Type="http://schemas.openxmlformats.org/officeDocument/2006/relationships/hyperlink" Target="http://pbs.twimg.com/profile_images/1092589985155313664/MASrYuMc_normal.jpg" TargetMode="External" /><Relationship Id="rId102" Type="http://schemas.openxmlformats.org/officeDocument/2006/relationships/hyperlink" Target="http://pbs.twimg.com/profile_images/1156533957531525123/SW6X4oXM_normal.jpg" TargetMode="External" /><Relationship Id="rId103" Type="http://schemas.openxmlformats.org/officeDocument/2006/relationships/hyperlink" Target="http://pbs.twimg.com/profile_images/825512964656500736/_tUF6zFo_normal.jpg" TargetMode="External" /><Relationship Id="rId104" Type="http://schemas.openxmlformats.org/officeDocument/2006/relationships/hyperlink" Target="http://pbs.twimg.com/profile_images/826187524938878979/KjKVXHcE_normal.jpg" TargetMode="External" /><Relationship Id="rId105" Type="http://schemas.openxmlformats.org/officeDocument/2006/relationships/hyperlink" Target="http://pbs.twimg.com/profile_images/591791034071285761/TCGGN4zl_normal.jpg" TargetMode="External" /><Relationship Id="rId106" Type="http://schemas.openxmlformats.org/officeDocument/2006/relationships/hyperlink" Target="http://pbs.twimg.com/profile_images/1132147682691100673/0aOypIYA_normal.png" TargetMode="External" /><Relationship Id="rId107" Type="http://schemas.openxmlformats.org/officeDocument/2006/relationships/hyperlink" Target="http://pbs.twimg.com/profile_images/1261112584/Just_Art_700k_normal.jpg" TargetMode="External" /><Relationship Id="rId108" Type="http://schemas.openxmlformats.org/officeDocument/2006/relationships/hyperlink" Target="http://pbs.twimg.com/profile_images/378800000753923614/ff7d91c49895d556dcbf0dfda20d7cbd_normal.jpeg" TargetMode="External" /><Relationship Id="rId109" Type="http://schemas.openxmlformats.org/officeDocument/2006/relationships/hyperlink" Target="https://pbs.twimg.com/media/EBll7n3WsAIS06G.jpg" TargetMode="External" /><Relationship Id="rId110" Type="http://schemas.openxmlformats.org/officeDocument/2006/relationships/hyperlink" Target="http://pbs.twimg.com/profile_images/783622556548866050/lU4F32gy_normal.jpg" TargetMode="External" /><Relationship Id="rId111" Type="http://schemas.openxmlformats.org/officeDocument/2006/relationships/hyperlink" Target="http://pbs.twimg.com/profile_images/964427234948759552/chLoEZBQ_normal.png" TargetMode="External" /><Relationship Id="rId112" Type="http://schemas.openxmlformats.org/officeDocument/2006/relationships/hyperlink" Target="http://pbs.twimg.com/profile_images/964427234948759552/chLoEZBQ_normal.png" TargetMode="External" /><Relationship Id="rId113" Type="http://schemas.openxmlformats.org/officeDocument/2006/relationships/hyperlink" Target="https://pbs.twimg.com/media/DplORF3VsAEyiuX.jpg" TargetMode="External" /><Relationship Id="rId114" Type="http://schemas.openxmlformats.org/officeDocument/2006/relationships/hyperlink" Target="http://pbs.twimg.com/profile_images/1149485366933479424/IswcLY8t_normal.jpg" TargetMode="External" /><Relationship Id="rId115" Type="http://schemas.openxmlformats.org/officeDocument/2006/relationships/hyperlink" Target="https://pbs.twimg.com/media/DplORF3VsAEyiuX.jpg" TargetMode="External" /><Relationship Id="rId116" Type="http://schemas.openxmlformats.org/officeDocument/2006/relationships/hyperlink" Target="https://pbs.twimg.com/media/EBtAYN9XoAYapBr.jpg" TargetMode="External" /><Relationship Id="rId117" Type="http://schemas.openxmlformats.org/officeDocument/2006/relationships/hyperlink" Target="https://pbs.twimg.com/media/EBtAd7OXYAEPQqn.jpg" TargetMode="External" /><Relationship Id="rId118" Type="http://schemas.openxmlformats.org/officeDocument/2006/relationships/hyperlink" Target="https://pbs.twimg.com/media/EBtAf0FXsAA2CB8.jpg" TargetMode="External" /><Relationship Id="rId119" Type="http://schemas.openxmlformats.org/officeDocument/2006/relationships/hyperlink" Target="https://pbs.twimg.com/media/EBtAlTPXUAAH24U.jpg" TargetMode="External" /><Relationship Id="rId120" Type="http://schemas.openxmlformats.org/officeDocument/2006/relationships/hyperlink" Target="https://pbs.twimg.com/media/EBtAm65XkAAjHbS.jpg" TargetMode="External" /><Relationship Id="rId121" Type="http://schemas.openxmlformats.org/officeDocument/2006/relationships/hyperlink" Target="https://pbs.twimg.com/media/EBtApGZW4AE_E4q.jpg" TargetMode="External" /><Relationship Id="rId122" Type="http://schemas.openxmlformats.org/officeDocument/2006/relationships/hyperlink" Target="https://pbs.twimg.com/media/EBtAsl0XoAQjdFm.jpg" TargetMode="External" /><Relationship Id="rId123" Type="http://schemas.openxmlformats.org/officeDocument/2006/relationships/hyperlink" Target="https://pbs.twimg.com/media/EBtAuqbWwAAai_n.jpg" TargetMode="External" /><Relationship Id="rId124" Type="http://schemas.openxmlformats.org/officeDocument/2006/relationships/hyperlink" Target="https://pbs.twimg.com/media/EBtBM3DXYAMQbtS.jpg" TargetMode="External" /><Relationship Id="rId125" Type="http://schemas.openxmlformats.org/officeDocument/2006/relationships/hyperlink" Target="http://pbs.twimg.com/profile_images/869647218495680512/CR3cokh1_normal.jpg" TargetMode="External" /><Relationship Id="rId126" Type="http://schemas.openxmlformats.org/officeDocument/2006/relationships/hyperlink" Target="http://pbs.twimg.com/profile_images/1061469533834108928/75pBwCNy_normal.jpg" TargetMode="External" /><Relationship Id="rId127" Type="http://schemas.openxmlformats.org/officeDocument/2006/relationships/hyperlink" Target="http://pbs.twimg.com/profile_images/1120035729512521729/ykDznUAc_normal.jpg" TargetMode="External" /><Relationship Id="rId128" Type="http://schemas.openxmlformats.org/officeDocument/2006/relationships/hyperlink" Target="http://pbs.twimg.com/profile_images/1094437310966317056/Xv03Mjwn_normal.jpg" TargetMode="External" /><Relationship Id="rId129" Type="http://schemas.openxmlformats.org/officeDocument/2006/relationships/hyperlink" Target="http://pbs.twimg.com/profile_images/1094437310966317056/Xv03Mjwn_normal.jpg" TargetMode="External" /><Relationship Id="rId130" Type="http://schemas.openxmlformats.org/officeDocument/2006/relationships/hyperlink" Target="http://pbs.twimg.com/profile_images/497204896798502913/COHUXFzo_normal.jpeg" TargetMode="External" /><Relationship Id="rId131" Type="http://schemas.openxmlformats.org/officeDocument/2006/relationships/hyperlink" Target="http://pbs.twimg.com/profile_images/1067821559363002368/Q78s5Hmq_normal.jpg" TargetMode="External" /><Relationship Id="rId132" Type="http://schemas.openxmlformats.org/officeDocument/2006/relationships/hyperlink" Target="http://pbs.twimg.com/profile_images/925861194124029952/ArY_1LLi_normal.jpg" TargetMode="External" /><Relationship Id="rId133" Type="http://schemas.openxmlformats.org/officeDocument/2006/relationships/hyperlink" Target="http://pbs.twimg.com/profile_images/1078996965151584256/s2esuJDR_normal.jpg" TargetMode="External" /><Relationship Id="rId134" Type="http://schemas.openxmlformats.org/officeDocument/2006/relationships/hyperlink" Target="http://pbs.twimg.com/profile_images/1123552580637024256/mJ0txzQp_normal.png" TargetMode="External" /><Relationship Id="rId135" Type="http://schemas.openxmlformats.org/officeDocument/2006/relationships/hyperlink" Target="http://pbs.twimg.com/profile_images/52125931/m2bloglogo_normal.gif" TargetMode="External" /><Relationship Id="rId136" Type="http://schemas.openxmlformats.org/officeDocument/2006/relationships/hyperlink" Target="http://pbs.twimg.com/profile_images/1396181322/new-square-pic_normal.jpg" TargetMode="External" /><Relationship Id="rId137" Type="http://schemas.openxmlformats.org/officeDocument/2006/relationships/hyperlink" Target="http://pbs.twimg.com/profile_images/1062753774052077569/qfuTxfxd_normal.jpg" TargetMode="External" /><Relationship Id="rId138" Type="http://schemas.openxmlformats.org/officeDocument/2006/relationships/hyperlink" Target="http://pbs.twimg.com/profile_images/623815099174686720/TYP4WqQ7_normal.jpg" TargetMode="External" /><Relationship Id="rId139" Type="http://schemas.openxmlformats.org/officeDocument/2006/relationships/hyperlink" Target="http://pbs.twimg.com/profile_images/848635548889690114/OmuFzTKd_normal.jpg" TargetMode="External" /><Relationship Id="rId140" Type="http://schemas.openxmlformats.org/officeDocument/2006/relationships/hyperlink" Target="https://pbs.twimg.com/media/EBtq7uZXYAAYpBF.jpg" TargetMode="External" /><Relationship Id="rId141" Type="http://schemas.openxmlformats.org/officeDocument/2006/relationships/hyperlink" Target="http://pbs.twimg.com/profile_images/1151523360859250688/RTnASPdY_normal.png" TargetMode="External" /><Relationship Id="rId142" Type="http://schemas.openxmlformats.org/officeDocument/2006/relationships/hyperlink" Target="http://pbs.twimg.com/profile_images/1095258612740644864/AO_XZlod_normal.jpg" TargetMode="External" /><Relationship Id="rId143" Type="http://schemas.openxmlformats.org/officeDocument/2006/relationships/hyperlink" Target="http://pbs.twimg.com/profile_images/1159240182207602693/SeJU1Qfj_normal.jpg" TargetMode="External" /><Relationship Id="rId144" Type="http://schemas.openxmlformats.org/officeDocument/2006/relationships/hyperlink" Target="http://pbs.twimg.com/profile_images/489491222809948160/yjjkHY_x_normal.jpeg" TargetMode="External" /><Relationship Id="rId145" Type="http://schemas.openxmlformats.org/officeDocument/2006/relationships/hyperlink" Target="http://pbs.twimg.com/profile_images/1152619700867649536/Hnuebf9X_normal.jpg" TargetMode="External" /><Relationship Id="rId146" Type="http://schemas.openxmlformats.org/officeDocument/2006/relationships/hyperlink" Target="http://pbs.twimg.com/profile_images/1136307276791156736/0F0ZsoYn_normal.jpg" TargetMode="External" /><Relationship Id="rId147" Type="http://schemas.openxmlformats.org/officeDocument/2006/relationships/hyperlink" Target="http://pbs.twimg.com/profile_images/964083170197958656/4rV2A1Sa_normal.jpg" TargetMode="External" /><Relationship Id="rId148" Type="http://schemas.openxmlformats.org/officeDocument/2006/relationships/hyperlink" Target="http://pbs.twimg.com/profile_images/964083170197958656/4rV2A1Sa_normal.jpg" TargetMode="External" /><Relationship Id="rId149" Type="http://schemas.openxmlformats.org/officeDocument/2006/relationships/hyperlink" Target="http://pbs.twimg.com/profile_images/964083170197958656/4rV2A1Sa_normal.jpg" TargetMode="External" /><Relationship Id="rId150" Type="http://schemas.openxmlformats.org/officeDocument/2006/relationships/hyperlink" Target="http://pbs.twimg.com/profile_images/738481018756313088/dOvpvSCh_normal.jpg" TargetMode="External" /><Relationship Id="rId151" Type="http://schemas.openxmlformats.org/officeDocument/2006/relationships/hyperlink" Target="http://pbs.twimg.com/profile_images/1101649665647394816/4hiqmgpl_normal.jpg" TargetMode="External" /><Relationship Id="rId152" Type="http://schemas.openxmlformats.org/officeDocument/2006/relationships/hyperlink" Target="https://pbs.twimg.com/media/B_eqLaGVEAIZ6Xx.jpg" TargetMode="External" /><Relationship Id="rId153" Type="http://schemas.openxmlformats.org/officeDocument/2006/relationships/hyperlink" Target="https://pbs.twimg.com/media/B_GvBGjU4AAuZXY.jpg" TargetMode="External" /><Relationship Id="rId154" Type="http://schemas.openxmlformats.org/officeDocument/2006/relationships/hyperlink" Target="https://pbs.twimg.com/media/B_G7x4tU8AAO-Dh.jpg" TargetMode="External" /><Relationship Id="rId155" Type="http://schemas.openxmlformats.org/officeDocument/2006/relationships/hyperlink" Target="http://pbs.twimg.com/profile_images/1161990352707846145/DlVYZkV6_normal.jpg" TargetMode="External" /><Relationship Id="rId156" Type="http://schemas.openxmlformats.org/officeDocument/2006/relationships/hyperlink" Target="http://pbs.twimg.com/profile_images/1161990352707846145/DlVYZkV6_normal.jpg" TargetMode="External" /><Relationship Id="rId157" Type="http://schemas.openxmlformats.org/officeDocument/2006/relationships/hyperlink" Target="http://pbs.twimg.com/profile_images/1161990352707846145/DlVYZkV6_normal.jpg" TargetMode="External" /><Relationship Id="rId158" Type="http://schemas.openxmlformats.org/officeDocument/2006/relationships/hyperlink" Target="http://pbs.twimg.com/profile_images/1161990352707846145/DlVYZkV6_normal.jpg" TargetMode="External" /><Relationship Id="rId159" Type="http://schemas.openxmlformats.org/officeDocument/2006/relationships/hyperlink" Target="https://pbs.twimg.com/media/EB21Ux_W4AADCk6.jpg" TargetMode="External" /><Relationship Id="rId160" Type="http://schemas.openxmlformats.org/officeDocument/2006/relationships/hyperlink" Target="http://pbs.twimg.com/profile_images/1161990352707846145/DlVYZkV6_normal.jpg" TargetMode="External" /><Relationship Id="rId161" Type="http://schemas.openxmlformats.org/officeDocument/2006/relationships/hyperlink" Target="http://pbs.twimg.com/profile_images/1161990352707846145/DlVYZkV6_normal.jpg" TargetMode="External" /><Relationship Id="rId162" Type="http://schemas.openxmlformats.org/officeDocument/2006/relationships/hyperlink" Target="http://pbs.twimg.com/profile_images/1161990352707846145/DlVYZkV6_normal.jpg" TargetMode="External" /><Relationship Id="rId163" Type="http://schemas.openxmlformats.org/officeDocument/2006/relationships/hyperlink" Target="https://pbs.twimg.com/media/EB22vQSWsAIuk2z.jpg" TargetMode="External" /><Relationship Id="rId164" Type="http://schemas.openxmlformats.org/officeDocument/2006/relationships/hyperlink" Target="http://pbs.twimg.com/profile_images/1161990352707846145/DlVYZkV6_normal.jpg" TargetMode="External" /><Relationship Id="rId165" Type="http://schemas.openxmlformats.org/officeDocument/2006/relationships/hyperlink" Target="http://pbs.twimg.com/profile_images/1161990352707846145/DlVYZkV6_normal.jpg" TargetMode="External" /><Relationship Id="rId166" Type="http://schemas.openxmlformats.org/officeDocument/2006/relationships/hyperlink" Target="http://pbs.twimg.com/profile_images/1161990352707846145/DlVYZkV6_normal.jpg" TargetMode="External" /><Relationship Id="rId167" Type="http://schemas.openxmlformats.org/officeDocument/2006/relationships/hyperlink" Target="http://pbs.twimg.com/profile_images/1161990352707846145/DlVYZkV6_normal.jpg" TargetMode="External" /><Relationship Id="rId168" Type="http://schemas.openxmlformats.org/officeDocument/2006/relationships/hyperlink" Target="http://pbs.twimg.com/profile_images/1161990352707846145/DlVYZkV6_normal.jpg" TargetMode="External" /><Relationship Id="rId169" Type="http://schemas.openxmlformats.org/officeDocument/2006/relationships/hyperlink" Target="http://pbs.twimg.com/profile_images/1161990352707846145/DlVYZkV6_normal.jpg" TargetMode="External" /><Relationship Id="rId170" Type="http://schemas.openxmlformats.org/officeDocument/2006/relationships/hyperlink" Target="http://pbs.twimg.com/profile_images/1161990352707846145/DlVYZkV6_normal.jpg" TargetMode="External" /><Relationship Id="rId171" Type="http://schemas.openxmlformats.org/officeDocument/2006/relationships/hyperlink" Target="http://pbs.twimg.com/profile_images/1161990352707846145/DlVYZkV6_normal.jpg" TargetMode="External" /><Relationship Id="rId172" Type="http://schemas.openxmlformats.org/officeDocument/2006/relationships/hyperlink" Target="http://pbs.twimg.com/profile_images/1161990352707846145/DlVYZkV6_normal.jpg" TargetMode="External" /><Relationship Id="rId173" Type="http://schemas.openxmlformats.org/officeDocument/2006/relationships/hyperlink" Target="http://pbs.twimg.com/profile_images/1161990352707846145/DlVYZkV6_normal.jpg" TargetMode="External" /><Relationship Id="rId174" Type="http://schemas.openxmlformats.org/officeDocument/2006/relationships/hyperlink" Target="http://pbs.twimg.com/profile_images/1161990352707846145/DlVYZkV6_normal.jpg" TargetMode="External" /><Relationship Id="rId175" Type="http://schemas.openxmlformats.org/officeDocument/2006/relationships/hyperlink" Target="http://pbs.twimg.com/profile_images/1161990352707846145/DlVYZkV6_normal.jpg" TargetMode="External" /><Relationship Id="rId176" Type="http://schemas.openxmlformats.org/officeDocument/2006/relationships/hyperlink" Target="http://pbs.twimg.com/profile_images/1161990352707846145/DlVYZkV6_normal.jpg" TargetMode="External" /><Relationship Id="rId177" Type="http://schemas.openxmlformats.org/officeDocument/2006/relationships/hyperlink" Target="http://pbs.twimg.com/profile_images/1161990352707846145/DlVYZkV6_normal.jpg" TargetMode="External" /><Relationship Id="rId178" Type="http://schemas.openxmlformats.org/officeDocument/2006/relationships/hyperlink" Target="http://pbs.twimg.com/profile_images/1161990352707846145/DlVYZkV6_normal.jpg" TargetMode="External" /><Relationship Id="rId179" Type="http://schemas.openxmlformats.org/officeDocument/2006/relationships/hyperlink" Target="http://pbs.twimg.com/profile_images/1161990352707846145/DlVYZkV6_normal.jpg" TargetMode="External" /><Relationship Id="rId180" Type="http://schemas.openxmlformats.org/officeDocument/2006/relationships/hyperlink" Target="http://pbs.twimg.com/profile_images/1161990352707846145/DlVYZkV6_normal.jpg" TargetMode="External" /><Relationship Id="rId181" Type="http://schemas.openxmlformats.org/officeDocument/2006/relationships/hyperlink" Target="http://pbs.twimg.com/profile_images/1161990352707846145/DlVYZkV6_normal.jpg" TargetMode="External" /><Relationship Id="rId182" Type="http://schemas.openxmlformats.org/officeDocument/2006/relationships/hyperlink" Target="http://pbs.twimg.com/profile_images/1161990352707846145/DlVYZkV6_normal.jpg" TargetMode="External" /><Relationship Id="rId183" Type="http://schemas.openxmlformats.org/officeDocument/2006/relationships/hyperlink" Target="http://pbs.twimg.com/profile_images/1161990352707846145/DlVYZkV6_normal.jpg" TargetMode="External" /><Relationship Id="rId184" Type="http://schemas.openxmlformats.org/officeDocument/2006/relationships/hyperlink" Target="http://pbs.twimg.com/profile_images/1161990352707846145/DlVYZkV6_normal.jpg" TargetMode="External" /><Relationship Id="rId185" Type="http://schemas.openxmlformats.org/officeDocument/2006/relationships/hyperlink" Target="http://pbs.twimg.com/profile_images/1161990352707846145/DlVYZkV6_normal.jpg" TargetMode="External" /><Relationship Id="rId186" Type="http://schemas.openxmlformats.org/officeDocument/2006/relationships/hyperlink" Target="http://pbs.twimg.com/profile_images/1161990352707846145/DlVYZkV6_normal.jpg" TargetMode="External" /><Relationship Id="rId187" Type="http://schemas.openxmlformats.org/officeDocument/2006/relationships/hyperlink" Target="https://pbs.twimg.com/media/DplORF3VsAEyiuX.jpg" TargetMode="External" /><Relationship Id="rId188" Type="http://schemas.openxmlformats.org/officeDocument/2006/relationships/hyperlink" Target="https://twitter.com/#!/joshmedia/status/1156608403831054336" TargetMode="External" /><Relationship Id="rId189" Type="http://schemas.openxmlformats.org/officeDocument/2006/relationships/hyperlink" Target="https://twitter.com/#!/jamesjoaquin/status/1156607764656902145" TargetMode="External" /><Relationship Id="rId190" Type="http://schemas.openxmlformats.org/officeDocument/2006/relationships/hyperlink" Target="https://twitter.com/#!/stephendeberry/status/1156605535333933056" TargetMode="External" /><Relationship Id="rId191" Type="http://schemas.openxmlformats.org/officeDocument/2006/relationships/hyperlink" Target="https://twitter.com/#!/stephendeberry/status/1156623038256779264" TargetMode="External" /><Relationship Id="rId192" Type="http://schemas.openxmlformats.org/officeDocument/2006/relationships/hyperlink" Target="https://twitter.com/#!/hilal834/status/1157252215649820673" TargetMode="External" /><Relationship Id="rId193" Type="http://schemas.openxmlformats.org/officeDocument/2006/relationships/hyperlink" Target="https://twitter.com/#!/edward936efe/status/1157380578234290177" TargetMode="External" /><Relationship Id="rId194" Type="http://schemas.openxmlformats.org/officeDocument/2006/relationships/hyperlink" Target="https://twitter.com/#!/623hilal/status/1157463608734945280" TargetMode="External" /><Relationship Id="rId195" Type="http://schemas.openxmlformats.org/officeDocument/2006/relationships/hyperlink" Target="https://twitter.com/#!/jaimevelo/status/1157831259566903296" TargetMode="External" /><Relationship Id="rId196" Type="http://schemas.openxmlformats.org/officeDocument/2006/relationships/hyperlink" Target="https://twitter.com/#!/sharp_tilda/status/1157886437737541632" TargetMode="External" /><Relationship Id="rId197" Type="http://schemas.openxmlformats.org/officeDocument/2006/relationships/hyperlink" Target="https://twitter.com/#!/alesmiol/status/1158050424513073152" TargetMode="External" /><Relationship Id="rId198" Type="http://schemas.openxmlformats.org/officeDocument/2006/relationships/hyperlink" Target="https://twitter.com/#!/yoochanm_612/status/1158372396681707521" TargetMode="External" /><Relationship Id="rId199" Type="http://schemas.openxmlformats.org/officeDocument/2006/relationships/hyperlink" Target="https://twitter.com/#!/yoochanm_612/status/1158372758322987008" TargetMode="External" /><Relationship Id="rId200" Type="http://schemas.openxmlformats.org/officeDocument/2006/relationships/hyperlink" Target="https://twitter.com/#!/paulgallen/status/1003666069146370049" TargetMode="External" /><Relationship Id="rId201" Type="http://schemas.openxmlformats.org/officeDocument/2006/relationships/hyperlink" Target="https://twitter.com/#!/thatredgirl1/status/1159090001218605056" TargetMode="External" /><Relationship Id="rId202" Type="http://schemas.openxmlformats.org/officeDocument/2006/relationships/hyperlink" Target="https://twitter.com/#!/valaafshar/status/1143369630905511937" TargetMode="External" /><Relationship Id="rId203" Type="http://schemas.openxmlformats.org/officeDocument/2006/relationships/hyperlink" Target="https://twitter.com/#!/amolgho31071949/status/1159188963719954432" TargetMode="External" /><Relationship Id="rId204" Type="http://schemas.openxmlformats.org/officeDocument/2006/relationships/hyperlink" Target="https://twitter.com/#!/mcxbeedfpujgs/status/1159305765238267905" TargetMode="External" /><Relationship Id="rId205" Type="http://schemas.openxmlformats.org/officeDocument/2006/relationships/hyperlink" Target="https://twitter.com/#!/fusliakt/status/1159462924253110273" TargetMode="External" /><Relationship Id="rId206" Type="http://schemas.openxmlformats.org/officeDocument/2006/relationships/hyperlink" Target="https://twitter.com/#!/flyingheritage/status/1153024058105053185" TargetMode="External" /><Relationship Id="rId207" Type="http://schemas.openxmlformats.org/officeDocument/2006/relationships/hyperlink" Target="https://twitter.com/#!/andyhickl/status/1159655545575366656" TargetMode="External" /><Relationship Id="rId208" Type="http://schemas.openxmlformats.org/officeDocument/2006/relationships/hyperlink" Target="https://twitter.com/#!/scrumhalf1/status/1159729639922819072" TargetMode="External" /><Relationship Id="rId209" Type="http://schemas.openxmlformats.org/officeDocument/2006/relationships/hyperlink" Target="https://twitter.com/#!/keeganhall/status/903754886508109824" TargetMode="External" /><Relationship Id="rId210" Type="http://schemas.openxmlformats.org/officeDocument/2006/relationships/hyperlink" Target="https://twitter.com/#!/antman1516/status/1159825774993661952" TargetMode="External" /><Relationship Id="rId211" Type="http://schemas.openxmlformats.org/officeDocument/2006/relationships/hyperlink" Target="https://twitter.com/#!/paulgallen/status/903723508986822656" TargetMode="External" /><Relationship Id="rId212" Type="http://schemas.openxmlformats.org/officeDocument/2006/relationships/hyperlink" Target="https://twitter.com/#!/antman1516/status/1159825711986806789" TargetMode="External" /><Relationship Id="rId213" Type="http://schemas.openxmlformats.org/officeDocument/2006/relationships/hyperlink" Target="https://twitter.com/#!/healthangel999/status/1156997593211252737" TargetMode="External" /><Relationship Id="rId214" Type="http://schemas.openxmlformats.org/officeDocument/2006/relationships/hyperlink" Target="https://twitter.com/#!/healthangel999/status/1159100838964600833" TargetMode="External" /><Relationship Id="rId215" Type="http://schemas.openxmlformats.org/officeDocument/2006/relationships/hyperlink" Target="https://twitter.com/#!/healthangel999/status/1159116822127534083" TargetMode="External" /><Relationship Id="rId216" Type="http://schemas.openxmlformats.org/officeDocument/2006/relationships/hyperlink" Target="https://twitter.com/#!/healthangel999/status/1159526676105240576" TargetMode="External" /><Relationship Id="rId217" Type="http://schemas.openxmlformats.org/officeDocument/2006/relationships/hyperlink" Target="https://twitter.com/#!/healthangel999/status/1159923187842461696" TargetMode="External" /><Relationship Id="rId218" Type="http://schemas.openxmlformats.org/officeDocument/2006/relationships/hyperlink" Target="https://twitter.com/#!/b0yle/status/1159994533293125632" TargetMode="External" /><Relationship Id="rId219" Type="http://schemas.openxmlformats.org/officeDocument/2006/relationships/hyperlink" Target="https://twitter.com/#!/vulcaninc/status/1159997642677506048" TargetMode="External" /><Relationship Id="rId220" Type="http://schemas.openxmlformats.org/officeDocument/2006/relationships/hyperlink" Target="https://twitter.com/#!/tambriej/status/1159998432238538752" TargetMode="External" /><Relationship Id="rId221" Type="http://schemas.openxmlformats.org/officeDocument/2006/relationships/hyperlink" Target="https://twitter.com/#!/alt_nasa/status/1160005797339791360" TargetMode="External" /><Relationship Id="rId222" Type="http://schemas.openxmlformats.org/officeDocument/2006/relationships/hyperlink" Target="https://twitter.com/#!/sueleugers/status/1160005847755436033" TargetMode="External" /><Relationship Id="rId223" Type="http://schemas.openxmlformats.org/officeDocument/2006/relationships/hyperlink" Target="https://twitter.com/#!/jaysguitars/status/1160009175742799872" TargetMode="External" /><Relationship Id="rId224" Type="http://schemas.openxmlformats.org/officeDocument/2006/relationships/hyperlink" Target="https://twitter.com/#!/benjohn65/status/1160019723007844352" TargetMode="External" /><Relationship Id="rId225" Type="http://schemas.openxmlformats.org/officeDocument/2006/relationships/hyperlink" Target="https://twitter.com/#!/blueheartplanet/status/1160023365471444992" TargetMode="External" /><Relationship Id="rId226" Type="http://schemas.openxmlformats.org/officeDocument/2006/relationships/hyperlink" Target="https://twitter.com/#!/darrellgallen/status/1160053494117818368" TargetMode="External" /><Relationship Id="rId227" Type="http://schemas.openxmlformats.org/officeDocument/2006/relationships/hyperlink" Target="https://twitter.com/#!/kwhite_official/status/1160070474354888704" TargetMode="External" /><Relationship Id="rId228" Type="http://schemas.openxmlformats.org/officeDocument/2006/relationships/hyperlink" Target="https://twitter.com/#!/2jazza/status/1160080650570874880" TargetMode="External" /><Relationship Id="rId229" Type="http://schemas.openxmlformats.org/officeDocument/2006/relationships/hyperlink" Target="https://twitter.com/#!/heroisrotten/status/1160082464011739136" TargetMode="External" /><Relationship Id="rId230" Type="http://schemas.openxmlformats.org/officeDocument/2006/relationships/hyperlink" Target="https://twitter.com/#!/heroisrotten/status/1160082691867328512" TargetMode="External" /><Relationship Id="rId231" Type="http://schemas.openxmlformats.org/officeDocument/2006/relationships/hyperlink" Target="https://twitter.com/#!/319hilal/status/1160196622774669312" TargetMode="External" /><Relationship Id="rId232" Type="http://schemas.openxmlformats.org/officeDocument/2006/relationships/hyperlink" Target="https://twitter.com/#!/adnanba26942430/status/1160252212456673283" TargetMode="External" /><Relationship Id="rId233" Type="http://schemas.openxmlformats.org/officeDocument/2006/relationships/hyperlink" Target="https://twitter.com/#!/maryajzb64/status/1160362755687407617" TargetMode="External" /><Relationship Id="rId234" Type="http://schemas.openxmlformats.org/officeDocument/2006/relationships/hyperlink" Target="https://twitter.com/#!/blacepi2912/status/1160592120052367360" TargetMode="External" /><Relationship Id="rId235" Type="http://schemas.openxmlformats.org/officeDocument/2006/relationships/hyperlink" Target="https://twitter.com/#!/blacepi2912/status/1160592218014519297" TargetMode="External" /><Relationship Id="rId236" Type="http://schemas.openxmlformats.org/officeDocument/2006/relationships/hyperlink" Target="https://twitter.com/#!/blacepi2912/status/1160592250151325696" TargetMode="External" /><Relationship Id="rId237" Type="http://schemas.openxmlformats.org/officeDocument/2006/relationships/hyperlink" Target="https://twitter.com/#!/blacepi2912/status/1160592344334393344" TargetMode="External" /><Relationship Id="rId238" Type="http://schemas.openxmlformats.org/officeDocument/2006/relationships/hyperlink" Target="https://twitter.com/#!/blacepi2912/status/1160592371752550400" TargetMode="External" /><Relationship Id="rId239" Type="http://schemas.openxmlformats.org/officeDocument/2006/relationships/hyperlink" Target="https://twitter.com/#!/blacepi2912/status/1160592409815900160" TargetMode="External" /><Relationship Id="rId240" Type="http://schemas.openxmlformats.org/officeDocument/2006/relationships/hyperlink" Target="https://twitter.com/#!/blacepi2912/status/1160592470956216320" TargetMode="External" /><Relationship Id="rId241" Type="http://schemas.openxmlformats.org/officeDocument/2006/relationships/hyperlink" Target="https://twitter.com/#!/blacepi2912/status/1160592505232076800" TargetMode="External" /><Relationship Id="rId242" Type="http://schemas.openxmlformats.org/officeDocument/2006/relationships/hyperlink" Target="https://twitter.com/#!/blacepi2912/status/1160593024965103616" TargetMode="External" /><Relationship Id="rId243" Type="http://schemas.openxmlformats.org/officeDocument/2006/relationships/hyperlink" Target="https://twitter.com/#!/marioserna1974/status/1160615362951561218" TargetMode="External" /><Relationship Id="rId244" Type="http://schemas.openxmlformats.org/officeDocument/2006/relationships/hyperlink" Target="https://twitter.com/#!/jeffvossler/status/1160639759791693824" TargetMode="External" /><Relationship Id="rId245" Type="http://schemas.openxmlformats.org/officeDocument/2006/relationships/hyperlink" Target="https://twitter.com/#!/benjedwards/status/1160640826223075328" TargetMode="External" /><Relationship Id="rId246" Type="http://schemas.openxmlformats.org/officeDocument/2006/relationships/hyperlink" Target="https://twitter.com/#!/allbusiness10/status/1160111814018863104" TargetMode="External" /><Relationship Id="rId247" Type="http://schemas.openxmlformats.org/officeDocument/2006/relationships/hyperlink" Target="https://twitter.com/#!/allbusiness10/status/1160644834727583745" TargetMode="External" /><Relationship Id="rId248" Type="http://schemas.openxmlformats.org/officeDocument/2006/relationships/hyperlink" Target="https://twitter.com/#!/chrisfralic/status/1160660455834214401" TargetMode="External" /><Relationship Id="rId249" Type="http://schemas.openxmlformats.org/officeDocument/2006/relationships/hyperlink" Target="https://twitter.com/#!/dominicpajak/status/1160665338654023681" TargetMode="External" /><Relationship Id="rId250" Type="http://schemas.openxmlformats.org/officeDocument/2006/relationships/hyperlink" Target="https://twitter.com/#!/bryanlunduke/status/1160676360303419392" TargetMode="External" /><Relationship Id="rId251" Type="http://schemas.openxmlformats.org/officeDocument/2006/relationships/hyperlink" Target="https://twitter.com/#!/cyndemoya/status/1160680018000789504" TargetMode="External" /><Relationship Id="rId252" Type="http://schemas.openxmlformats.org/officeDocument/2006/relationships/hyperlink" Target="https://twitter.com/#!/ravracc/status/1160686030502191105" TargetMode="External" /><Relationship Id="rId253" Type="http://schemas.openxmlformats.org/officeDocument/2006/relationships/hyperlink" Target="https://twitter.com/#!/marcusmueller/status/1160692992790999041" TargetMode="External" /><Relationship Id="rId254" Type="http://schemas.openxmlformats.org/officeDocument/2006/relationships/hyperlink" Target="https://twitter.com/#!/drchuck/status/1160723494050680832" TargetMode="External" /><Relationship Id="rId255" Type="http://schemas.openxmlformats.org/officeDocument/2006/relationships/hyperlink" Target="https://twitter.com/#!/davidgreelish/status/1160734652484726784" TargetMode="External" /><Relationship Id="rId256" Type="http://schemas.openxmlformats.org/officeDocument/2006/relationships/hyperlink" Target="https://twitter.com/#!/pimenta/status/1160738723266514944" TargetMode="External" /><Relationship Id="rId257" Type="http://schemas.openxmlformats.org/officeDocument/2006/relationships/hyperlink" Target="https://twitter.com/#!/tuxlovesyou/status/1160938234156847105" TargetMode="External" /><Relationship Id="rId258" Type="http://schemas.openxmlformats.org/officeDocument/2006/relationships/hyperlink" Target="https://twitter.com/#!/livingcomputers/status/1160638910726365185" TargetMode="External" /><Relationship Id="rId259" Type="http://schemas.openxmlformats.org/officeDocument/2006/relationships/hyperlink" Target="https://twitter.com/#!/tomjcorey/status/1160948746177224706" TargetMode="External" /><Relationship Id="rId260" Type="http://schemas.openxmlformats.org/officeDocument/2006/relationships/hyperlink" Target="https://twitter.com/#!/samuel_ilitch/status/1160949701232988161" TargetMode="External" /><Relationship Id="rId261" Type="http://schemas.openxmlformats.org/officeDocument/2006/relationships/hyperlink" Target="https://twitter.com/#!/punishedtaifa/status/1160959601984102401" TargetMode="External" /><Relationship Id="rId262" Type="http://schemas.openxmlformats.org/officeDocument/2006/relationships/hyperlink" Target="https://twitter.com/#!/charlescampbell/status/1161015155637006336" TargetMode="External" /><Relationship Id="rId263" Type="http://schemas.openxmlformats.org/officeDocument/2006/relationships/hyperlink" Target="https://twitter.com/#!/vanlandinghamem/status/1161025952958148608" TargetMode="External" /><Relationship Id="rId264" Type="http://schemas.openxmlformats.org/officeDocument/2006/relationships/hyperlink" Target="https://twitter.com/#!/twentypeace/status/1161002939105697792" TargetMode="External" /><Relationship Id="rId265" Type="http://schemas.openxmlformats.org/officeDocument/2006/relationships/hyperlink" Target="https://twitter.com/#!/ecsilehiphop/status/1160967183599456256" TargetMode="External" /><Relationship Id="rId266" Type="http://schemas.openxmlformats.org/officeDocument/2006/relationships/hyperlink" Target="https://twitter.com/#!/ecsilehiphop/status/1161047476767379457" TargetMode="External" /><Relationship Id="rId267" Type="http://schemas.openxmlformats.org/officeDocument/2006/relationships/hyperlink" Target="https://twitter.com/#!/ecsilehiphop/status/1161047613136785409" TargetMode="External" /><Relationship Id="rId268" Type="http://schemas.openxmlformats.org/officeDocument/2006/relationships/hyperlink" Target="https://twitter.com/#!/soccerkingusa/status/1161250190885556231" TargetMode="External" /><Relationship Id="rId269" Type="http://schemas.openxmlformats.org/officeDocument/2006/relationships/hyperlink" Target="https://twitter.com/#!/peter_clarke99/status/1161267080831930368" TargetMode="External" /><Relationship Id="rId270" Type="http://schemas.openxmlformats.org/officeDocument/2006/relationships/hyperlink" Target="https://twitter.com/#!/paulgallen/status/574114591149461504" TargetMode="External" /><Relationship Id="rId271" Type="http://schemas.openxmlformats.org/officeDocument/2006/relationships/hyperlink" Target="https://twitter.com/#!/paulgallen/status/572431062522982400" TargetMode="External" /><Relationship Id="rId272" Type="http://schemas.openxmlformats.org/officeDocument/2006/relationships/hyperlink" Target="https://twitter.com/#!/paulgallen/status/572445094298578944" TargetMode="External" /><Relationship Id="rId273" Type="http://schemas.openxmlformats.org/officeDocument/2006/relationships/hyperlink" Target="https://twitter.com/#!/masicleininger1/status/1161280954628890624" TargetMode="External" /><Relationship Id="rId274" Type="http://schemas.openxmlformats.org/officeDocument/2006/relationships/hyperlink" Target="https://twitter.com/#!/masicleininger1/status/1161281147432652800" TargetMode="External" /><Relationship Id="rId275" Type="http://schemas.openxmlformats.org/officeDocument/2006/relationships/hyperlink" Target="https://twitter.com/#!/masicleininger1/status/1161281290433437697" TargetMode="External" /><Relationship Id="rId276" Type="http://schemas.openxmlformats.org/officeDocument/2006/relationships/hyperlink" Target="https://twitter.com/#!/masicleininger1/status/1161283154730192896" TargetMode="External" /><Relationship Id="rId277" Type="http://schemas.openxmlformats.org/officeDocument/2006/relationships/hyperlink" Target="https://twitter.com/#!/masicleininger1/status/1161283698278445061" TargetMode="External" /><Relationship Id="rId278" Type="http://schemas.openxmlformats.org/officeDocument/2006/relationships/hyperlink" Target="https://twitter.com/#!/masicleininger1/status/1161284409422688256" TargetMode="External" /><Relationship Id="rId279" Type="http://schemas.openxmlformats.org/officeDocument/2006/relationships/hyperlink" Target="https://twitter.com/#!/masicleininger1/status/1161284668454518784" TargetMode="External" /><Relationship Id="rId280" Type="http://schemas.openxmlformats.org/officeDocument/2006/relationships/hyperlink" Target="https://twitter.com/#!/masicleininger1/status/1161284893210529795" TargetMode="External" /><Relationship Id="rId281" Type="http://schemas.openxmlformats.org/officeDocument/2006/relationships/hyperlink" Target="https://twitter.com/#!/masicleininger1/status/1161285222765420545" TargetMode="External" /><Relationship Id="rId282" Type="http://schemas.openxmlformats.org/officeDocument/2006/relationships/hyperlink" Target="https://twitter.com/#!/masicleininger1/status/1161285877215223809" TargetMode="External" /><Relationship Id="rId283" Type="http://schemas.openxmlformats.org/officeDocument/2006/relationships/hyperlink" Target="https://twitter.com/#!/masicleininger1/status/1161286118270210048" TargetMode="External" /><Relationship Id="rId284" Type="http://schemas.openxmlformats.org/officeDocument/2006/relationships/hyperlink" Target="https://twitter.com/#!/masicleininger1/status/1161286325657636865" TargetMode="External" /><Relationship Id="rId285" Type="http://schemas.openxmlformats.org/officeDocument/2006/relationships/hyperlink" Target="https://twitter.com/#!/masicleininger1/status/1161286506658635781" TargetMode="External" /><Relationship Id="rId286" Type="http://schemas.openxmlformats.org/officeDocument/2006/relationships/hyperlink" Target="https://twitter.com/#!/masicleininger1/status/1161287001204842498" TargetMode="External" /><Relationship Id="rId287" Type="http://schemas.openxmlformats.org/officeDocument/2006/relationships/hyperlink" Target="https://twitter.com/#!/masicleininger1/status/1161287188820238336" TargetMode="External" /><Relationship Id="rId288" Type="http://schemas.openxmlformats.org/officeDocument/2006/relationships/hyperlink" Target="https://twitter.com/#!/masicleininger1/status/1161287601703325700" TargetMode="External" /><Relationship Id="rId289" Type="http://schemas.openxmlformats.org/officeDocument/2006/relationships/hyperlink" Target="https://twitter.com/#!/masicleininger1/status/1161288136711954434" TargetMode="External" /><Relationship Id="rId290" Type="http://schemas.openxmlformats.org/officeDocument/2006/relationships/hyperlink" Target="https://twitter.com/#!/masicleininger1/status/1161298710329905152" TargetMode="External" /><Relationship Id="rId291" Type="http://schemas.openxmlformats.org/officeDocument/2006/relationships/hyperlink" Target="https://twitter.com/#!/masicleininger1/status/1161299320324276224" TargetMode="External" /><Relationship Id="rId292" Type="http://schemas.openxmlformats.org/officeDocument/2006/relationships/hyperlink" Target="https://twitter.com/#!/masicleininger1/status/1161300441038147584" TargetMode="External" /><Relationship Id="rId293" Type="http://schemas.openxmlformats.org/officeDocument/2006/relationships/hyperlink" Target="https://twitter.com/#!/masicleininger1/status/1161300986125676544" TargetMode="External" /><Relationship Id="rId294" Type="http://schemas.openxmlformats.org/officeDocument/2006/relationships/hyperlink" Target="https://twitter.com/#!/masicleininger1/status/1161301427387375617" TargetMode="External" /><Relationship Id="rId295" Type="http://schemas.openxmlformats.org/officeDocument/2006/relationships/hyperlink" Target="https://twitter.com/#!/masicleininger1/status/1161302211827097600" TargetMode="External" /><Relationship Id="rId296" Type="http://schemas.openxmlformats.org/officeDocument/2006/relationships/hyperlink" Target="https://twitter.com/#!/masicleininger1/status/1161302553654546433" TargetMode="External" /><Relationship Id="rId297" Type="http://schemas.openxmlformats.org/officeDocument/2006/relationships/hyperlink" Target="https://twitter.com/#!/masicleininger1/status/1161302778184028160" TargetMode="External" /><Relationship Id="rId298" Type="http://schemas.openxmlformats.org/officeDocument/2006/relationships/hyperlink" Target="https://twitter.com/#!/masicleininger1/status/1161303624141565958" TargetMode="External" /><Relationship Id="rId299" Type="http://schemas.openxmlformats.org/officeDocument/2006/relationships/hyperlink" Target="https://twitter.com/#!/masicleininger1/status/1161304039201497093" TargetMode="External" /><Relationship Id="rId300" Type="http://schemas.openxmlformats.org/officeDocument/2006/relationships/hyperlink" Target="https://twitter.com/#!/masicleininger1/status/1161304320987430912" TargetMode="External" /><Relationship Id="rId301" Type="http://schemas.openxmlformats.org/officeDocument/2006/relationships/hyperlink" Target="https://twitter.com/#!/masicleininger1/status/1161304602794323968" TargetMode="External" /><Relationship Id="rId302" Type="http://schemas.openxmlformats.org/officeDocument/2006/relationships/hyperlink" Target="https://twitter.com/#!/masicleininger1/status/1161304846294667264" TargetMode="External" /><Relationship Id="rId303" Type="http://schemas.openxmlformats.org/officeDocument/2006/relationships/hyperlink" Target="https://twitter.com/#!/masicleininger1/status/1161305094698049538" TargetMode="External" /><Relationship Id="rId304" Type="http://schemas.openxmlformats.org/officeDocument/2006/relationships/hyperlink" Target="https://twitter.com/#!/masicleininger1/status/1161305266425483264" TargetMode="External" /><Relationship Id="rId305" Type="http://schemas.openxmlformats.org/officeDocument/2006/relationships/hyperlink" Target="https://twitter.com/#!/lolathackston/status/1161419692755640320" TargetMode="External" /><Relationship Id="rId306" Type="http://schemas.openxmlformats.org/officeDocument/2006/relationships/hyperlink" Target="https://api.twitter.com/1.1/geo/id/c734bf0063981051.json" TargetMode="External" /><Relationship Id="rId307" Type="http://schemas.openxmlformats.org/officeDocument/2006/relationships/comments" Target="../comments13.xml" /><Relationship Id="rId308" Type="http://schemas.openxmlformats.org/officeDocument/2006/relationships/vmlDrawing" Target="../drawings/vmlDrawing6.vml" /><Relationship Id="rId309" Type="http://schemas.openxmlformats.org/officeDocument/2006/relationships/table" Target="../tables/table23.xml" /><Relationship Id="rId3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chwLDuiFs" TargetMode="External" /><Relationship Id="rId2" Type="http://schemas.openxmlformats.org/officeDocument/2006/relationships/hyperlink" Target="https://t.co/ayJfQlYNNH" TargetMode="External" /><Relationship Id="rId3" Type="http://schemas.openxmlformats.org/officeDocument/2006/relationships/hyperlink" Target="http://www.equatorcoffees.com/" TargetMode="External" /><Relationship Id="rId4" Type="http://schemas.openxmlformats.org/officeDocument/2006/relationships/hyperlink" Target="http://obvious.com/" TargetMode="External" /><Relationship Id="rId5" Type="http://schemas.openxmlformats.org/officeDocument/2006/relationships/hyperlink" Target="https://t.co/HGdSGzeEsu" TargetMode="External" /><Relationship Id="rId6" Type="http://schemas.openxmlformats.org/officeDocument/2006/relationships/hyperlink" Target="http://bronze.vc/" TargetMode="External" /><Relationship Id="rId7" Type="http://schemas.openxmlformats.org/officeDocument/2006/relationships/hyperlink" Target="https://t.co/gINrcfzM8M" TargetMode="External" /><Relationship Id="rId8" Type="http://schemas.openxmlformats.org/officeDocument/2006/relationships/hyperlink" Target="http://t.co/GTLzCYoXc8" TargetMode="External" /><Relationship Id="rId9" Type="http://schemas.openxmlformats.org/officeDocument/2006/relationships/hyperlink" Target="http://www.paulallen.com/" TargetMode="External" /><Relationship Id="rId10" Type="http://schemas.openxmlformats.org/officeDocument/2006/relationships/hyperlink" Target="http://omidyargroup.com/" TargetMode="External" /><Relationship Id="rId11" Type="http://schemas.openxmlformats.org/officeDocument/2006/relationships/hyperlink" Target="http://t.co/GFXeajXNsA" TargetMode="External" /><Relationship Id="rId12" Type="http://schemas.openxmlformats.org/officeDocument/2006/relationships/hyperlink" Target="http://emersoncollective.com/" TargetMode="External" /><Relationship Id="rId13" Type="http://schemas.openxmlformats.org/officeDocument/2006/relationships/hyperlink" Target="https://t.co/omWhFjgLgP" TargetMode="External" /><Relationship Id="rId14" Type="http://schemas.openxmlformats.org/officeDocument/2006/relationships/hyperlink" Target="https://t.co/legpJeRuDA" TargetMode="External" /><Relationship Id="rId15" Type="http://schemas.openxmlformats.org/officeDocument/2006/relationships/hyperlink" Target="https://t.co/bKBtZeAFrh" TargetMode="External" /><Relationship Id="rId16" Type="http://schemas.openxmlformats.org/officeDocument/2006/relationships/hyperlink" Target="https://www.upstreammusicfest.com/Feedback.aspx" TargetMode="External" /><Relationship Id="rId17" Type="http://schemas.openxmlformats.org/officeDocument/2006/relationships/hyperlink" Target="https://t.co/hrhaCHhyjx" TargetMode="External" /><Relationship Id="rId18" Type="http://schemas.openxmlformats.org/officeDocument/2006/relationships/hyperlink" Target="https://t.co/AITfIziPWQ" TargetMode="External" /><Relationship Id="rId19" Type="http://schemas.openxmlformats.org/officeDocument/2006/relationships/hyperlink" Target="https://t.co/8sJpnC5xtz" TargetMode="External" /><Relationship Id="rId20" Type="http://schemas.openxmlformats.org/officeDocument/2006/relationships/hyperlink" Target="http://www.guardiacivil.es/es/institucional/normas_uso_de_twitter.html" TargetMode="External" /><Relationship Id="rId21" Type="http://schemas.openxmlformats.org/officeDocument/2006/relationships/hyperlink" Target="https://t.co/vSwo9eLaKi" TargetMode="External" /><Relationship Id="rId22" Type="http://schemas.openxmlformats.org/officeDocument/2006/relationships/hyperlink" Target="https://t.co/1LuA9UJkne" TargetMode="External" /><Relationship Id="rId23" Type="http://schemas.openxmlformats.org/officeDocument/2006/relationships/hyperlink" Target="https://t.co/iLCPTJkDO8" TargetMode="External" /><Relationship Id="rId24" Type="http://schemas.openxmlformats.org/officeDocument/2006/relationships/hyperlink" Target="http://t.co/CZt5Gbo7Md" TargetMode="External" /><Relationship Id="rId25" Type="http://schemas.openxmlformats.org/officeDocument/2006/relationships/hyperlink" Target="http://news.microsoft.com/europe" TargetMode="External" /><Relationship Id="rId26" Type="http://schemas.openxmlformats.org/officeDocument/2006/relationships/hyperlink" Target="http://www.casareal.es/" TargetMode="External" /><Relationship Id="rId27" Type="http://schemas.openxmlformats.org/officeDocument/2006/relationships/hyperlink" Target="http://t.co/gC1NnB1hgl" TargetMode="External" /><Relationship Id="rId28" Type="http://schemas.openxmlformats.org/officeDocument/2006/relationships/hyperlink" Target="https://t.co/0o6oj1LRF2" TargetMode="External" /><Relationship Id="rId29" Type="http://schemas.openxmlformats.org/officeDocument/2006/relationships/hyperlink" Target="https://t.co/upYStlAoUA" TargetMode="External" /><Relationship Id="rId30" Type="http://schemas.openxmlformats.org/officeDocument/2006/relationships/hyperlink" Target="https://t.co/ATLMkBIeQr" TargetMode="External" /><Relationship Id="rId31" Type="http://schemas.openxmlformats.org/officeDocument/2006/relationships/hyperlink" Target="http://actualidad.rt.com/" TargetMode="External" /><Relationship Id="rId32" Type="http://schemas.openxmlformats.org/officeDocument/2006/relationships/hyperlink" Target="http://cia.gov/" TargetMode="External" /><Relationship Id="rId33" Type="http://schemas.openxmlformats.org/officeDocument/2006/relationships/hyperlink" Target="http://www.interior.gob.es/" TargetMode="External" /><Relationship Id="rId34" Type="http://schemas.openxmlformats.org/officeDocument/2006/relationships/hyperlink" Target="http://www.flyingheritage.com/" TargetMode="External" /><Relationship Id="rId35" Type="http://schemas.openxmlformats.org/officeDocument/2006/relationships/hyperlink" Target="http://andyhickl.net/" TargetMode="External" /><Relationship Id="rId36" Type="http://schemas.openxmlformats.org/officeDocument/2006/relationships/hyperlink" Target="https://t.co/maw0wih6t6" TargetMode="External" /><Relationship Id="rId37" Type="http://schemas.openxmlformats.org/officeDocument/2006/relationships/hyperlink" Target="http://www.nsa.gov/" TargetMode="External" /><Relationship Id="rId38" Type="http://schemas.openxmlformats.org/officeDocument/2006/relationships/hyperlink" Target="https://t.co/apE1WU9rnt" TargetMode="External" /><Relationship Id="rId39" Type="http://schemas.openxmlformats.org/officeDocument/2006/relationships/hyperlink" Target="https://t.co/DyIWthkowB" TargetMode="External" /><Relationship Id="rId40" Type="http://schemas.openxmlformats.org/officeDocument/2006/relationships/hyperlink" Target="http://lipsiapp.com/anthony-palmer-1" TargetMode="External" /><Relationship Id="rId41" Type="http://schemas.openxmlformats.org/officeDocument/2006/relationships/hyperlink" Target="https://t.co/pk9JtqI3qv" TargetMode="External" /><Relationship Id="rId42" Type="http://schemas.openxmlformats.org/officeDocument/2006/relationships/hyperlink" Target="http://fensens.com/" TargetMode="External" /><Relationship Id="rId43" Type="http://schemas.openxmlformats.org/officeDocument/2006/relationships/hyperlink" Target="https://t.co/OJ7JEtqrj1" TargetMode="External" /><Relationship Id="rId44" Type="http://schemas.openxmlformats.org/officeDocument/2006/relationships/hyperlink" Target="http://t.co/Ax7g57S0Td" TargetMode="External" /><Relationship Id="rId45" Type="http://schemas.openxmlformats.org/officeDocument/2006/relationships/hyperlink" Target="https://www.facebook.com/16thSB/?fref=ts&amp;rf=105611829471971" TargetMode="External" /><Relationship Id="rId46" Type="http://schemas.openxmlformats.org/officeDocument/2006/relationships/hyperlink" Target="http://t.co/JbIgCpT9T7" TargetMode="External" /><Relationship Id="rId47" Type="http://schemas.openxmlformats.org/officeDocument/2006/relationships/hyperlink" Target="http://t.co/6wbZ1ItSnC" TargetMode="External" /><Relationship Id="rId48" Type="http://schemas.openxmlformats.org/officeDocument/2006/relationships/hyperlink" Target="http://t.co/voDKoV1kBY" TargetMode="External" /><Relationship Id="rId49" Type="http://schemas.openxmlformats.org/officeDocument/2006/relationships/hyperlink" Target="https://t.co/SMh5EMyywM" TargetMode="External" /><Relationship Id="rId50" Type="http://schemas.openxmlformats.org/officeDocument/2006/relationships/hyperlink" Target="https://t.co/ROsUjFtikV" TargetMode="External" /><Relationship Id="rId51" Type="http://schemas.openxmlformats.org/officeDocument/2006/relationships/hyperlink" Target="http://t.co/12CDG0b6ZI" TargetMode="External" /><Relationship Id="rId52" Type="http://schemas.openxmlformats.org/officeDocument/2006/relationships/hyperlink" Target="https://t.co/7GlGReJzBk" TargetMode="External" /><Relationship Id="rId53" Type="http://schemas.openxmlformats.org/officeDocument/2006/relationships/hyperlink" Target="https://t.co/Pm5zKBHjnD" TargetMode="External" /><Relationship Id="rId54" Type="http://schemas.openxmlformats.org/officeDocument/2006/relationships/hyperlink" Target="https://www.facebook.com/USArmyChiefofStaff" TargetMode="External" /><Relationship Id="rId55" Type="http://schemas.openxmlformats.org/officeDocument/2006/relationships/hyperlink" Target="https://myseco.militaryonesource.mil/portal/" TargetMode="External" /><Relationship Id="rId56" Type="http://schemas.openxmlformats.org/officeDocument/2006/relationships/hyperlink" Target="http://www.dma.mil/" TargetMode="External" /><Relationship Id="rId57" Type="http://schemas.openxmlformats.org/officeDocument/2006/relationships/hyperlink" Target="http://t.co/ONJItmIwHh" TargetMode="External" /><Relationship Id="rId58" Type="http://schemas.openxmlformats.org/officeDocument/2006/relationships/hyperlink" Target="https://www.linkedin.com/in/jon-wolfsthal-b2205837/" TargetMode="External" /><Relationship Id="rId59" Type="http://schemas.openxmlformats.org/officeDocument/2006/relationships/hyperlink" Target="http://t.co/5HGTGKcE3R" TargetMode="External" /><Relationship Id="rId60" Type="http://schemas.openxmlformats.org/officeDocument/2006/relationships/hyperlink" Target="https://t.co/QOgcuQI7tP" TargetMode="External" /><Relationship Id="rId61" Type="http://schemas.openxmlformats.org/officeDocument/2006/relationships/hyperlink" Target="https://t.co/qIVQehdsH4" TargetMode="External" /><Relationship Id="rId62" Type="http://schemas.openxmlformats.org/officeDocument/2006/relationships/hyperlink" Target="https://t.co/6ID7cVNiws" TargetMode="External" /><Relationship Id="rId63" Type="http://schemas.openxmlformats.org/officeDocument/2006/relationships/hyperlink" Target="http://www.inherentresolve.mil/" TargetMode="External" /><Relationship Id="rId64" Type="http://schemas.openxmlformats.org/officeDocument/2006/relationships/hyperlink" Target="https://t.co/HKBm7HgUpX" TargetMode="External" /><Relationship Id="rId65" Type="http://schemas.openxmlformats.org/officeDocument/2006/relationships/hyperlink" Target="https://t.co/C9RaorLEU6" TargetMode="External" /><Relationship Id="rId66" Type="http://schemas.openxmlformats.org/officeDocument/2006/relationships/hyperlink" Target="http://t.co/sklFmrAiTz" TargetMode="External" /><Relationship Id="rId67" Type="http://schemas.openxmlformats.org/officeDocument/2006/relationships/hyperlink" Target="http://t.co/U2G9Os9is4" TargetMode="External" /><Relationship Id="rId68" Type="http://schemas.openxmlformats.org/officeDocument/2006/relationships/hyperlink" Target="http://www.navy.mil/cno" TargetMode="External" /><Relationship Id="rId69" Type="http://schemas.openxmlformats.org/officeDocument/2006/relationships/hyperlink" Target="http://www.linkedin.com/in/cregan" TargetMode="External" /><Relationship Id="rId70" Type="http://schemas.openxmlformats.org/officeDocument/2006/relationships/hyperlink" Target="https://t.co/RSbdr5AN6Z" TargetMode="External" /><Relationship Id="rId71" Type="http://schemas.openxmlformats.org/officeDocument/2006/relationships/hyperlink" Target="http://t.co/7aM7bz0SXX" TargetMode="External" /><Relationship Id="rId72" Type="http://schemas.openxmlformats.org/officeDocument/2006/relationships/hyperlink" Target="http://t.co/HSn9GLP6qS" TargetMode="External" /><Relationship Id="rId73" Type="http://schemas.openxmlformats.org/officeDocument/2006/relationships/hyperlink" Target="http://t.co/xmW5LuYDnC" TargetMode="External" /><Relationship Id="rId74" Type="http://schemas.openxmlformats.org/officeDocument/2006/relationships/hyperlink" Target="http://t.co/Vl71pHbA9b" TargetMode="External" /><Relationship Id="rId75" Type="http://schemas.openxmlformats.org/officeDocument/2006/relationships/hyperlink" Target="http://www.geekwire.com/author/alanboyle/" TargetMode="External" /><Relationship Id="rId76" Type="http://schemas.openxmlformats.org/officeDocument/2006/relationships/hyperlink" Target="https://t.co/oAX0P2giPg" TargetMode="External" /><Relationship Id="rId77" Type="http://schemas.openxmlformats.org/officeDocument/2006/relationships/hyperlink" Target="http://t.co/ZHcYKfbnOb" TargetMode="External" /><Relationship Id="rId78" Type="http://schemas.openxmlformats.org/officeDocument/2006/relationships/hyperlink" Target="https://t.co/SHF3XNc9hi" TargetMode="External" /><Relationship Id="rId79" Type="http://schemas.openxmlformats.org/officeDocument/2006/relationships/hyperlink" Target="https://t.co/3rOZWFhQFU" TargetMode="External" /><Relationship Id="rId80" Type="http://schemas.openxmlformats.org/officeDocument/2006/relationships/hyperlink" Target="https://t.co/KebO2NQi3S" TargetMode="External" /><Relationship Id="rId81" Type="http://schemas.openxmlformats.org/officeDocument/2006/relationships/hyperlink" Target="http://twpf.jp/heroisrotten" TargetMode="External" /><Relationship Id="rId82" Type="http://schemas.openxmlformats.org/officeDocument/2006/relationships/hyperlink" Target="http://t.co/JbYJdpwdOT" TargetMode="External" /><Relationship Id="rId83" Type="http://schemas.openxmlformats.org/officeDocument/2006/relationships/hyperlink" Target="http://t.co/IZC3LCCRlU" TargetMode="External" /><Relationship Id="rId84" Type="http://schemas.openxmlformats.org/officeDocument/2006/relationships/hyperlink" Target="http://t.co/FpUAtPvMR9" TargetMode="External" /><Relationship Id="rId85" Type="http://schemas.openxmlformats.org/officeDocument/2006/relationships/hyperlink" Target="https://t.co/Z5nHi5leLz" TargetMode="External" /><Relationship Id="rId86" Type="http://schemas.openxmlformats.org/officeDocument/2006/relationships/hyperlink" Target="https://t.co/4HnzdaBCs6" TargetMode="External" /><Relationship Id="rId87" Type="http://schemas.openxmlformats.org/officeDocument/2006/relationships/hyperlink" Target="https://t.co/8wuurupJRV" TargetMode="External" /><Relationship Id="rId88" Type="http://schemas.openxmlformats.org/officeDocument/2006/relationships/hyperlink" Target="http://firstround.com/person/chris-fralic/" TargetMode="External" /><Relationship Id="rId89" Type="http://schemas.openxmlformats.org/officeDocument/2006/relationships/hyperlink" Target="https://t.co/BWGnjQKHoM" TargetMode="External" /><Relationship Id="rId90" Type="http://schemas.openxmlformats.org/officeDocument/2006/relationships/hyperlink" Target="https://t.co/UhNgBXlHVP" TargetMode="External" /><Relationship Id="rId91" Type="http://schemas.openxmlformats.org/officeDocument/2006/relationships/hyperlink" Target="https://t.co/aeBIUbrZ27" TargetMode="External" /><Relationship Id="rId92" Type="http://schemas.openxmlformats.org/officeDocument/2006/relationships/hyperlink" Target="http://t.co/f0j368HnE8" TargetMode="External" /><Relationship Id="rId93" Type="http://schemas.openxmlformats.org/officeDocument/2006/relationships/hyperlink" Target="https://t.co/KqxeqEbcHS" TargetMode="External" /><Relationship Id="rId94" Type="http://schemas.openxmlformats.org/officeDocument/2006/relationships/hyperlink" Target="https://t.co/nB8iY6vv2L" TargetMode="External" /><Relationship Id="rId95" Type="http://schemas.openxmlformats.org/officeDocument/2006/relationships/hyperlink" Target="http://about.me/pimenta" TargetMode="External" /><Relationship Id="rId96" Type="http://schemas.openxmlformats.org/officeDocument/2006/relationships/hyperlink" Target="https://t.co/CMcZvWTlF6" TargetMode="External" /><Relationship Id="rId97" Type="http://schemas.openxmlformats.org/officeDocument/2006/relationships/hyperlink" Target="http://t.co/8z7xF414ni" TargetMode="External" /><Relationship Id="rId98" Type="http://schemas.openxmlformats.org/officeDocument/2006/relationships/hyperlink" Target="https://t.co/IP4IONORL9" TargetMode="External" /><Relationship Id="rId99" Type="http://schemas.openxmlformats.org/officeDocument/2006/relationships/hyperlink" Target="http://elizabethtaylor.com/" TargetMode="External" /><Relationship Id="rId100" Type="http://schemas.openxmlformats.org/officeDocument/2006/relationships/hyperlink" Target="https://t.co/X5BMLH6Cdk" TargetMode="External" /><Relationship Id="rId101" Type="http://schemas.openxmlformats.org/officeDocument/2006/relationships/hyperlink" Target="http://facebook.com/jessicaalba" TargetMode="External" /><Relationship Id="rId102" Type="http://schemas.openxmlformats.org/officeDocument/2006/relationships/hyperlink" Target="http://t.co/QitfTFSWPm" TargetMode="External" /><Relationship Id="rId103" Type="http://schemas.openxmlformats.org/officeDocument/2006/relationships/hyperlink" Target="http://t.co/aENfTjGCfc" TargetMode="External" /><Relationship Id="rId104" Type="http://schemas.openxmlformats.org/officeDocument/2006/relationships/hyperlink" Target="https://t.co/tivWdebCYR" TargetMode="External" /><Relationship Id="rId105" Type="http://schemas.openxmlformats.org/officeDocument/2006/relationships/hyperlink" Target="http://www.rtve.es/" TargetMode="External" /><Relationship Id="rId106" Type="http://schemas.openxmlformats.org/officeDocument/2006/relationships/hyperlink" Target="http://t.co/a38gP0FEj4" TargetMode="External" /><Relationship Id="rId107" Type="http://schemas.openxmlformats.org/officeDocument/2006/relationships/hyperlink" Target="https://t.co/t06NeJF8PG" TargetMode="External" /><Relationship Id="rId108" Type="http://schemas.openxmlformats.org/officeDocument/2006/relationships/hyperlink" Target="https://t.co/gm6WVcFPgc" TargetMode="External" /><Relationship Id="rId109" Type="http://schemas.openxmlformats.org/officeDocument/2006/relationships/hyperlink" Target="https://t.co/PAIlGb59ub" TargetMode="External" /><Relationship Id="rId110" Type="http://schemas.openxmlformats.org/officeDocument/2006/relationships/hyperlink" Target="http://christianfaith.us/" TargetMode="External" /><Relationship Id="rId111" Type="http://schemas.openxmlformats.org/officeDocument/2006/relationships/hyperlink" Target="http://t.co/z1kYK37EH6" TargetMode="External" /><Relationship Id="rId112" Type="http://schemas.openxmlformats.org/officeDocument/2006/relationships/hyperlink" Target="https://t.co/sm1GFqbM4k" TargetMode="External" /><Relationship Id="rId113" Type="http://schemas.openxmlformats.org/officeDocument/2006/relationships/hyperlink" Target="https://t.co/Aj7XhgXqWl" TargetMode="External" /><Relationship Id="rId114" Type="http://schemas.openxmlformats.org/officeDocument/2006/relationships/hyperlink" Target="https://t.co/BB8O1JIaTn" TargetMode="External" /><Relationship Id="rId115" Type="http://schemas.openxmlformats.org/officeDocument/2006/relationships/hyperlink" Target="http://www.caseytreat.tv/" TargetMode="External" /><Relationship Id="rId116" Type="http://schemas.openxmlformats.org/officeDocument/2006/relationships/hyperlink" Target="http://www.instagram.com/realDonaldTrump" TargetMode="External" /><Relationship Id="rId117" Type="http://schemas.openxmlformats.org/officeDocument/2006/relationships/hyperlink" Target="https://www.reverbnation.com/twentypeace/songs" TargetMode="External" /><Relationship Id="rId118" Type="http://schemas.openxmlformats.org/officeDocument/2006/relationships/hyperlink" Target="https://t.co/EDDtp1UR28" TargetMode="External" /><Relationship Id="rId119" Type="http://schemas.openxmlformats.org/officeDocument/2006/relationships/hyperlink" Target="http://www.gawvi.com/" TargetMode="External" /><Relationship Id="rId120" Type="http://schemas.openxmlformats.org/officeDocument/2006/relationships/hyperlink" Target="http://ballmergroup.org/" TargetMode="External" /><Relationship Id="rId121" Type="http://schemas.openxmlformats.org/officeDocument/2006/relationships/hyperlink" Target="http://www.ricardosalinas.com/" TargetMode="External" /><Relationship Id="rId122" Type="http://schemas.openxmlformats.org/officeDocument/2006/relationships/hyperlink" Target="https://t.co/ZSOQyxRT5Z" TargetMode="External" /><Relationship Id="rId123" Type="http://schemas.openxmlformats.org/officeDocument/2006/relationships/hyperlink" Target="http://t.co/3OluA7NiZJ" TargetMode="External" /><Relationship Id="rId124" Type="http://schemas.openxmlformats.org/officeDocument/2006/relationships/hyperlink" Target="http://t.co/VjVlacVzdw" TargetMode="External" /><Relationship Id="rId125" Type="http://schemas.openxmlformats.org/officeDocument/2006/relationships/hyperlink" Target="https://t.co/jI9MZ8dDPQ" TargetMode="External" /><Relationship Id="rId126" Type="http://schemas.openxmlformats.org/officeDocument/2006/relationships/hyperlink" Target="http://www.choosethinking.com/" TargetMode="External" /><Relationship Id="rId127" Type="http://schemas.openxmlformats.org/officeDocument/2006/relationships/hyperlink" Target="https://t.co/jwQJhVhGok" TargetMode="External" /><Relationship Id="rId128" Type="http://schemas.openxmlformats.org/officeDocument/2006/relationships/hyperlink" Target="https://pbs.twimg.com/profile_banners/14248451/1558914377" TargetMode="External" /><Relationship Id="rId129" Type="http://schemas.openxmlformats.org/officeDocument/2006/relationships/hyperlink" Target="https://pbs.twimg.com/profile_banners/15008497/1432170036" TargetMode="External" /><Relationship Id="rId130" Type="http://schemas.openxmlformats.org/officeDocument/2006/relationships/hyperlink" Target="https://pbs.twimg.com/profile_banners/15595832/1417384348" TargetMode="External" /><Relationship Id="rId131" Type="http://schemas.openxmlformats.org/officeDocument/2006/relationships/hyperlink" Target="https://pbs.twimg.com/profile_banners/6670882/1474088133" TargetMode="External" /><Relationship Id="rId132" Type="http://schemas.openxmlformats.org/officeDocument/2006/relationships/hyperlink" Target="https://pbs.twimg.com/profile_banners/46063/1562768621" TargetMode="External" /><Relationship Id="rId133" Type="http://schemas.openxmlformats.org/officeDocument/2006/relationships/hyperlink" Target="https://pbs.twimg.com/profile_banners/17493187/1510255008" TargetMode="External" /><Relationship Id="rId134" Type="http://schemas.openxmlformats.org/officeDocument/2006/relationships/hyperlink" Target="https://pbs.twimg.com/profile_banners/24167314/1503165146" TargetMode="External" /><Relationship Id="rId135" Type="http://schemas.openxmlformats.org/officeDocument/2006/relationships/hyperlink" Target="https://pbs.twimg.com/profile_banners/749963/1483400066" TargetMode="External" /><Relationship Id="rId136" Type="http://schemas.openxmlformats.org/officeDocument/2006/relationships/hyperlink" Target="https://pbs.twimg.com/profile_banners/2730791/1551848071" TargetMode="External" /><Relationship Id="rId137" Type="http://schemas.openxmlformats.org/officeDocument/2006/relationships/hyperlink" Target="https://pbs.twimg.com/profile_banners/21872269/1445279444" TargetMode="External" /><Relationship Id="rId138" Type="http://schemas.openxmlformats.org/officeDocument/2006/relationships/hyperlink" Target="https://pbs.twimg.com/profile_banners/1475495658/1555607486" TargetMode="External" /><Relationship Id="rId139" Type="http://schemas.openxmlformats.org/officeDocument/2006/relationships/hyperlink" Target="https://pbs.twimg.com/profile_banners/2771375125/1563837010" TargetMode="External" /><Relationship Id="rId140" Type="http://schemas.openxmlformats.org/officeDocument/2006/relationships/hyperlink" Target="https://pbs.twimg.com/profile_banners/2313637447/1563928803" TargetMode="External" /><Relationship Id="rId141" Type="http://schemas.openxmlformats.org/officeDocument/2006/relationships/hyperlink" Target="https://pbs.twimg.com/profile_banners/45505228/1443453185" TargetMode="External" /><Relationship Id="rId142" Type="http://schemas.openxmlformats.org/officeDocument/2006/relationships/hyperlink" Target="https://pbs.twimg.com/profile_banners/1102438502287851520/1564788746" TargetMode="External" /><Relationship Id="rId143" Type="http://schemas.openxmlformats.org/officeDocument/2006/relationships/hyperlink" Target="https://pbs.twimg.com/profile_banners/238160734/1527243655" TargetMode="External" /><Relationship Id="rId144" Type="http://schemas.openxmlformats.org/officeDocument/2006/relationships/hyperlink" Target="https://pbs.twimg.com/profile_banners/121872852/1539641738" TargetMode="External" /><Relationship Id="rId145" Type="http://schemas.openxmlformats.org/officeDocument/2006/relationships/hyperlink" Target="https://pbs.twimg.com/profile_banners/74286565/1557879071" TargetMode="External" /><Relationship Id="rId146" Type="http://schemas.openxmlformats.org/officeDocument/2006/relationships/hyperlink" Target="https://pbs.twimg.com/profile_banners/98804234/1564317444" TargetMode="External" /><Relationship Id="rId147" Type="http://schemas.openxmlformats.org/officeDocument/2006/relationships/hyperlink" Target="https://pbs.twimg.com/profile_banners/725421203310055424/1528222382" TargetMode="External" /><Relationship Id="rId148" Type="http://schemas.openxmlformats.org/officeDocument/2006/relationships/hyperlink" Target="https://pbs.twimg.com/profile_banners/1100678693779836929/1559923771" TargetMode="External" /><Relationship Id="rId149" Type="http://schemas.openxmlformats.org/officeDocument/2006/relationships/hyperlink" Target="https://pbs.twimg.com/profile_banners/259725229/1439209336" TargetMode="External" /><Relationship Id="rId150" Type="http://schemas.openxmlformats.org/officeDocument/2006/relationships/hyperlink" Target="https://pbs.twimg.com/profile_banners/50393960/1556286424" TargetMode="External" /><Relationship Id="rId151" Type="http://schemas.openxmlformats.org/officeDocument/2006/relationships/hyperlink" Target="https://pbs.twimg.com/profile_banners/989153131467497474/1565030027" TargetMode="External" /><Relationship Id="rId152" Type="http://schemas.openxmlformats.org/officeDocument/2006/relationships/hyperlink" Target="https://pbs.twimg.com/profile_banners/3091973727/1426458859" TargetMode="External" /><Relationship Id="rId153" Type="http://schemas.openxmlformats.org/officeDocument/2006/relationships/hyperlink" Target="https://pbs.twimg.com/profile_banners/1072921916460228611/1545142135" TargetMode="External" /><Relationship Id="rId154" Type="http://schemas.openxmlformats.org/officeDocument/2006/relationships/hyperlink" Target="https://pbs.twimg.com/profile_banners/295608887/1555310362" TargetMode="External" /><Relationship Id="rId155" Type="http://schemas.openxmlformats.org/officeDocument/2006/relationships/hyperlink" Target="https://pbs.twimg.com/profile_banners/23791197/1565168214" TargetMode="External" /><Relationship Id="rId156" Type="http://schemas.openxmlformats.org/officeDocument/2006/relationships/hyperlink" Target="https://pbs.twimg.com/profile_banners/270397123/1557214842" TargetMode="External" /><Relationship Id="rId157" Type="http://schemas.openxmlformats.org/officeDocument/2006/relationships/hyperlink" Target="https://pbs.twimg.com/profile_banners/2201623465/1527753189" TargetMode="External" /><Relationship Id="rId158" Type="http://schemas.openxmlformats.org/officeDocument/2006/relationships/hyperlink" Target="https://pbs.twimg.com/profile_banners/2422091941/1506695961" TargetMode="External" /><Relationship Id="rId159" Type="http://schemas.openxmlformats.org/officeDocument/2006/relationships/hyperlink" Target="https://pbs.twimg.com/profile_banners/104222894/1563267259" TargetMode="External" /><Relationship Id="rId160" Type="http://schemas.openxmlformats.org/officeDocument/2006/relationships/hyperlink" Target="https://pbs.twimg.com/profile_banners/2497155462/1460373172" TargetMode="External" /><Relationship Id="rId161" Type="http://schemas.openxmlformats.org/officeDocument/2006/relationships/hyperlink" Target="https://pbs.twimg.com/profile_banners/7996082/1450772084" TargetMode="External" /><Relationship Id="rId162" Type="http://schemas.openxmlformats.org/officeDocument/2006/relationships/hyperlink" Target="https://pbs.twimg.com/profile_banners/22954354/1552085088" TargetMode="External" /><Relationship Id="rId163" Type="http://schemas.openxmlformats.org/officeDocument/2006/relationships/hyperlink" Target="https://pbs.twimg.com/profile_banners/1283892570/1544451350" TargetMode="External" /><Relationship Id="rId164" Type="http://schemas.openxmlformats.org/officeDocument/2006/relationships/hyperlink" Target="https://pbs.twimg.com/profile_banners/100731315/1552993338" TargetMode="External" /><Relationship Id="rId165" Type="http://schemas.openxmlformats.org/officeDocument/2006/relationships/hyperlink" Target="https://pbs.twimg.com/profile_banners/2359926157/1401488215" TargetMode="External" /><Relationship Id="rId166" Type="http://schemas.openxmlformats.org/officeDocument/2006/relationships/hyperlink" Target="https://pbs.twimg.com/profile_banners/231000704/1547125488" TargetMode="External" /><Relationship Id="rId167" Type="http://schemas.openxmlformats.org/officeDocument/2006/relationships/hyperlink" Target="https://pbs.twimg.com/profile_banners/374014021/1405721527" TargetMode="External" /><Relationship Id="rId168" Type="http://schemas.openxmlformats.org/officeDocument/2006/relationships/hyperlink" Target="https://pbs.twimg.com/profile_banners/488943006/1501019056" TargetMode="External" /><Relationship Id="rId169" Type="http://schemas.openxmlformats.org/officeDocument/2006/relationships/hyperlink" Target="https://pbs.twimg.com/profile_banners/9684932/1555714555" TargetMode="External" /><Relationship Id="rId170" Type="http://schemas.openxmlformats.org/officeDocument/2006/relationships/hyperlink" Target="https://pbs.twimg.com/profile_banners/39153776/1472581021" TargetMode="External" /><Relationship Id="rId171" Type="http://schemas.openxmlformats.org/officeDocument/2006/relationships/hyperlink" Target="https://pbs.twimg.com/profile_banners/16589206/1402313050" TargetMode="External" /><Relationship Id="rId172" Type="http://schemas.openxmlformats.org/officeDocument/2006/relationships/hyperlink" Target="https://pbs.twimg.com/profile_banners/2248872301/1462292333" TargetMode="External" /><Relationship Id="rId173" Type="http://schemas.openxmlformats.org/officeDocument/2006/relationships/hyperlink" Target="https://pbs.twimg.com/profile_banners/16357635/1492212689" TargetMode="External" /><Relationship Id="rId174" Type="http://schemas.openxmlformats.org/officeDocument/2006/relationships/hyperlink" Target="https://pbs.twimg.com/profile_banners/19426551/1565997856" TargetMode="External" /><Relationship Id="rId175" Type="http://schemas.openxmlformats.org/officeDocument/2006/relationships/hyperlink" Target="https://pbs.twimg.com/profile_banners/2898096668/1564250596" TargetMode="External" /><Relationship Id="rId176" Type="http://schemas.openxmlformats.org/officeDocument/2006/relationships/hyperlink" Target="https://pbs.twimg.com/profile_banners/211050464/1508517826" TargetMode="External" /><Relationship Id="rId177" Type="http://schemas.openxmlformats.org/officeDocument/2006/relationships/hyperlink" Target="https://pbs.twimg.com/profile_banners/23642374/1564199832" TargetMode="External" /><Relationship Id="rId178" Type="http://schemas.openxmlformats.org/officeDocument/2006/relationships/hyperlink" Target="https://pbs.twimg.com/profile_banners/18623957/1470114161" TargetMode="External" /><Relationship Id="rId179" Type="http://schemas.openxmlformats.org/officeDocument/2006/relationships/hyperlink" Target="https://pbs.twimg.com/profile_banners/735651204/1523317612" TargetMode="External" /><Relationship Id="rId180" Type="http://schemas.openxmlformats.org/officeDocument/2006/relationships/hyperlink" Target="https://pbs.twimg.com/profile_banners/728213065775321088/1464613041" TargetMode="External" /><Relationship Id="rId181" Type="http://schemas.openxmlformats.org/officeDocument/2006/relationships/hyperlink" Target="https://pbs.twimg.com/profile_banners/20192403/1497622706" TargetMode="External" /><Relationship Id="rId182" Type="http://schemas.openxmlformats.org/officeDocument/2006/relationships/hyperlink" Target="https://pbs.twimg.com/profile_banners/51039749/1436282018" TargetMode="External" /><Relationship Id="rId183" Type="http://schemas.openxmlformats.org/officeDocument/2006/relationships/hyperlink" Target="https://pbs.twimg.com/profile_banners/161811364/1410372665" TargetMode="External" /><Relationship Id="rId184" Type="http://schemas.openxmlformats.org/officeDocument/2006/relationships/hyperlink" Target="https://pbs.twimg.com/profile_banners/63475996/1548262935" TargetMode="External" /><Relationship Id="rId185" Type="http://schemas.openxmlformats.org/officeDocument/2006/relationships/hyperlink" Target="https://pbs.twimg.com/profile_banners/304141337/1532446993" TargetMode="External" /><Relationship Id="rId186" Type="http://schemas.openxmlformats.org/officeDocument/2006/relationships/hyperlink" Target="https://pbs.twimg.com/profile_banners/117439544/1555357180" TargetMode="External" /><Relationship Id="rId187" Type="http://schemas.openxmlformats.org/officeDocument/2006/relationships/hyperlink" Target="https://pbs.twimg.com/profile_banners/356334842/1564427861" TargetMode="External" /><Relationship Id="rId188" Type="http://schemas.openxmlformats.org/officeDocument/2006/relationships/hyperlink" Target="https://pbs.twimg.com/profile_banners/715951552796762112/1489419703" TargetMode="External" /><Relationship Id="rId189" Type="http://schemas.openxmlformats.org/officeDocument/2006/relationships/hyperlink" Target="https://pbs.twimg.com/profile_banners/3315182226/1522936402" TargetMode="External" /><Relationship Id="rId190" Type="http://schemas.openxmlformats.org/officeDocument/2006/relationships/hyperlink" Target="https://pbs.twimg.com/profile_banners/325761595/1496243393" TargetMode="External" /><Relationship Id="rId191" Type="http://schemas.openxmlformats.org/officeDocument/2006/relationships/hyperlink" Target="https://pbs.twimg.com/profile_banners/37637544/1399024467" TargetMode="External" /><Relationship Id="rId192" Type="http://schemas.openxmlformats.org/officeDocument/2006/relationships/hyperlink" Target="https://pbs.twimg.com/profile_banners/541858751/1469237279" TargetMode="External" /><Relationship Id="rId193" Type="http://schemas.openxmlformats.org/officeDocument/2006/relationships/hyperlink" Target="https://pbs.twimg.com/profile_banners/2492216180/1400012241" TargetMode="External" /><Relationship Id="rId194" Type="http://schemas.openxmlformats.org/officeDocument/2006/relationships/hyperlink" Target="https://pbs.twimg.com/profile_banners/860224856/1417553548" TargetMode="External" /><Relationship Id="rId195" Type="http://schemas.openxmlformats.org/officeDocument/2006/relationships/hyperlink" Target="https://pbs.twimg.com/profile_banners/21959034/1472762344" TargetMode="External" /><Relationship Id="rId196" Type="http://schemas.openxmlformats.org/officeDocument/2006/relationships/hyperlink" Target="https://pbs.twimg.com/profile_banners/3019109987/1538232815" TargetMode="External" /><Relationship Id="rId197" Type="http://schemas.openxmlformats.org/officeDocument/2006/relationships/hyperlink" Target="https://pbs.twimg.com/profile_banners/2853414700/1415788611" TargetMode="External" /><Relationship Id="rId198" Type="http://schemas.openxmlformats.org/officeDocument/2006/relationships/hyperlink" Target="https://pbs.twimg.com/profile_banners/884432188032397312/1510759939" TargetMode="External" /><Relationship Id="rId199" Type="http://schemas.openxmlformats.org/officeDocument/2006/relationships/hyperlink" Target="https://pbs.twimg.com/profile_banners/814367737342328833/1558032722" TargetMode="External" /><Relationship Id="rId200" Type="http://schemas.openxmlformats.org/officeDocument/2006/relationships/hyperlink" Target="https://pbs.twimg.com/profile_banners/16708360/1565097190" TargetMode="External" /><Relationship Id="rId201" Type="http://schemas.openxmlformats.org/officeDocument/2006/relationships/hyperlink" Target="https://pbs.twimg.com/profile_banners/3194592704/1559813357" TargetMode="External" /><Relationship Id="rId202" Type="http://schemas.openxmlformats.org/officeDocument/2006/relationships/hyperlink" Target="https://pbs.twimg.com/profile_banners/50097090/1543603275" TargetMode="External" /><Relationship Id="rId203" Type="http://schemas.openxmlformats.org/officeDocument/2006/relationships/hyperlink" Target="https://pbs.twimg.com/profile_banners/842160434555846657/1529623791" TargetMode="External" /><Relationship Id="rId204" Type="http://schemas.openxmlformats.org/officeDocument/2006/relationships/hyperlink" Target="https://pbs.twimg.com/profile_banners/2585636132/1403618341" TargetMode="External" /><Relationship Id="rId205" Type="http://schemas.openxmlformats.org/officeDocument/2006/relationships/hyperlink" Target="https://pbs.twimg.com/profile_banners/2724324751/1408933927" TargetMode="External" /><Relationship Id="rId206" Type="http://schemas.openxmlformats.org/officeDocument/2006/relationships/hyperlink" Target="https://pbs.twimg.com/profile_banners/722192639152492545/1461792540" TargetMode="External" /><Relationship Id="rId207" Type="http://schemas.openxmlformats.org/officeDocument/2006/relationships/hyperlink" Target="https://pbs.twimg.com/profile_banners/26031947/1494420885" TargetMode="External" /><Relationship Id="rId208" Type="http://schemas.openxmlformats.org/officeDocument/2006/relationships/hyperlink" Target="https://pbs.twimg.com/profile_banners/2307003992/1560769452" TargetMode="External" /><Relationship Id="rId209" Type="http://schemas.openxmlformats.org/officeDocument/2006/relationships/hyperlink" Target="https://pbs.twimg.com/profile_banners/13691782/1401058588" TargetMode="External" /><Relationship Id="rId210" Type="http://schemas.openxmlformats.org/officeDocument/2006/relationships/hyperlink" Target="https://pbs.twimg.com/profile_banners/18244358/1562088049" TargetMode="External" /><Relationship Id="rId211" Type="http://schemas.openxmlformats.org/officeDocument/2006/relationships/hyperlink" Target="https://pbs.twimg.com/profile_banners/751507218/1564574451" TargetMode="External" /><Relationship Id="rId212" Type="http://schemas.openxmlformats.org/officeDocument/2006/relationships/hyperlink" Target="https://pbs.twimg.com/profile_banners/824116562768621568/1485993802" TargetMode="External" /><Relationship Id="rId213" Type="http://schemas.openxmlformats.org/officeDocument/2006/relationships/hyperlink" Target="https://pbs.twimg.com/profile_banners/804553619236331520/1485813433" TargetMode="External" /><Relationship Id="rId214" Type="http://schemas.openxmlformats.org/officeDocument/2006/relationships/hyperlink" Target="https://pbs.twimg.com/profile_banners/37206945/1558758429" TargetMode="External" /><Relationship Id="rId215" Type="http://schemas.openxmlformats.org/officeDocument/2006/relationships/hyperlink" Target="https://pbs.twimg.com/profile_banners/42411083/1500307240" TargetMode="External" /><Relationship Id="rId216" Type="http://schemas.openxmlformats.org/officeDocument/2006/relationships/hyperlink" Target="https://pbs.twimg.com/profile_banners/2200043383/1476550411" TargetMode="External" /><Relationship Id="rId217" Type="http://schemas.openxmlformats.org/officeDocument/2006/relationships/hyperlink" Target="https://pbs.twimg.com/profile_banners/955424724502417414/1516650810" TargetMode="External" /><Relationship Id="rId218" Type="http://schemas.openxmlformats.org/officeDocument/2006/relationships/hyperlink" Target="https://pbs.twimg.com/profile_banners/308245641/1516915218" TargetMode="External" /><Relationship Id="rId219" Type="http://schemas.openxmlformats.org/officeDocument/2006/relationships/hyperlink" Target="https://pbs.twimg.com/profile_banners/27398765/1526304875" TargetMode="External" /><Relationship Id="rId220" Type="http://schemas.openxmlformats.org/officeDocument/2006/relationships/hyperlink" Target="https://pbs.twimg.com/profile_banners/2173978087/1491014646" TargetMode="External" /><Relationship Id="rId221" Type="http://schemas.openxmlformats.org/officeDocument/2006/relationships/hyperlink" Target="https://pbs.twimg.com/profile_banners/869032235818786817/1514310346" TargetMode="External" /><Relationship Id="rId222" Type="http://schemas.openxmlformats.org/officeDocument/2006/relationships/hyperlink" Target="https://pbs.twimg.com/profile_banners/3277359043/1565480463" TargetMode="External" /><Relationship Id="rId223" Type="http://schemas.openxmlformats.org/officeDocument/2006/relationships/hyperlink" Target="https://pbs.twimg.com/profile_banners/898213075/1548042237" TargetMode="External" /><Relationship Id="rId224" Type="http://schemas.openxmlformats.org/officeDocument/2006/relationships/hyperlink" Target="https://pbs.twimg.com/profile_banners/858884531004354560/1496868558" TargetMode="External" /><Relationship Id="rId225" Type="http://schemas.openxmlformats.org/officeDocument/2006/relationships/hyperlink" Target="https://pbs.twimg.com/profile_banners/2961850629/1420560274" TargetMode="External" /><Relationship Id="rId226" Type="http://schemas.openxmlformats.org/officeDocument/2006/relationships/hyperlink" Target="https://pbs.twimg.com/profile_banners/525264466/1367486036" TargetMode="External" /><Relationship Id="rId227" Type="http://schemas.openxmlformats.org/officeDocument/2006/relationships/hyperlink" Target="https://pbs.twimg.com/profile_banners/6068/1427389734" TargetMode="External" /><Relationship Id="rId228" Type="http://schemas.openxmlformats.org/officeDocument/2006/relationships/hyperlink" Target="https://pbs.twimg.com/profile_banners/488844086/1477403756" TargetMode="External" /><Relationship Id="rId229" Type="http://schemas.openxmlformats.org/officeDocument/2006/relationships/hyperlink" Target="https://pbs.twimg.com/profile_banners/19948217/1399165908" TargetMode="External" /><Relationship Id="rId230" Type="http://schemas.openxmlformats.org/officeDocument/2006/relationships/hyperlink" Target="https://pbs.twimg.com/profile_banners/768117335202799616/1558892311" TargetMode="External" /><Relationship Id="rId231" Type="http://schemas.openxmlformats.org/officeDocument/2006/relationships/hyperlink" Target="https://pbs.twimg.com/profile_banners/324/1495976341" TargetMode="External" /><Relationship Id="rId232" Type="http://schemas.openxmlformats.org/officeDocument/2006/relationships/hyperlink" Target="https://pbs.twimg.com/profile_banners/4105897212/1543423107" TargetMode="External" /><Relationship Id="rId233" Type="http://schemas.openxmlformats.org/officeDocument/2006/relationships/hyperlink" Target="https://pbs.twimg.com/profile_banners/14180843/1512670502" TargetMode="External" /><Relationship Id="rId234" Type="http://schemas.openxmlformats.org/officeDocument/2006/relationships/hyperlink" Target="https://pbs.twimg.com/profile_banners/489580628/1546087950" TargetMode="External" /><Relationship Id="rId235" Type="http://schemas.openxmlformats.org/officeDocument/2006/relationships/hyperlink" Target="https://pbs.twimg.com/profile_banners/150775823/1563402983" TargetMode="External" /><Relationship Id="rId236" Type="http://schemas.openxmlformats.org/officeDocument/2006/relationships/hyperlink" Target="https://pbs.twimg.com/profile_banners/10185562/1392143368" TargetMode="External" /><Relationship Id="rId237" Type="http://schemas.openxmlformats.org/officeDocument/2006/relationships/hyperlink" Target="https://pbs.twimg.com/profile_banners/14762194/1458999795" TargetMode="External" /><Relationship Id="rId238" Type="http://schemas.openxmlformats.org/officeDocument/2006/relationships/hyperlink" Target="https://pbs.twimg.com/profile_banners/6243822/1448161865" TargetMode="External" /><Relationship Id="rId239" Type="http://schemas.openxmlformats.org/officeDocument/2006/relationships/hyperlink" Target="https://pbs.twimg.com/profile_banners/848634103129886721/1507570051" TargetMode="External" /><Relationship Id="rId240" Type="http://schemas.openxmlformats.org/officeDocument/2006/relationships/hyperlink" Target="https://pbs.twimg.com/profile_banners/162691844/1564018242" TargetMode="External" /><Relationship Id="rId241" Type="http://schemas.openxmlformats.org/officeDocument/2006/relationships/hyperlink" Target="https://pbs.twimg.com/profile_banners/177011467/1361313876" TargetMode="External" /><Relationship Id="rId242" Type="http://schemas.openxmlformats.org/officeDocument/2006/relationships/hyperlink" Target="https://pbs.twimg.com/profile_banners/14824849/1465314916" TargetMode="External" /><Relationship Id="rId243" Type="http://schemas.openxmlformats.org/officeDocument/2006/relationships/hyperlink" Target="https://pbs.twimg.com/profile_banners/27109019/1445451531" TargetMode="External" /><Relationship Id="rId244" Type="http://schemas.openxmlformats.org/officeDocument/2006/relationships/hyperlink" Target="https://pbs.twimg.com/profile_banners/37788181/1550861089" TargetMode="External" /><Relationship Id="rId245" Type="http://schemas.openxmlformats.org/officeDocument/2006/relationships/hyperlink" Target="https://pbs.twimg.com/profile_banners/92367751/1531932051" TargetMode="External" /><Relationship Id="rId246" Type="http://schemas.openxmlformats.org/officeDocument/2006/relationships/hyperlink" Target="https://pbs.twimg.com/profile_banners/15830716/1376771573" TargetMode="External" /><Relationship Id="rId247" Type="http://schemas.openxmlformats.org/officeDocument/2006/relationships/hyperlink" Target="https://pbs.twimg.com/profile_banners/18583722/1554923147" TargetMode="External" /><Relationship Id="rId248" Type="http://schemas.openxmlformats.org/officeDocument/2006/relationships/hyperlink" Target="https://pbs.twimg.com/profile_banners/2923344689/1478378343" TargetMode="External" /><Relationship Id="rId249" Type="http://schemas.openxmlformats.org/officeDocument/2006/relationships/hyperlink" Target="https://pbs.twimg.com/profile_banners/1159236387306123266/1565261009" TargetMode="External" /><Relationship Id="rId250" Type="http://schemas.openxmlformats.org/officeDocument/2006/relationships/hyperlink" Target="https://pbs.twimg.com/profile_banners/26729931/1563868638" TargetMode="External" /><Relationship Id="rId251" Type="http://schemas.openxmlformats.org/officeDocument/2006/relationships/hyperlink" Target="https://pbs.twimg.com/profile_banners/119844526/1537226215" TargetMode="External" /><Relationship Id="rId252" Type="http://schemas.openxmlformats.org/officeDocument/2006/relationships/hyperlink" Target="https://pbs.twimg.com/profile_banners/17654066/1405538974" TargetMode="External" /><Relationship Id="rId253" Type="http://schemas.openxmlformats.org/officeDocument/2006/relationships/hyperlink" Target="https://pbs.twimg.com/profile_banners/780291570914381828/1565463017" TargetMode="External" /><Relationship Id="rId254" Type="http://schemas.openxmlformats.org/officeDocument/2006/relationships/hyperlink" Target="https://pbs.twimg.com/profile_banners/27768807/1549904972" TargetMode="External" /><Relationship Id="rId255" Type="http://schemas.openxmlformats.org/officeDocument/2006/relationships/hyperlink" Target="https://pbs.twimg.com/profile_banners/85663637/1562452106" TargetMode="External" /><Relationship Id="rId256" Type="http://schemas.openxmlformats.org/officeDocument/2006/relationships/hyperlink" Target="https://pbs.twimg.com/profile_banners/169827326/1448120182" TargetMode="External" /><Relationship Id="rId257" Type="http://schemas.openxmlformats.org/officeDocument/2006/relationships/hyperlink" Target="https://pbs.twimg.com/profile_banners/19051864/1525787264" TargetMode="External" /><Relationship Id="rId258" Type="http://schemas.openxmlformats.org/officeDocument/2006/relationships/hyperlink" Target="https://pbs.twimg.com/profile_banners/20075285/1555641279" TargetMode="External" /><Relationship Id="rId259" Type="http://schemas.openxmlformats.org/officeDocument/2006/relationships/hyperlink" Target="https://pbs.twimg.com/profile_banners/19924665/1483492871" TargetMode="External" /><Relationship Id="rId260" Type="http://schemas.openxmlformats.org/officeDocument/2006/relationships/hyperlink" Target="https://pbs.twimg.com/profile_banners/25073877/1560920145" TargetMode="External" /><Relationship Id="rId261" Type="http://schemas.openxmlformats.org/officeDocument/2006/relationships/hyperlink" Target="https://pbs.twimg.com/profile_banners/22239470/1559751846" TargetMode="External" /><Relationship Id="rId262" Type="http://schemas.openxmlformats.org/officeDocument/2006/relationships/hyperlink" Target="https://pbs.twimg.com/profile_banners/112511880/1557532807" TargetMode="External" /><Relationship Id="rId263" Type="http://schemas.openxmlformats.org/officeDocument/2006/relationships/hyperlink" Target="https://pbs.twimg.com/profile_banners/218463791/1450462760" TargetMode="External" /><Relationship Id="rId264" Type="http://schemas.openxmlformats.org/officeDocument/2006/relationships/hyperlink" Target="https://pbs.twimg.com/profile_banners/24740183/1539925805" TargetMode="External" /><Relationship Id="rId265" Type="http://schemas.openxmlformats.org/officeDocument/2006/relationships/hyperlink" Target="https://pbs.twimg.com/profile_banners/3751591514/1516409550" TargetMode="External" /><Relationship Id="rId266" Type="http://schemas.openxmlformats.org/officeDocument/2006/relationships/hyperlink" Target="https://pbs.twimg.com/profile_banners/59855362/1506009627" TargetMode="External" /><Relationship Id="rId267" Type="http://schemas.openxmlformats.org/officeDocument/2006/relationships/hyperlink" Target="https://pbs.twimg.com/profile_banners/352510937/1515445575" TargetMode="External" /><Relationship Id="rId268" Type="http://schemas.openxmlformats.org/officeDocument/2006/relationships/hyperlink" Target="https://pbs.twimg.com/profile_banners/16228398/1398982404" TargetMode="External" /><Relationship Id="rId269" Type="http://schemas.openxmlformats.org/officeDocument/2006/relationships/hyperlink" Target="https://pbs.twimg.com/profile_banners/71980259/1505744545" TargetMode="External" /><Relationship Id="rId270" Type="http://schemas.openxmlformats.org/officeDocument/2006/relationships/hyperlink" Target="https://pbs.twimg.com/profile_banners/2730704265/1501794634" TargetMode="External" /><Relationship Id="rId271" Type="http://schemas.openxmlformats.org/officeDocument/2006/relationships/hyperlink" Target="https://pbs.twimg.com/profile_banners/2440837611/1494453428" TargetMode="External" /><Relationship Id="rId272" Type="http://schemas.openxmlformats.org/officeDocument/2006/relationships/hyperlink" Target="https://pbs.twimg.com/profile_banners/903986948464717825/1565012114" TargetMode="External" /><Relationship Id="rId273" Type="http://schemas.openxmlformats.org/officeDocument/2006/relationships/hyperlink" Target="https://pbs.twimg.com/profile_banners/1100851182988394501/1564789817" TargetMode="External" /><Relationship Id="rId274" Type="http://schemas.openxmlformats.org/officeDocument/2006/relationships/hyperlink" Target="http://abs.twimg.com/images/themes/theme10/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2/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5/bg.png" TargetMode="External" /><Relationship Id="rId279" Type="http://schemas.openxmlformats.org/officeDocument/2006/relationships/hyperlink" Target="http://abs.twimg.com/images/themes/theme6/bg.gif" TargetMode="External" /><Relationship Id="rId280" Type="http://schemas.openxmlformats.org/officeDocument/2006/relationships/hyperlink" Target="http://abs.twimg.com/images/themes/theme3/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0/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4/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6/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6/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6/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6/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5/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pbs.twimg.com/profile_background_images/11382526/profile_pic1.jpg" TargetMode="External" /><Relationship Id="rId325" Type="http://schemas.openxmlformats.org/officeDocument/2006/relationships/hyperlink" Target="http://abs.twimg.com/images/themes/theme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5/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5/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pbs.twimg.com/profile_background_images/409844436/brands.jpg" TargetMode="External" /><Relationship Id="rId339" Type="http://schemas.openxmlformats.org/officeDocument/2006/relationships/hyperlink" Target="http://abs.twimg.com/images/themes/theme15/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4/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9/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2/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0.twimg.com/profile_background_images/78185270/hhdl-twitter-bg.jpg" TargetMode="External" /><Relationship Id="rId375" Type="http://schemas.openxmlformats.org/officeDocument/2006/relationships/hyperlink" Target="http://abs.twimg.com/images/themes/theme17/bg.gif" TargetMode="External" /><Relationship Id="rId376" Type="http://schemas.openxmlformats.org/officeDocument/2006/relationships/hyperlink" Target="http://a0.twimg.com/profile_background_images/858023201/52f4b5a0278e5a44ed595ef3a031a709.jpe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5/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3/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9/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5/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6/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9/bg.gif" TargetMode="External" /><Relationship Id="rId396" Type="http://schemas.openxmlformats.org/officeDocument/2006/relationships/hyperlink" Target="http://abs.twimg.com/images/themes/theme17/bg.gif" TargetMode="External" /><Relationship Id="rId397" Type="http://schemas.openxmlformats.org/officeDocument/2006/relationships/hyperlink" Target="http://abs.twimg.com/images/themes/theme11/bg.gif" TargetMode="External" /><Relationship Id="rId398" Type="http://schemas.openxmlformats.org/officeDocument/2006/relationships/hyperlink" Target="http://pbs.twimg.com/profile_background_images/159447892/HUGH_HEFNER_FINAL.jp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0/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5/bg.gif" TargetMode="External" /><Relationship Id="rId406" Type="http://schemas.openxmlformats.org/officeDocument/2006/relationships/hyperlink" Target="http://abs.twimg.com/images/themes/theme13/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9/bg.gif" TargetMode="External" /><Relationship Id="rId410" Type="http://schemas.openxmlformats.org/officeDocument/2006/relationships/hyperlink" Target="http://abs.twimg.com/images/themes/theme10/bg.gif" TargetMode="External" /><Relationship Id="rId411" Type="http://schemas.openxmlformats.org/officeDocument/2006/relationships/hyperlink" Target="http://abs.twimg.com/images/themes/theme15/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4/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9/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8/bg.gif" TargetMode="External" /><Relationship Id="rId421" Type="http://schemas.openxmlformats.org/officeDocument/2006/relationships/hyperlink" Target="http://abs.twimg.com/images/themes/theme15/bg.png" TargetMode="External" /><Relationship Id="rId422" Type="http://schemas.openxmlformats.org/officeDocument/2006/relationships/hyperlink" Target="http://abs.twimg.com/images/themes/theme9/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pbs.twimg.com/profile_images/1103113904354258945/5GBUIZjf_normal.jpg" TargetMode="External" /><Relationship Id="rId430" Type="http://schemas.openxmlformats.org/officeDocument/2006/relationships/hyperlink" Target="http://pbs.twimg.com/profile_images/1013842155087921153/bnfo2z2y_normal.jpg" TargetMode="External" /><Relationship Id="rId431" Type="http://schemas.openxmlformats.org/officeDocument/2006/relationships/hyperlink" Target="http://pbs.twimg.com/profile_images/619314197667549184/umZ7S-XE_normal.png" TargetMode="External" /><Relationship Id="rId432" Type="http://schemas.openxmlformats.org/officeDocument/2006/relationships/hyperlink" Target="http://pbs.twimg.com/profile_images/1120996506205474816/_iw71QOE_normal.png" TargetMode="External" /><Relationship Id="rId433" Type="http://schemas.openxmlformats.org/officeDocument/2006/relationships/hyperlink" Target="http://pbs.twimg.com/profile_images/826772344781885440/Jkc_1M8t_normal.jpg" TargetMode="External" /><Relationship Id="rId434" Type="http://schemas.openxmlformats.org/officeDocument/2006/relationships/hyperlink" Target="http://pbs.twimg.com/profile_images/1011801952034799616/lLHU-x_B_normal.jpg" TargetMode="External" /><Relationship Id="rId435" Type="http://schemas.openxmlformats.org/officeDocument/2006/relationships/hyperlink" Target="http://pbs.twimg.com/profile_images/1280437344/ALee_11-04_crop_3_normal.jpg" TargetMode="External" /><Relationship Id="rId436" Type="http://schemas.openxmlformats.org/officeDocument/2006/relationships/hyperlink" Target="http://pbs.twimg.com/profile_images/558434025954488320/E4r4Rlc__normal.jpeg" TargetMode="External" /><Relationship Id="rId437" Type="http://schemas.openxmlformats.org/officeDocument/2006/relationships/hyperlink" Target="http://pbs.twimg.com/profile_images/860459345/PierreCB2_normal.jpg" TargetMode="External" /><Relationship Id="rId438" Type="http://schemas.openxmlformats.org/officeDocument/2006/relationships/hyperlink" Target="http://pbs.twimg.com/profile_images/1109957679223468034/ucICD2F0_normal.png" TargetMode="External" /><Relationship Id="rId439" Type="http://schemas.openxmlformats.org/officeDocument/2006/relationships/hyperlink" Target="http://pbs.twimg.com/profile_images/656175279870603264/527I9RKw_normal.jpg" TargetMode="External" /><Relationship Id="rId440" Type="http://schemas.openxmlformats.org/officeDocument/2006/relationships/hyperlink" Target="http://pbs.twimg.com/profile_images/1030338831340335106/BYezADG__normal.jpg" TargetMode="External" /><Relationship Id="rId441" Type="http://schemas.openxmlformats.org/officeDocument/2006/relationships/hyperlink" Target="http://pbs.twimg.com/profile_images/1153441958318215169/wnBGFL2w_normal.jpg" TargetMode="External" /><Relationship Id="rId442" Type="http://schemas.openxmlformats.org/officeDocument/2006/relationships/hyperlink" Target="http://pbs.twimg.com/profile_images/425913460682027008/pTZMBUsR_normal.jpeg" TargetMode="External" /><Relationship Id="rId443" Type="http://schemas.openxmlformats.org/officeDocument/2006/relationships/hyperlink" Target="http://pbs.twimg.com/profile_images/1153826999573438464/c_cwy4lK_normal.png" TargetMode="External" /><Relationship Id="rId444" Type="http://schemas.openxmlformats.org/officeDocument/2006/relationships/hyperlink" Target="http://pbs.twimg.com/profile_images/567814796767027200/PhsdwlDU_normal.jpeg" TargetMode="External" /><Relationship Id="rId445" Type="http://schemas.openxmlformats.org/officeDocument/2006/relationships/hyperlink" Target="http://pbs.twimg.com/profile_images/1157433926111105024/Yi8gmxmf_normal.png" TargetMode="External" /><Relationship Id="rId446" Type="http://schemas.openxmlformats.org/officeDocument/2006/relationships/hyperlink" Target="http://pbs.twimg.com/profile_images/1158998015992107008/ay-OPNgm_normal.jpg" TargetMode="External" /><Relationship Id="rId447" Type="http://schemas.openxmlformats.org/officeDocument/2006/relationships/hyperlink" Target="http://pbs.twimg.com/profile_images/1092589985155313664/MASrYuMc_normal.jpg" TargetMode="External" /><Relationship Id="rId448" Type="http://schemas.openxmlformats.org/officeDocument/2006/relationships/hyperlink" Target="http://pbs.twimg.com/profile_images/1103786517686771712/UvG4ZtYW_normal.png" TargetMode="External" /><Relationship Id="rId449" Type="http://schemas.openxmlformats.org/officeDocument/2006/relationships/hyperlink" Target="http://pbs.twimg.com/profile_images/1127460589779816448/wfdOmgKN_normal.png" TargetMode="External" /><Relationship Id="rId450" Type="http://schemas.openxmlformats.org/officeDocument/2006/relationships/hyperlink" Target="http://pbs.twimg.com/profile_images/1004133945510772737/_YlJKky-_normal.jpg" TargetMode="External" /><Relationship Id="rId451" Type="http://schemas.openxmlformats.org/officeDocument/2006/relationships/hyperlink" Target="http://pbs.twimg.com/profile_images/1156610240063967233/NBOY87zg_normal.jpg" TargetMode="External" /><Relationship Id="rId452" Type="http://schemas.openxmlformats.org/officeDocument/2006/relationships/hyperlink" Target="http://pbs.twimg.com/profile_images/1259558245/vala_300dpi_normal.jpg" TargetMode="External" /><Relationship Id="rId453" Type="http://schemas.openxmlformats.org/officeDocument/2006/relationships/hyperlink" Target="http://pbs.twimg.com/profile_images/988775660163252226/XpgonN0X_normal.jpg" TargetMode="External" /><Relationship Id="rId454" Type="http://schemas.openxmlformats.org/officeDocument/2006/relationships/hyperlink" Target="http://pbs.twimg.com/profile_images/1158732832593698817/p8HgFgB0_normal.jpg" TargetMode="External" /><Relationship Id="rId455" Type="http://schemas.openxmlformats.org/officeDocument/2006/relationships/hyperlink" Target="http://pbs.twimg.com/profile_images/1158445947703234565/uIVPS8aP_normal.png" TargetMode="External" /><Relationship Id="rId456" Type="http://schemas.openxmlformats.org/officeDocument/2006/relationships/hyperlink" Target="http://pbs.twimg.com/profile_images/577078138695348224/O_Cuqbhg_normal.jpeg" TargetMode="External" /><Relationship Id="rId457" Type="http://schemas.openxmlformats.org/officeDocument/2006/relationships/hyperlink" Target="http://pbs.twimg.com/profile_images/1072939134073880577/30mvzkGI_normal.jpg" TargetMode="External" /><Relationship Id="rId458" Type="http://schemas.openxmlformats.org/officeDocument/2006/relationships/hyperlink" Target="http://pbs.twimg.com/profile_images/1008404624762703872/byGLo4LP_normal.jpg" TargetMode="External" /><Relationship Id="rId459" Type="http://schemas.openxmlformats.org/officeDocument/2006/relationships/hyperlink" Target="http://pbs.twimg.com/profile_images/1145999809687502854/O4FKi6gd_normal.jpg" TargetMode="External" /><Relationship Id="rId460" Type="http://schemas.openxmlformats.org/officeDocument/2006/relationships/hyperlink" Target="http://pbs.twimg.com/profile_images/1145586192349585408/S4RskWk5_normal.png" TargetMode="External" /><Relationship Id="rId461" Type="http://schemas.openxmlformats.org/officeDocument/2006/relationships/hyperlink" Target="http://pbs.twimg.com/profile_images/1062393273619226624/HwNoxdk__normal.jpg" TargetMode="External" /><Relationship Id="rId462" Type="http://schemas.openxmlformats.org/officeDocument/2006/relationships/hyperlink" Target="http://pbs.twimg.com/profile_images/1149571588322254848/Glk9fZaU_normal.jpg" TargetMode="External" /><Relationship Id="rId463" Type="http://schemas.openxmlformats.org/officeDocument/2006/relationships/hyperlink" Target="http://pbs.twimg.com/profile_images/473507604803510272/7YHU_O8S_normal.png" TargetMode="External" /><Relationship Id="rId464" Type="http://schemas.openxmlformats.org/officeDocument/2006/relationships/hyperlink" Target="http://pbs.twimg.com/profile_images/926376966462242816/m3Xk29DH_normal.jpg" TargetMode="External" /><Relationship Id="rId465" Type="http://schemas.openxmlformats.org/officeDocument/2006/relationships/hyperlink" Target="http://pbs.twimg.com/profile_images/484304754013519874/Arq6wB95_normal.jpeg" TargetMode="External" /><Relationship Id="rId466" Type="http://schemas.openxmlformats.org/officeDocument/2006/relationships/hyperlink" Target="http://pbs.twimg.com/profile_images/1365311061/Janet_and_Woz_normal.jpg" TargetMode="External" /><Relationship Id="rId467" Type="http://schemas.openxmlformats.org/officeDocument/2006/relationships/hyperlink" Target="http://pbs.twimg.com/profile_images/815456059322036224/o_RQNEOh_normal.jpg" TargetMode="External" /><Relationship Id="rId468" Type="http://schemas.openxmlformats.org/officeDocument/2006/relationships/hyperlink" Target="http://pbs.twimg.com/profile_images/1148255132217466881/ykDyP_NZ_normal.png" TargetMode="External" /><Relationship Id="rId469" Type="http://schemas.openxmlformats.org/officeDocument/2006/relationships/hyperlink" Target="http://pbs.twimg.com/profile_images/1067022855395774464/D5Wc-d5B_normal.jpg" TargetMode="External" /><Relationship Id="rId470" Type="http://schemas.openxmlformats.org/officeDocument/2006/relationships/hyperlink" Target="http://pbs.twimg.com/profile_images/979275073038225408/LNizh4B9_normal.jpg" TargetMode="External" /><Relationship Id="rId471" Type="http://schemas.openxmlformats.org/officeDocument/2006/relationships/hyperlink" Target="http://pbs.twimg.com/profile_images/1086340743042658304/TkcY1EPu_normal.jpg" TargetMode="External" /><Relationship Id="rId472" Type="http://schemas.openxmlformats.org/officeDocument/2006/relationships/hyperlink" Target="http://pbs.twimg.com/profile_images/1147784500409188352/bevqKnEh_normal.jpg" TargetMode="External" /><Relationship Id="rId473" Type="http://schemas.openxmlformats.org/officeDocument/2006/relationships/hyperlink" Target="http://pbs.twimg.com/profile_images/1145282125941186562/qjLYv7B-_normal.png" TargetMode="External" /><Relationship Id="rId474" Type="http://schemas.openxmlformats.org/officeDocument/2006/relationships/hyperlink" Target="http://pbs.twimg.com/profile_images/845308153465978880/J6m9z60D_normal.jpg" TargetMode="External" /><Relationship Id="rId475" Type="http://schemas.openxmlformats.org/officeDocument/2006/relationships/hyperlink" Target="http://pbs.twimg.com/profile_images/1119373722287108096/fvcG35HS_normal.jpg" TargetMode="External" /><Relationship Id="rId476" Type="http://schemas.openxmlformats.org/officeDocument/2006/relationships/hyperlink" Target="http://pbs.twimg.com/profile_images/967594172986224640/YW3Q6UqP_normal.jpg" TargetMode="External" /><Relationship Id="rId477" Type="http://schemas.openxmlformats.org/officeDocument/2006/relationships/hyperlink" Target="http://pbs.twimg.com/profile_images/512138307870785536/Fe00yVS2_normal.png" TargetMode="External" /><Relationship Id="rId478" Type="http://schemas.openxmlformats.org/officeDocument/2006/relationships/hyperlink" Target="http://pbs.twimg.com/profile_images/727527189525090304/OHr577N-_normal.jpg" TargetMode="External" /><Relationship Id="rId479" Type="http://schemas.openxmlformats.org/officeDocument/2006/relationships/hyperlink" Target="http://pbs.twimg.com/profile_images/910626058734465024/8j0MG0_a_normal.jpg" TargetMode="External" /><Relationship Id="rId480" Type="http://schemas.openxmlformats.org/officeDocument/2006/relationships/hyperlink" Target="http://pbs.twimg.com/profile_images/1146141875054583809/LGNvKKU3_normal.png" TargetMode="External" /><Relationship Id="rId481" Type="http://schemas.openxmlformats.org/officeDocument/2006/relationships/hyperlink" Target="http://pbs.twimg.com/profile_images/1155176839113007104/sKqY4Awj_normal.jpg" TargetMode="External" /><Relationship Id="rId482" Type="http://schemas.openxmlformats.org/officeDocument/2006/relationships/hyperlink" Target="http://pbs.twimg.com/profile_images/905570917484548096/3cgkN3XE_normal.jpg" TargetMode="External" /><Relationship Id="rId483" Type="http://schemas.openxmlformats.org/officeDocument/2006/relationships/hyperlink" Target="http://pbs.twimg.com/profile_images/1145754123431600128/a2TUmMAI_normal.png" TargetMode="External" /><Relationship Id="rId484" Type="http://schemas.openxmlformats.org/officeDocument/2006/relationships/hyperlink" Target="http://pbs.twimg.com/profile_images/816810471281999872/Lh-U8yw__normal.jpg" TargetMode="External" /><Relationship Id="rId485" Type="http://schemas.openxmlformats.org/officeDocument/2006/relationships/hyperlink" Target="http://pbs.twimg.com/profile_images/999852887713898496/0rVAtEA9_normal.jpg" TargetMode="External" /><Relationship Id="rId486" Type="http://schemas.openxmlformats.org/officeDocument/2006/relationships/hyperlink" Target="http://pbs.twimg.com/profile_images/2149993614/afn_the_eagle_normal.jpg" TargetMode="External" /><Relationship Id="rId487" Type="http://schemas.openxmlformats.org/officeDocument/2006/relationships/hyperlink" Target="http://pbs.twimg.com/profile_images/728213650696220673/i3EKf-PO_normal.jpg" TargetMode="External" /><Relationship Id="rId488" Type="http://schemas.openxmlformats.org/officeDocument/2006/relationships/hyperlink" Target="http://pbs.twimg.com/profile_images/590915191879118848/3xR_pzhg_normal.png" TargetMode="External" /><Relationship Id="rId489" Type="http://schemas.openxmlformats.org/officeDocument/2006/relationships/hyperlink" Target="http://pbs.twimg.com/profile_images/451056965846724608/lDXvmd_0_normal.jpeg" TargetMode="External" /><Relationship Id="rId490" Type="http://schemas.openxmlformats.org/officeDocument/2006/relationships/hyperlink" Target="http://pbs.twimg.com/profile_images/635836486999343104/2AQsz3Y1_normal.jpg" TargetMode="External" /><Relationship Id="rId491" Type="http://schemas.openxmlformats.org/officeDocument/2006/relationships/hyperlink" Target="http://pbs.twimg.com/profile_images/819192316393099269/70vYa7ok_normal.jpg" TargetMode="External" /><Relationship Id="rId492" Type="http://schemas.openxmlformats.org/officeDocument/2006/relationships/hyperlink" Target="http://pbs.twimg.com/profile_images/905441125602922496/rXFPuJ4e_normal.jpg" TargetMode="External" /><Relationship Id="rId493" Type="http://schemas.openxmlformats.org/officeDocument/2006/relationships/hyperlink" Target="http://pbs.twimg.com/profile_images/740874568567377920/CNQIwI--_normal.jpg" TargetMode="External" /><Relationship Id="rId494" Type="http://schemas.openxmlformats.org/officeDocument/2006/relationships/hyperlink" Target="http://pbs.twimg.com/profile_images/740937134358417413/PSU25shQ_normal.jpg" TargetMode="External" /><Relationship Id="rId495" Type="http://schemas.openxmlformats.org/officeDocument/2006/relationships/hyperlink" Target="http://pbs.twimg.com/profile_images/910902737625337856/xVVbsYT5_normal.jpg" TargetMode="External" /><Relationship Id="rId496" Type="http://schemas.openxmlformats.org/officeDocument/2006/relationships/hyperlink" Target="http://pbs.twimg.com/profile_images/632231905392373760/uXmI6tx2_normal.jpg" TargetMode="External" /><Relationship Id="rId497" Type="http://schemas.openxmlformats.org/officeDocument/2006/relationships/hyperlink" Target="http://pbs.twimg.com/profile_images/726792985317232641/0D6oH9_y_normal.jpg" TargetMode="External" /><Relationship Id="rId498" Type="http://schemas.openxmlformats.org/officeDocument/2006/relationships/hyperlink" Target="http://pbs.twimg.com/profile_images/1783132389/DMAbldg_normal.jpg" TargetMode="External" /><Relationship Id="rId499" Type="http://schemas.openxmlformats.org/officeDocument/2006/relationships/hyperlink" Target="http://pbs.twimg.com/profile_images/378800000752320234/366e77dac262174bd838b3cb14650bbd_normal.jpeg" TargetMode="External" /><Relationship Id="rId500" Type="http://schemas.openxmlformats.org/officeDocument/2006/relationships/hyperlink" Target="http://pbs.twimg.com/profile_images/840612677823139843/eJKfk3-z_normal.jpg" TargetMode="External" /><Relationship Id="rId501" Type="http://schemas.openxmlformats.org/officeDocument/2006/relationships/hyperlink" Target="http://pbs.twimg.com/profile_images/1073695455068983297/1EAKYqP8_normal.jpg" TargetMode="External" /><Relationship Id="rId502" Type="http://schemas.openxmlformats.org/officeDocument/2006/relationships/hyperlink" Target="http://pbs.twimg.com/profile_images/1122532054682537987/RlwEYYJw_normal.jpg" TargetMode="External" /><Relationship Id="rId503" Type="http://schemas.openxmlformats.org/officeDocument/2006/relationships/hyperlink" Target="http://pbs.twimg.com/profile_images/915956671045885955/KGX-2yXj_normal.jpg" TargetMode="External" /><Relationship Id="rId504" Type="http://schemas.openxmlformats.org/officeDocument/2006/relationships/hyperlink" Target="http://pbs.twimg.com/profile_images/1046050351395360771/Sy456qMl_normal.jpg" TargetMode="External" /><Relationship Id="rId505" Type="http://schemas.openxmlformats.org/officeDocument/2006/relationships/hyperlink" Target="http://pbs.twimg.com/profile_images/528220435901452289/gOhNUV6M_normal.jpeg" TargetMode="External" /><Relationship Id="rId506" Type="http://schemas.openxmlformats.org/officeDocument/2006/relationships/hyperlink" Target="http://pbs.twimg.com/profile_images/889013841169969152/iXFqhmMp_normal.jpg" TargetMode="External" /><Relationship Id="rId507" Type="http://schemas.openxmlformats.org/officeDocument/2006/relationships/hyperlink" Target="http://pbs.twimg.com/profile_images/932709923976294400/3TJleeDC_normal.jpg" TargetMode="External" /><Relationship Id="rId508" Type="http://schemas.openxmlformats.org/officeDocument/2006/relationships/hyperlink" Target="http://pbs.twimg.com/profile_images/999707837226934273/u8YrC9yO_normal.jpg" TargetMode="External" /><Relationship Id="rId509" Type="http://schemas.openxmlformats.org/officeDocument/2006/relationships/hyperlink" Target="http://pbs.twimg.com/profile_images/2488970609/ay9jy59jbfvcooq4yiat_normal.jpeg" TargetMode="External" /><Relationship Id="rId510" Type="http://schemas.openxmlformats.org/officeDocument/2006/relationships/hyperlink" Target="http://pbs.twimg.com/profile_images/345318206/USAG-DAEGU_normal.jpg" TargetMode="External" /><Relationship Id="rId511" Type="http://schemas.openxmlformats.org/officeDocument/2006/relationships/hyperlink" Target="http://pbs.twimg.com/profile_images/951511779468771333/AGbM-H7X_normal.jpg" TargetMode="External" /><Relationship Id="rId512" Type="http://schemas.openxmlformats.org/officeDocument/2006/relationships/hyperlink" Target="http://pbs.twimg.com/profile_images/1068251633556090881/JSgpBdfd_normal.jpg" TargetMode="External" /><Relationship Id="rId513" Type="http://schemas.openxmlformats.org/officeDocument/2006/relationships/hyperlink" Target="http://pbs.twimg.com/profile_images/1009935430643429376/n7fsAuFb_normal.jpg" TargetMode="External" /><Relationship Id="rId514" Type="http://schemas.openxmlformats.org/officeDocument/2006/relationships/hyperlink" Target="http://pbs.twimg.com/profile_images/557132915474051072/TW90Weey_normal.jpeg" TargetMode="External" /><Relationship Id="rId515" Type="http://schemas.openxmlformats.org/officeDocument/2006/relationships/hyperlink" Target="http://pbs.twimg.com/profile_images/503728602165153794/rF92crge_normal.jpeg" TargetMode="External" /><Relationship Id="rId516" Type="http://schemas.openxmlformats.org/officeDocument/2006/relationships/hyperlink" Target="http://pbs.twimg.com/profile_images/654725036276736004/zgOMaQxy_normal.jpg" TargetMode="External" /><Relationship Id="rId517" Type="http://schemas.openxmlformats.org/officeDocument/2006/relationships/hyperlink" Target="http://pbs.twimg.com/profile_images/722193687380295680/asyXKkkQ_normal.jpg" TargetMode="External" /><Relationship Id="rId518" Type="http://schemas.openxmlformats.org/officeDocument/2006/relationships/hyperlink" Target="http://pbs.twimg.com/profile_images/862289691718057984/iblqGX8w_normal.jpg" TargetMode="External" /><Relationship Id="rId519" Type="http://schemas.openxmlformats.org/officeDocument/2006/relationships/hyperlink" Target="http://pbs.twimg.com/profile_images/1138037052568719362/vgQHLHqp_normal.png" TargetMode="External" /><Relationship Id="rId520" Type="http://schemas.openxmlformats.org/officeDocument/2006/relationships/hyperlink" Target="http://pbs.twimg.com/profile_images/950274067797430272/9VFBvjaz_normal.jpg" TargetMode="External" /><Relationship Id="rId521" Type="http://schemas.openxmlformats.org/officeDocument/2006/relationships/hyperlink" Target="http://pbs.twimg.com/profile_images/3386336818/9b14580ddb46ec173e5bd4cbe52fa56f_normal.jpeg" TargetMode="External" /><Relationship Id="rId522" Type="http://schemas.openxmlformats.org/officeDocument/2006/relationships/hyperlink" Target="http://pbs.twimg.com/profile_images/1053419861727162369/xqFP9HSP_normal.jpg" TargetMode="External" /><Relationship Id="rId523" Type="http://schemas.openxmlformats.org/officeDocument/2006/relationships/hyperlink" Target="http://pbs.twimg.com/profile_images/1156533957531525123/SW6X4oXM_normal.jpg" TargetMode="External" /><Relationship Id="rId524" Type="http://schemas.openxmlformats.org/officeDocument/2006/relationships/hyperlink" Target="http://pbs.twimg.com/profile_images/825512964656500736/_tUF6zFo_normal.jpg" TargetMode="External" /><Relationship Id="rId525" Type="http://schemas.openxmlformats.org/officeDocument/2006/relationships/hyperlink" Target="http://pbs.twimg.com/profile_images/826187524938878979/KjKVXHcE_normal.jpg" TargetMode="External" /><Relationship Id="rId526" Type="http://schemas.openxmlformats.org/officeDocument/2006/relationships/hyperlink" Target="http://pbs.twimg.com/profile_images/591791034071285761/TCGGN4zl_normal.jpg" TargetMode="External" /><Relationship Id="rId527" Type="http://schemas.openxmlformats.org/officeDocument/2006/relationships/hyperlink" Target="http://pbs.twimg.com/profile_images/1132147682691100673/0aOypIYA_normal.png" TargetMode="External" /><Relationship Id="rId528" Type="http://schemas.openxmlformats.org/officeDocument/2006/relationships/hyperlink" Target="http://pbs.twimg.com/profile_images/1261112584/Just_Art_700k_normal.jpg" TargetMode="External" /><Relationship Id="rId529" Type="http://schemas.openxmlformats.org/officeDocument/2006/relationships/hyperlink" Target="http://pbs.twimg.com/profile_images/378800000753923614/ff7d91c49895d556dcbf0dfda20d7cbd_normal.jpeg" TargetMode="External" /><Relationship Id="rId530" Type="http://schemas.openxmlformats.org/officeDocument/2006/relationships/hyperlink" Target="http://pbs.twimg.com/profile_images/955524821789667328/shPMTcXb_normal.jpg" TargetMode="External" /><Relationship Id="rId531" Type="http://schemas.openxmlformats.org/officeDocument/2006/relationships/hyperlink" Target="http://pbs.twimg.com/profile_images/956635289811935232/1lYTLJT9_normal.jpg" TargetMode="External" /><Relationship Id="rId532" Type="http://schemas.openxmlformats.org/officeDocument/2006/relationships/hyperlink" Target="http://pbs.twimg.com/profile_images/1228261055/OUT23275654_normal.jpg" TargetMode="External" /><Relationship Id="rId533" Type="http://schemas.openxmlformats.org/officeDocument/2006/relationships/hyperlink" Target="http://pbs.twimg.com/profile_images/783622556548866050/lU4F32gy_normal.jpg" TargetMode="External" /><Relationship Id="rId534" Type="http://schemas.openxmlformats.org/officeDocument/2006/relationships/hyperlink" Target="http://pbs.twimg.com/profile_images/964427234948759552/chLoEZBQ_normal.png" TargetMode="External" /><Relationship Id="rId535" Type="http://schemas.openxmlformats.org/officeDocument/2006/relationships/hyperlink" Target="http://pbs.twimg.com/profile_images/2654666895/775d67e068517ff7ee8ab62a4f113bc4_normal.jpeg" TargetMode="External" /><Relationship Id="rId536" Type="http://schemas.openxmlformats.org/officeDocument/2006/relationships/hyperlink" Target="http://pbs.twimg.com/profile_images/1149485366933479424/IswcLY8t_normal.jpg" TargetMode="External" /><Relationship Id="rId537" Type="http://schemas.openxmlformats.org/officeDocument/2006/relationships/hyperlink" Target="http://pbs.twimg.com/profile_images/1160335221688078336/8NBMcKw-_normal.png" TargetMode="External" /><Relationship Id="rId538" Type="http://schemas.openxmlformats.org/officeDocument/2006/relationships/hyperlink" Target="http://pbs.twimg.com/profile_images/1087193457591050241/w8nu0KIn_normal.jpg" TargetMode="External" /><Relationship Id="rId539" Type="http://schemas.openxmlformats.org/officeDocument/2006/relationships/hyperlink" Target="http://a0.twimg.com/profile_images/711293289/hhdl-twitter_normal.png" TargetMode="External" /><Relationship Id="rId540" Type="http://schemas.openxmlformats.org/officeDocument/2006/relationships/hyperlink" Target="http://pbs.twimg.com/profile_images/869647218495680512/CR3cokh1_normal.jpg" TargetMode="External" /><Relationship Id="rId541" Type="http://schemas.openxmlformats.org/officeDocument/2006/relationships/hyperlink" Target="http://pbs.twimg.com/profile_images/558302302147072000/G4r1lozb_normal.jpeg" TargetMode="External" /><Relationship Id="rId542" Type="http://schemas.openxmlformats.org/officeDocument/2006/relationships/hyperlink" Target="http://a0.twimg.com/profile_images/3735690072/65947354d67ddc1be85289076ddde449_normal.jpeg" TargetMode="External" /><Relationship Id="rId543" Type="http://schemas.openxmlformats.org/officeDocument/2006/relationships/hyperlink" Target="http://pbs.twimg.com/profile_images/1061469533834108928/75pBwCNy_normal.jpg" TargetMode="External" /><Relationship Id="rId544" Type="http://schemas.openxmlformats.org/officeDocument/2006/relationships/hyperlink" Target="http://pbs.twimg.com/profile_images/1023862117760487424/BttGf7mk_normal.jpg" TargetMode="External" /><Relationship Id="rId545" Type="http://schemas.openxmlformats.org/officeDocument/2006/relationships/hyperlink" Target="http://pbs.twimg.com/profile_images/1118605823905636352/03oeFUxR_normal.jpg" TargetMode="External" /><Relationship Id="rId546" Type="http://schemas.openxmlformats.org/officeDocument/2006/relationships/hyperlink" Target="http://pbs.twimg.com/profile_images/1120035729512521729/ykDznUAc_normal.jpg" TargetMode="External" /><Relationship Id="rId547" Type="http://schemas.openxmlformats.org/officeDocument/2006/relationships/hyperlink" Target="http://pbs.twimg.com/profile_images/1094437310966317056/Xv03Mjwn_normal.jpg" TargetMode="External" /><Relationship Id="rId548" Type="http://schemas.openxmlformats.org/officeDocument/2006/relationships/hyperlink" Target="http://pbs.twimg.com/profile_images/497204896798502913/COHUXFzo_normal.jpeg" TargetMode="External" /><Relationship Id="rId549" Type="http://schemas.openxmlformats.org/officeDocument/2006/relationships/hyperlink" Target="http://pbs.twimg.com/profile_images/1067821559363002368/Q78s5Hmq_normal.jpg" TargetMode="External" /><Relationship Id="rId550" Type="http://schemas.openxmlformats.org/officeDocument/2006/relationships/hyperlink" Target="http://pbs.twimg.com/profile_images/925861194124029952/ArY_1LLi_normal.jpg" TargetMode="External" /><Relationship Id="rId551" Type="http://schemas.openxmlformats.org/officeDocument/2006/relationships/hyperlink" Target="http://pbs.twimg.com/profile_images/1078996965151584256/s2esuJDR_normal.jpg" TargetMode="External" /><Relationship Id="rId552" Type="http://schemas.openxmlformats.org/officeDocument/2006/relationships/hyperlink" Target="http://pbs.twimg.com/profile_images/1123552580637024256/mJ0txzQp_normal.png" TargetMode="External" /><Relationship Id="rId553" Type="http://schemas.openxmlformats.org/officeDocument/2006/relationships/hyperlink" Target="http://pbs.twimg.com/profile_images/52125931/m2bloglogo_normal.gif" TargetMode="External" /><Relationship Id="rId554" Type="http://schemas.openxmlformats.org/officeDocument/2006/relationships/hyperlink" Target="http://pbs.twimg.com/profile_images/1396181322/new-square-pic_normal.jpg" TargetMode="External" /><Relationship Id="rId555" Type="http://schemas.openxmlformats.org/officeDocument/2006/relationships/hyperlink" Target="http://pbs.twimg.com/profile_images/1062753774052077569/qfuTxfxd_normal.jpg" TargetMode="External" /><Relationship Id="rId556" Type="http://schemas.openxmlformats.org/officeDocument/2006/relationships/hyperlink" Target="http://pbs.twimg.com/profile_images/623815099174686720/TYP4WqQ7_normal.jpg" TargetMode="External" /><Relationship Id="rId557" Type="http://schemas.openxmlformats.org/officeDocument/2006/relationships/hyperlink" Target="http://pbs.twimg.com/profile_images/848635548889690114/OmuFzTKd_normal.jpg" TargetMode="External" /><Relationship Id="rId558" Type="http://schemas.openxmlformats.org/officeDocument/2006/relationships/hyperlink" Target="http://pbs.twimg.com/profile_images/1151523360859250688/RTnASPdY_normal.png" TargetMode="External" /><Relationship Id="rId559" Type="http://schemas.openxmlformats.org/officeDocument/2006/relationships/hyperlink" Target="http://pbs.twimg.com/profile_images/2650115882/538895c2bf501e1e6865fff5b20b3022_normal.jpeg" TargetMode="External" /><Relationship Id="rId560" Type="http://schemas.openxmlformats.org/officeDocument/2006/relationships/hyperlink" Target="http://pbs.twimg.com/profile_images/778368151566295040/8DfAAMcA_normal.jpg" TargetMode="External" /><Relationship Id="rId561" Type="http://schemas.openxmlformats.org/officeDocument/2006/relationships/hyperlink" Target="http://pbs.twimg.com/profile_images/656897274685992960/W81YCTaU_normal.jpg" TargetMode="External" /><Relationship Id="rId562" Type="http://schemas.openxmlformats.org/officeDocument/2006/relationships/hyperlink" Target="http://pbs.twimg.com/profile_images/378800000489234571/82a78dd8973086e9633b264a30fa0ed3_normal.png" TargetMode="External" /><Relationship Id="rId563" Type="http://schemas.openxmlformats.org/officeDocument/2006/relationships/hyperlink" Target="http://pbs.twimg.com/profile_images/1065455403046076416/8F4b6lMk_normal.jpg" TargetMode="External" /><Relationship Id="rId564" Type="http://schemas.openxmlformats.org/officeDocument/2006/relationships/hyperlink" Target="http://pbs.twimg.com/profile_images/1057000825925513216/dfyrdIwd_normal.jpg" TargetMode="External" /><Relationship Id="rId565" Type="http://schemas.openxmlformats.org/officeDocument/2006/relationships/hyperlink" Target="http://pbs.twimg.com/profile_images/256327342/hef_normal.jpg" TargetMode="External" /><Relationship Id="rId566" Type="http://schemas.openxmlformats.org/officeDocument/2006/relationships/hyperlink" Target="http://pbs.twimg.com/profile_images/1042562535277428736/f4i9bUJ5_normal.jpg" TargetMode="External" /><Relationship Id="rId567" Type="http://schemas.openxmlformats.org/officeDocument/2006/relationships/hyperlink" Target="http://pbs.twimg.com/profile_images/1095258612740644864/AO_XZlod_normal.jpg" TargetMode="External" /><Relationship Id="rId568" Type="http://schemas.openxmlformats.org/officeDocument/2006/relationships/hyperlink" Target="http://pbs.twimg.com/profile_images/1159240182207602693/SeJU1Qfj_normal.jpg" TargetMode="External" /><Relationship Id="rId569" Type="http://schemas.openxmlformats.org/officeDocument/2006/relationships/hyperlink" Target="http://pbs.twimg.com/profile_images/1144549819576389633/0NrhfgmC_normal.png" TargetMode="External" /><Relationship Id="rId570" Type="http://schemas.openxmlformats.org/officeDocument/2006/relationships/hyperlink" Target="http://pbs.twimg.com/profile_images/1041826992843382785/bPDAhTOs_normal.jpg" TargetMode="External" /><Relationship Id="rId571" Type="http://schemas.openxmlformats.org/officeDocument/2006/relationships/hyperlink" Target="http://pbs.twimg.com/profile_images/489491222809948160/yjjkHY_x_normal.jpeg" TargetMode="External" /><Relationship Id="rId572" Type="http://schemas.openxmlformats.org/officeDocument/2006/relationships/hyperlink" Target="http://pbs.twimg.com/profile_images/1152619700867649536/Hnuebf9X_normal.jpg" TargetMode="External" /><Relationship Id="rId573" Type="http://schemas.openxmlformats.org/officeDocument/2006/relationships/hyperlink" Target="http://pbs.twimg.com/profile_images/777328706989600768/rg3Wyf9g_normal.jpg" TargetMode="External" /><Relationship Id="rId574" Type="http://schemas.openxmlformats.org/officeDocument/2006/relationships/hyperlink" Target="http://pbs.twimg.com/profile_images/1095006860640505861/XXuxjGPA_normal.jpg" TargetMode="External" /><Relationship Id="rId575" Type="http://schemas.openxmlformats.org/officeDocument/2006/relationships/hyperlink" Target="http://pbs.twimg.com/profile_images/993529860722122752/8x1HiaI6_normal.jpg" TargetMode="External" /><Relationship Id="rId576" Type="http://schemas.openxmlformats.org/officeDocument/2006/relationships/hyperlink" Target="http://pbs.twimg.com/profile_images/728581733/072_normal.jpg" TargetMode="External" /><Relationship Id="rId577" Type="http://schemas.openxmlformats.org/officeDocument/2006/relationships/hyperlink" Target="http://pbs.twimg.com/profile_images/802692932759416832/x10czu0d_normal.jpg" TargetMode="External" /><Relationship Id="rId578" Type="http://schemas.openxmlformats.org/officeDocument/2006/relationships/hyperlink" Target="http://pbs.twimg.com/profile_images/978421732808601600/hn8vo3-x_normal.jpg" TargetMode="External" /><Relationship Id="rId579" Type="http://schemas.openxmlformats.org/officeDocument/2006/relationships/hyperlink" Target="http://pbs.twimg.com/profile_images/1119066746579668992/nXFo8Vpt_normal.jpg" TargetMode="External" /><Relationship Id="rId580" Type="http://schemas.openxmlformats.org/officeDocument/2006/relationships/hyperlink" Target="http://pbs.twimg.com/profile_images/903612810411646981/Qdd8bAmI_normal.jpg" TargetMode="External" /><Relationship Id="rId581" Type="http://schemas.openxmlformats.org/officeDocument/2006/relationships/hyperlink" Target="http://pbs.twimg.com/profile_images/874276197357596672/kUuht00m_normal.jpg" TargetMode="External" /><Relationship Id="rId582" Type="http://schemas.openxmlformats.org/officeDocument/2006/relationships/hyperlink" Target="http://pbs.twimg.com/profile_images/1136307276791156736/0F0ZsoYn_normal.jpg" TargetMode="External" /><Relationship Id="rId583" Type="http://schemas.openxmlformats.org/officeDocument/2006/relationships/hyperlink" Target="http://pbs.twimg.com/profile_images/1001828214187134977/b43qiAoO_normal.jpg" TargetMode="External" /><Relationship Id="rId584" Type="http://schemas.openxmlformats.org/officeDocument/2006/relationships/hyperlink" Target="http://pbs.twimg.com/profile_images/964083170197958656/4rV2A1Sa_normal.jpg" TargetMode="External" /><Relationship Id="rId585" Type="http://schemas.openxmlformats.org/officeDocument/2006/relationships/hyperlink" Target="http://abs.twimg.com/sticky/default_profile_images/default_profile_3_normal.png" TargetMode="External" /><Relationship Id="rId586" Type="http://schemas.openxmlformats.org/officeDocument/2006/relationships/hyperlink" Target="http://pbs.twimg.com/profile_images/1039763117679562752/xoOzZrBB_normal.jpg" TargetMode="External" /><Relationship Id="rId587" Type="http://schemas.openxmlformats.org/officeDocument/2006/relationships/hyperlink" Target="http://pbs.twimg.com/profile_images/738481018756313088/dOvpvSCh_normal.jpg" TargetMode="External" /><Relationship Id="rId588" Type="http://schemas.openxmlformats.org/officeDocument/2006/relationships/hyperlink" Target="http://pbs.twimg.com/profile_images/939518475889926144/wPD2oBfw_normal.jpg" TargetMode="External" /><Relationship Id="rId589" Type="http://schemas.openxmlformats.org/officeDocument/2006/relationships/hyperlink" Target="http://pbs.twimg.com/profile_images/950559398602125312/owIkK10f_normal.jpg" TargetMode="External" /><Relationship Id="rId590" Type="http://schemas.openxmlformats.org/officeDocument/2006/relationships/hyperlink" Target="http://pbs.twimg.com/profile_images/1120233206786199552/t824xLVd_normal.jpg" TargetMode="External" /><Relationship Id="rId591" Type="http://schemas.openxmlformats.org/officeDocument/2006/relationships/hyperlink" Target="http://pbs.twimg.com/profile_images/411673786098806784/w3BZ7Hmq_normal.jpeg" TargetMode="External" /><Relationship Id="rId592" Type="http://schemas.openxmlformats.org/officeDocument/2006/relationships/hyperlink" Target="http://pbs.twimg.com/profile_images/379359624/slim_so_normal.jpg" TargetMode="External" /><Relationship Id="rId593" Type="http://schemas.openxmlformats.org/officeDocument/2006/relationships/hyperlink" Target="http://pbs.twimg.com/profile_images/1422637130/mccigartrophy_normal.jpg" TargetMode="External" /><Relationship Id="rId594" Type="http://schemas.openxmlformats.org/officeDocument/2006/relationships/hyperlink" Target="http://pbs.twimg.com/profile_images/1019052820669059072/PPAzPKxc_normal.jpg" TargetMode="External" /><Relationship Id="rId595" Type="http://schemas.openxmlformats.org/officeDocument/2006/relationships/hyperlink" Target="http://pbs.twimg.com/profile_images/951841837161041920/3wShHwwS_normal.jpg" TargetMode="External" /><Relationship Id="rId596" Type="http://schemas.openxmlformats.org/officeDocument/2006/relationships/hyperlink" Target="http://pbs.twimg.com/profile_images/1101649665647394816/4hiqmgpl_normal.jpg" TargetMode="External" /><Relationship Id="rId597" Type="http://schemas.openxmlformats.org/officeDocument/2006/relationships/hyperlink" Target="http://pbs.twimg.com/profile_images/1161990352707846145/DlVYZkV6_normal.jpg" TargetMode="External" /><Relationship Id="rId598" Type="http://schemas.openxmlformats.org/officeDocument/2006/relationships/hyperlink" Target="http://pbs.twimg.com/profile_images/1157438443196157953/GRoFw_3i_normal.png" TargetMode="External" /><Relationship Id="rId599" Type="http://schemas.openxmlformats.org/officeDocument/2006/relationships/hyperlink" Target="https://twitter.com/joshmedia" TargetMode="External" /><Relationship Id="rId600" Type="http://schemas.openxmlformats.org/officeDocument/2006/relationships/hyperlink" Target="https://twitter.com/equatorcoffees" TargetMode="External" /><Relationship Id="rId601" Type="http://schemas.openxmlformats.org/officeDocument/2006/relationships/hyperlink" Target="https://twitter.com/jamesjoaquin" TargetMode="External" /><Relationship Id="rId602" Type="http://schemas.openxmlformats.org/officeDocument/2006/relationships/hyperlink" Target="https://twitter.com/davidhornik" TargetMode="External" /><Relationship Id="rId603" Type="http://schemas.openxmlformats.org/officeDocument/2006/relationships/hyperlink" Target="https://twitter.com/stephendeberry" TargetMode="External" /><Relationship Id="rId604" Type="http://schemas.openxmlformats.org/officeDocument/2006/relationships/hyperlink" Target="https://twitter.com/hunterwalk" TargetMode="External" /><Relationship Id="rId605" Type="http://schemas.openxmlformats.org/officeDocument/2006/relationships/hyperlink" Target="https://twitter.com/aileenlee" TargetMode="External" /><Relationship Id="rId606" Type="http://schemas.openxmlformats.org/officeDocument/2006/relationships/hyperlink" Target="https://twitter.com/paulgallen" TargetMode="External" /><Relationship Id="rId607" Type="http://schemas.openxmlformats.org/officeDocument/2006/relationships/hyperlink" Target="https://twitter.com/pierre" TargetMode="External" /><Relationship Id="rId608" Type="http://schemas.openxmlformats.org/officeDocument/2006/relationships/hyperlink" Target="https://twitter.com/mkapor" TargetMode="External" /><Relationship Id="rId609" Type="http://schemas.openxmlformats.org/officeDocument/2006/relationships/hyperlink" Target="https://twitter.com/laurenepowell" TargetMode="External" /><Relationship Id="rId610" Type="http://schemas.openxmlformats.org/officeDocument/2006/relationships/hyperlink" Target="https://twitter.com/eriktorenberg" TargetMode="External" /><Relationship Id="rId611" Type="http://schemas.openxmlformats.org/officeDocument/2006/relationships/hyperlink" Target="https://twitter.com/hilal834" TargetMode="External" /><Relationship Id="rId612" Type="http://schemas.openxmlformats.org/officeDocument/2006/relationships/hyperlink" Target="https://twitter.com/edward936efe" TargetMode="External" /><Relationship Id="rId613" Type="http://schemas.openxmlformats.org/officeDocument/2006/relationships/hyperlink" Target="https://twitter.com/623hilal" TargetMode="External" /><Relationship Id="rId614" Type="http://schemas.openxmlformats.org/officeDocument/2006/relationships/hyperlink" Target="https://twitter.com/jaimevelo" TargetMode="External" /><Relationship Id="rId615" Type="http://schemas.openxmlformats.org/officeDocument/2006/relationships/hyperlink" Target="https://twitter.com/sharp_tilda" TargetMode="External" /><Relationship Id="rId616" Type="http://schemas.openxmlformats.org/officeDocument/2006/relationships/hyperlink" Target="https://twitter.com/alesmiol" TargetMode="External" /><Relationship Id="rId617" Type="http://schemas.openxmlformats.org/officeDocument/2006/relationships/hyperlink" Target="https://twitter.com/vulcaninc" TargetMode="External" /><Relationship Id="rId618" Type="http://schemas.openxmlformats.org/officeDocument/2006/relationships/hyperlink" Target="https://twitter.com/microsoft" TargetMode="External" /><Relationship Id="rId619" Type="http://schemas.openxmlformats.org/officeDocument/2006/relationships/hyperlink" Target="https://twitter.com/yoochanm_612" TargetMode="External" /><Relationship Id="rId620" Type="http://schemas.openxmlformats.org/officeDocument/2006/relationships/hyperlink" Target="https://twitter.com/upstreamfest" TargetMode="External" /><Relationship Id="rId621" Type="http://schemas.openxmlformats.org/officeDocument/2006/relationships/hyperlink" Target="https://twitter.com/thatredgirl1" TargetMode="External" /><Relationship Id="rId622" Type="http://schemas.openxmlformats.org/officeDocument/2006/relationships/hyperlink" Target="https://twitter.com/valaafshar" TargetMode="External" /><Relationship Id="rId623" Type="http://schemas.openxmlformats.org/officeDocument/2006/relationships/hyperlink" Target="https://twitter.com/billgates" TargetMode="External" /><Relationship Id="rId624" Type="http://schemas.openxmlformats.org/officeDocument/2006/relationships/hyperlink" Target="https://twitter.com/amolgho31071949" TargetMode="External" /><Relationship Id="rId625" Type="http://schemas.openxmlformats.org/officeDocument/2006/relationships/hyperlink" Target="https://twitter.com/mcxbeedfpujgs" TargetMode="External" /><Relationship Id="rId626" Type="http://schemas.openxmlformats.org/officeDocument/2006/relationships/hyperlink" Target="https://twitter.com/fusliakt" TargetMode="External" /><Relationship Id="rId627" Type="http://schemas.openxmlformats.org/officeDocument/2006/relationships/hyperlink" Target="https://twitter.com/mesias_oficial" TargetMode="External" /><Relationship Id="rId628" Type="http://schemas.openxmlformats.org/officeDocument/2006/relationships/hyperlink" Target="https://twitter.com/valijainterna" TargetMode="External" /><Relationship Id="rId629" Type="http://schemas.openxmlformats.org/officeDocument/2006/relationships/hyperlink" Target="https://twitter.com/guardiacivil" TargetMode="External" /><Relationship Id="rId630" Type="http://schemas.openxmlformats.org/officeDocument/2006/relationships/hyperlink" Target="https://twitter.com/policia" TargetMode="External" /><Relationship Id="rId631" Type="http://schemas.openxmlformats.org/officeDocument/2006/relationships/hyperlink" Target="https://twitter.com/openarms_fund" TargetMode="External" /><Relationship Id="rId632" Type="http://schemas.openxmlformats.org/officeDocument/2006/relationships/hyperlink" Target="https://twitter.com/vox_es" TargetMode="External" /><Relationship Id="rId633" Type="http://schemas.openxmlformats.org/officeDocument/2006/relationships/hyperlink" Target="https://twitter.com/ederothschild" TargetMode="External" /><Relationship Id="rId634" Type="http://schemas.openxmlformats.org/officeDocument/2006/relationships/hyperlink" Target="https://twitter.com/mseurope" TargetMode="External" /><Relationship Id="rId635" Type="http://schemas.openxmlformats.org/officeDocument/2006/relationships/hyperlink" Target="https://twitter.com/casareal" TargetMode="External" /><Relationship Id="rId636" Type="http://schemas.openxmlformats.org/officeDocument/2006/relationships/hyperlink" Target="https://twitter.com/stevewoz" TargetMode="External" /><Relationship Id="rId637" Type="http://schemas.openxmlformats.org/officeDocument/2006/relationships/hyperlink" Target="https://twitter.com/el_pais" TargetMode="External" /><Relationship Id="rId638" Type="http://schemas.openxmlformats.org/officeDocument/2006/relationships/hyperlink" Target="https://twitter.com/lasextatv" TargetMode="External" /><Relationship Id="rId639" Type="http://schemas.openxmlformats.org/officeDocument/2006/relationships/hyperlink" Target="https://twitter.com/mediasetcom" TargetMode="External" /><Relationship Id="rId640" Type="http://schemas.openxmlformats.org/officeDocument/2006/relationships/hyperlink" Target="https://twitter.com/actualidadrt" TargetMode="External" /><Relationship Id="rId641" Type="http://schemas.openxmlformats.org/officeDocument/2006/relationships/hyperlink" Target="https://twitter.com/cia" TargetMode="External" /><Relationship Id="rId642" Type="http://schemas.openxmlformats.org/officeDocument/2006/relationships/hyperlink" Target="https://twitter.com/interiorgob" TargetMode="External" /><Relationship Id="rId643" Type="http://schemas.openxmlformats.org/officeDocument/2006/relationships/hyperlink" Target="https://twitter.com/andresantheus" TargetMode="External" /><Relationship Id="rId644" Type="http://schemas.openxmlformats.org/officeDocument/2006/relationships/hyperlink" Target="https://twitter.com/flyingheritage" TargetMode="External" /><Relationship Id="rId645" Type="http://schemas.openxmlformats.org/officeDocument/2006/relationships/hyperlink" Target="https://twitter.com/andyhickl" TargetMode="External" /><Relationship Id="rId646" Type="http://schemas.openxmlformats.org/officeDocument/2006/relationships/hyperlink" Target="https://twitter.com/scrumhalf1" TargetMode="External" /><Relationship Id="rId647" Type="http://schemas.openxmlformats.org/officeDocument/2006/relationships/hyperlink" Target="https://twitter.com/wikileaks" TargetMode="External" /><Relationship Id="rId648" Type="http://schemas.openxmlformats.org/officeDocument/2006/relationships/hyperlink" Target="https://twitter.com/nsagov" TargetMode="External" /><Relationship Id="rId649" Type="http://schemas.openxmlformats.org/officeDocument/2006/relationships/hyperlink" Target="https://twitter.com/keeganhall" TargetMode="External" /><Relationship Id="rId650" Type="http://schemas.openxmlformats.org/officeDocument/2006/relationships/hyperlink" Target="https://twitter.com/nfl" TargetMode="External" /><Relationship Id="rId651" Type="http://schemas.openxmlformats.org/officeDocument/2006/relationships/hyperlink" Target="https://twitter.com/antman1516" TargetMode="External" /><Relationship Id="rId652" Type="http://schemas.openxmlformats.org/officeDocument/2006/relationships/hyperlink" Target="https://twitter.com/jkearse_15" TargetMode="External" /><Relationship Id="rId653" Type="http://schemas.openxmlformats.org/officeDocument/2006/relationships/hyperlink" Target="https://twitter.com/seahawks" TargetMode="External" /><Relationship Id="rId654" Type="http://schemas.openxmlformats.org/officeDocument/2006/relationships/hyperlink" Target="https://twitter.com/andykaruza" TargetMode="External" /><Relationship Id="rId655" Type="http://schemas.openxmlformats.org/officeDocument/2006/relationships/hyperlink" Target="https://twitter.com/healthangel999" TargetMode="External" /><Relationship Id="rId656" Type="http://schemas.openxmlformats.org/officeDocument/2006/relationships/hyperlink" Target="https://twitter.com/afnbeneluxradio" TargetMode="External" /><Relationship Id="rId657" Type="http://schemas.openxmlformats.org/officeDocument/2006/relationships/hyperlink" Target="https://twitter.com/16thsustbde" TargetMode="External" /><Relationship Id="rId658" Type="http://schemas.openxmlformats.org/officeDocument/2006/relationships/hyperlink" Target="https://twitter.com/hascrepublicans" TargetMode="External" /><Relationship Id="rId659" Type="http://schemas.openxmlformats.org/officeDocument/2006/relationships/hyperlink" Target="https://twitter.com/usaf_acc" TargetMode="External" /><Relationship Id="rId660" Type="http://schemas.openxmlformats.org/officeDocument/2006/relationships/hyperlink" Target="https://twitter.com/challengegov" TargetMode="External" /><Relationship Id="rId661" Type="http://schemas.openxmlformats.org/officeDocument/2006/relationships/hyperlink" Target="https://twitter.com/cnichq" TargetMode="External" /><Relationship Id="rId662" Type="http://schemas.openxmlformats.org/officeDocument/2006/relationships/hyperlink" Target="https://twitter.com/usarmytacom" TargetMode="External" /><Relationship Id="rId663" Type="http://schemas.openxmlformats.org/officeDocument/2006/relationships/hyperlink" Target="https://twitter.com/defenseintel" TargetMode="External" /><Relationship Id="rId664" Type="http://schemas.openxmlformats.org/officeDocument/2006/relationships/hyperlink" Target="https://twitter.com/nga_geoint" TargetMode="External" /><Relationship Id="rId665" Type="http://schemas.openxmlformats.org/officeDocument/2006/relationships/hyperlink" Target="https://twitter.com/defensedigital" TargetMode="External" /><Relationship Id="rId666" Type="http://schemas.openxmlformats.org/officeDocument/2006/relationships/hyperlink" Target="https://twitter.com/armychiefstaff" TargetMode="External" /><Relationship Id="rId667" Type="http://schemas.openxmlformats.org/officeDocument/2006/relationships/hyperlink" Target="https://twitter.com/dodmilspouse" TargetMode="External" /><Relationship Id="rId668" Type="http://schemas.openxmlformats.org/officeDocument/2006/relationships/hyperlink" Target="https://twitter.com/defensemediaact" TargetMode="External" /><Relationship Id="rId669" Type="http://schemas.openxmlformats.org/officeDocument/2006/relationships/hyperlink" Target="https://twitter.com/afnspangdahlem" TargetMode="External" /><Relationship Id="rId670" Type="http://schemas.openxmlformats.org/officeDocument/2006/relationships/hyperlink" Target="https://twitter.com/jbwolfsthal" TargetMode="External" /><Relationship Id="rId671" Type="http://schemas.openxmlformats.org/officeDocument/2006/relationships/hyperlink" Target="https://twitter.com/darylgkimball" TargetMode="External" /><Relationship Id="rId672" Type="http://schemas.openxmlformats.org/officeDocument/2006/relationships/hyperlink" Target="https://twitter.com/kelseydav" TargetMode="External" /><Relationship Id="rId673" Type="http://schemas.openxmlformats.org/officeDocument/2006/relationships/hyperlink" Target="https://twitter.com/nukestrat" TargetMode="External" /><Relationship Id="rId674" Type="http://schemas.openxmlformats.org/officeDocument/2006/relationships/hyperlink" Target="https://twitter.com/combatathlete75" TargetMode="External" /><Relationship Id="rId675" Type="http://schemas.openxmlformats.org/officeDocument/2006/relationships/hyperlink" Target="https://twitter.com/jfcua" TargetMode="External" /><Relationship Id="rId676" Type="http://schemas.openxmlformats.org/officeDocument/2006/relationships/hyperlink" Target="https://twitter.com/iron6_1ad" TargetMode="External" /><Relationship Id="rId677" Type="http://schemas.openxmlformats.org/officeDocument/2006/relationships/hyperlink" Target="https://twitter.com/secarmy" TargetMode="External" /><Relationship Id="rId678" Type="http://schemas.openxmlformats.org/officeDocument/2006/relationships/hyperlink" Target="https://twitter.com/canadianarmy" TargetMode="External" /><Relationship Id="rId679" Type="http://schemas.openxmlformats.org/officeDocument/2006/relationships/hyperlink" Target="https://twitter.com/chinfo" TargetMode="External" /><Relationship Id="rId680" Type="http://schemas.openxmlformats.org/officeDocument/2006/relationships/hyperlink" Target="https://twitter.com/usagdaegu" TargetMode="External" /><Relationship Id="rId681" Type="http://schemas.openxmlformats.org/officeDocument/2006/relationships/hyperlink" Target="https://twitter.com/cnorichardson" TargetMode="External" /><Relationship Id="rId682" Type="http://schemas.openxmlformats.org/officeDocument/2006/relationships/hyperlink" Target="https://twitter.com/scotcregan" TargetMode="External" /><Relationship Id="rId683" Type="http://schemas.openxmlformats.org/officeDocument/2006/relationships/hyperlink" Target="https://twitter.com/navymcpon" TargetMode="External" /><Relationship Id="rId684" Type="http://schemas.openxmlformats.org/officeDocument/2006/relationships/hyperlink" Target="https://twitter.com/evansalisons" TargetMode="External" /><Relationship Id="rId685" Type="http://schemas.openxmlformats.org/officeDocument/2006/relationships/hyperlink" Target="https://twitter.com/schausdc" TargetMode="External" /><Relationship Id="rId686" Type="http://schemas.openxmlformats.org/officeDocument/2006/relationships/hyperlink" Target="https://twitter.com/insidedefense" TargetMode="External" /><Relationship Id="rId687" Type="http://schemas.openxmlformats.org/officeDocument/2006/relationships/hyperlink" Target="https://twitter.com/gen_jackkeane" TargetMode="External" /><Relationship Id="rId688" Type="http://schemas.openxmlformats.org/officeDocument/2006/relationships/hyperlink" Target="https://twitter.com/ericfanning" TargetMode="External" /><Relationship Id="rId689" Type="http://schemas.openxmlformats.org/officeDocument/2006/relationships/hyperlink" Target="https://twitter.com/usarmycmh" TargetMode="External" /><Relationship Id="rId690" Type="http://schemas.openxmlformats.org/officeDocument/2006/relationships/hyperlink" Target="https://twitter.com/b0yle" TargetMode="External" /><Relationship Id="rId691" Type="http://schemas.openxmlformats.org/officeDocument/2006/relationships/hyperlink" Target="https://twitter.com/paulgal" TargetMode="External" /><Relationship Id="rId692" Type="http://schemas.openxmlformats.org/officeDocument/2006/relationships/hyperlink" Target="https://twitter.com/natgeochannel" TargetMode="External" /><Relationship Id="rId693" Type="http://schemas.openxmlformats.org/officeDocument/2006/relationships/hyperlink" Target="https://twitter.com/tambriej" TargetMode="External" /><Relationship Id="rId694" Type="http://schemas.openxmlformats.org/officeDocument/2006/relationships/hyperlink" Target="https://twitter.com/alt_nasa" TargetMode="External" /><Relationship Id="rId695" Type="http://schemas.openxmlformats.org/officeDocument/2006/relationships/hyperlink" Target="https://twitter.com/sueleugers" TargetMode="External" /><Relationship Id="rId696" Type="http://schemas.openxmlformats.org/officeDocument/2006/relationships/hyperlink" Target="https://twitter.com/jaysguitars" TargetMode="External" /><Relationship Id="rId697" Type="http://schemas.openxmlformats.org/officeDocument/2006/relationships/hyperlink" Target="https://twitter.com/benjohn65" TargetMode="External" /><Relationship Id="rId698" Type="http://schemas.openxmlformats.org/officeDocument/2006/relationships/hyperlink" Target="https://twitter.com/blueheartplanet" TargetMode="External" /><Relationship Id="rId699" Type="http://schemas.openxmlformats.org/officeDocument/2006/relationships/hyperlink" Target="https://twitter.com/darrellgallen" TargetMode="External" /><Relationship Id="rId700" Type="http://schemas.openxmlformats.org/officeDocument/2006/relationships/hyperlink" Target="https://twitter.com/kwhite_official" TargetMode="External" /><Relationship Id="rId701" Type="http://schemas.openxmlformats.org/officeDocument/2006/relationships/hyperlink" Target="https://twitter.com/yearsofliving" TargetMode="External" /><Relationship Id="rId702" Type="http://schemas.openxmlformats.org/officeDocument/2006/relationships/hyperlink" Target="https://twitter.com/jimcameron" TargetMode="External" /><Relationship Id="rId703" Type="http://schemas.openxmlformats.org/officeDocument/2006/relationships/hyperlink" Target="https://twitter.com/2jazza" TargetMode="External" /><Relationship Id="rId704" Type="http://schemas.openxmlformats.org/officeDocument/2006/relationships/hyperlink" Target="https://twitter.com/heroisrotten" TargetMode="External" /><Relationship Id="rId705" Type="http://schemas.openxmlformats.org/officeDocument/2006/relationships/hyperlink" Target="https://twitter.com/319hilal" TargetMode="External" /><Relationship Id="rId706" Type="http://schemas.openxmlformats.org/officeDocument/2006/relationships/hyperlink" Target="https://twitter.com/adnanba26942430" TargetMode="External" /><Relationship Id="rId707" Type="http://schemas.openxmlformats.org/officeDocument/2006/relationships/hyperlink" Target="https://twitter.com/maryajzb64" TargetMode="External" /><Relationship Id="rId708" Type="http://schemas.openxmlformats.org/officeDocument/2006/relationships/hyperlink" Target="https://twitter.com/blacepi2912" TargetMode="External" /><Relationship Id="rId709" Type="http://schemas.openxmlformats.org/officeDocument/2006/relationships/hyperlink" Target="https://twitter.com/dalailama" TargetMode="External" /><Relationship Id="rId710" Type="http://schemas.openxmlformats.org/officeDocument/2006/relationships/hyperlink" Target="https://twitter.com/marioserna1974" TargetMode="External" /><Relationship Id="rId711" Type="http://schemas.openxmlformats.org/officeDocument/2006/relationships/hyperlink" Target="https://twitter.com/confepiscopal" TargetMode="External" /><Relationship Id="rId712" Type="http://schemas.openxmlformats.org/officeDocument/2006/relationships/hyperlink" Target="https://twitter.com/pontifex_es" TargetMode="External" /><Relationship Id="rId713" Type="http://schemas.openxmlformats.org/officeDocument/2006/relationships/hyperlink" Target="https://twitter.com/jeffvossler" TargetMode="External" /><Relationship Id="rId714" Type="http://schemas.openxmlformats.org/officeDocument/2006/relationships/hyperlink" Target="https://twitter.com/pau" TargetMode="External" /><Relationship Id="rId715" Type="http://schemas.openxmlformats.org/officeDocument/2006/relationships/hyperlink" Target="https://twitter.com/livingcomputers" TargetMode="External" /><Relationship Id="rId716" Type="http://schemas.openxmlformats.org/officeDocument/2006/relationships/hyperlink" Target="https://twitter.com/benjedwards" TargetMode="External" /><Relationship Id="rId717" Type="http://schemas.openxmlformats.org/officeDocument/2006/relationships/hyperlink" Target="https://twitter.com/allbusiness10" TargetMode="External" /><Relationship Id="rId718" Type="http://schemas.openxmlformats.org/officeDocument/2006/relationships/hyperlink" Target="https://twitter.com/chrisfralic" TargetMode="External" /><Relationship Id="rId719" Type="http://schemas.openxmlformats.org/officeDocument/2006/relationships/hyperlink" Target="https://twitter.com/dominicpajak" TargetMode="External" /><Relationship Id="rId720" Type="http://schemas.openxmlformats.org/officeDocument/2006/relationships/hyperlink" Target="https://twitter.com/bryanlunduke" TargetMode="External" /><Relationship Id="rId721" Type="http://schemas.openxmlformats.org/officeDocument/2006/relationships/hyperlink" Target="https://twitter.com/cyndemoya" TargetMode="External" /><Relationship Id="rId722" Type="http://schemas.openxmlformats.org/officeDocument/2006/relationships/hyperlink" Target="https://twitter.com/ravracc" TargetMode="External" /><Relationship Id="rId723" Type="http://schemas.openxmlformats.org/officeDocument/2006/relationships/hyperlink" Target="https://twitter.com/marcusmueller" TargetMode="External" /><Relationship Id="rId724" Type="http://schemas.openxmlformats.org/officeDocument/2006/relationships/hyperlink" Target="https://twitter.com/drchuck" TargetMode="External" /><Relationship Id="rId725" Type="http://schemas.openxmlformats.org/officeDocument/2006/relationships/hyperlink" Target="https://twitter.com/davidgreelish" TargetMode="External" /><Relationship Id="rId726" Type="http://schemas.openxmlformats.org/officeDocument/2006/relationships/hyperlink" Target="https://twitter.com/pimenta" TargetMode="External" /><Relationship Id="rId727" Type="http://schemas.openxmlformats.org/officeDocument/2006/relationships/hyperlink" Target="https://twitter.com/tuxlovesyou" TargetMode="External" /><Relationship Id="rId728" Type="http://schemas.openxmlformats.org/officeDocument/2006/relationships/hyperlink" Target="https://twitter.com/tomjcorey" TargetMode="External" /><Relationship Id="rId729" Type="http://schemas.openxmlformats.org/officeDocument/2006/relationships/hyperlink" Target="https://twitter.com/farrellybros" TargetMode="External" /><Relationship Id="rId730" Type="http://schemas.openxmlformats.org/officeDocument/2006/relationships/hyperlink" Target="https://twitter.com/stevemartintogo" TargetMode="External" /><Relationship Id="rId731" Type="http://schemas.openxmlformats.org/officeDocument/2006/relationships/hyperlink" Target="https://twitter.com/elizabethtaylor" TargetMode="External" /><Relationship Id="rId732" Type="http://schemas.openxmlformats.org/officeDocument/2006/relationships/hyperlink" Target="https://twitter.com/rodriguez" TargetMode="External" /><Relationship Id="rId733" Type="http://schemas.openxmlformats.org/officeDocument/2006/relationships/hyperlink" Target="https://twitter.com/jessicaalba" TargetMode="External" /><Relationship Id="rId734" Type="http://schemas.openxmlformats.org/officeDocument/2006/relationships/hyperlink" Target="https://twitter.com/evalongoria" TargetMode="External" /><Relationship Id="rId735" Type="http://schemas.openxmlformats.org/officeDocument/2006/relationships/hyperlink" Target="https://twitter.com/hughhefner" TargetMode="External" /><Relationship Id="rId736" Type="http://schemas.openxmlformats.org/officeDocument/2006/relationships/hyperlink" Target="https://twitter.com/janefonda" TargetMode="External" /><Relationship Id="rId737" Type="http://schemas.openxmlformats.org/officeDocument/2006/relationships/hyperlink" Target="https://twitter.com/samuel_ilitch" TargetMode="External" /><Relationship Id="rId738" Type="http://schemas.openxmlformats.org/officeDocument/2006/relationships/hyperlink" Target="https://twitter.com/punishedtaifa" TargetMode="External" /><Relationship Id="rId739" Type="http://schemas.openxmlformats.org/officeDocument/2006/relationships/hyperlink" Target="https://twitter.com/rtve" TargetMode="External" /><Relationship Id="rId740" Type="http://schemas.openxmlformats.org/officeDocument/2006/relationships/hyperlink" Target="https://twitter.com/onu_es" TargetMode="External" /><Relationship Id="rId741" Type="http://schemas.openxmlformats.org/officeDocument/2006/relationships/hyperlink" Target="https://twitter.com/charlescampbell" TargetMode="External" /><Relationship Id="rId742" Type="http://schemas.openxmlformats.org/officeDocument/2006/relationships/hyperlink" Target="https://twitter.com/vanlandinghamem" TargetMode="External" /><Relationship Id="rId743" Type="http://schemas.openxmlformats.org/officeDocument/2006/relationships/hyperlink" Target="https://twitter.com/rds4u" TargetMode="External" /><Relationship Id="rId744" Type="http://schemas.openxmlformats.org/officeDocument/2006/relationships/hyperlink" Target="https://twitter.com/paula_white" TargetMode="External" /><Relationship Id="rId745" Type="http://schemas.openxmlformats.org/officeDocument/2006/relationships/hyperlink" Target="https://twitter.com/cfcseattle" TargetMode="External" /><Relationship Id="rId746" Type="http://schemas.openxmlformats.org/officeDocument/2006/relationships/hyperlink" Target="https://twitter.com/charlesnieman" TargetMode="External" /><Relationship Id="rId747" Type="http://schemas.openxmlformats.org/officeDocument/2006/relationships/hyperlink" Target="https://twitter.com/pastorscottyg" TargetMode="External" /><Relationship Id="rId748" Type="http://schemas.openxmlformats.org/officeDocument/2006/relationships/hyperlink" Target="https://twitter.com/christinecaine" TargetMode="External" /><Relationship Id="rId749" Type="http://schemas.openxmlformats.org/officeDocument/2006/relationships/hyperlink" Target="https://twitter.com/wendytreat" TargetMode="External" /><Relationship Id="rId750" Type="http://schemas.openxmlformats.org/officeDocument/2006/relationships/hyperlink" Target="https://twitter.com/caseytreat" TargetMode="External" /><Relationship Id="rId751" Type="http://schemas.openxmlformats.org/officeDocument/2006/relationships/hyperlink" Target="https://twitter.com/realdonaldtrump" TargetMode="External" /><Relationship Id="rId752" Type="http://schemas.openxmlformats.org/officeDocument/2006/relationships/hyperlink" Target="https://twitter.com/twentypeace" TargetMode="External" /><Relationship Id="rId753" Type="http://schemas.openxmlformats.org/officeDocument/2006/relationships/hyperlink" Target="https://twitter.com/fallout" TargetMode="External" /><Relationship Id="rId754" Type="http://schemas.openxmlformats.org/officeDocument/2006/relationships/hyperlink" Target="https://twitter.com/ecsilehiphop" TargetMode="External" /><Relationship Id="rId755" Type="http://schemas.openxmlformats.org/officeDocument/2006/relationships/hyperlink" Target="https://twitter.com/coach_smith" TargetMode="External" /><Relationship Id="rId756" Type="http://schemas.openxmlformats.org/officeDocument/2006/relationships/hyperlink" Target="https://twitter.com/gawvi" TargetMode="External" /><Relationship Id="rId757" Type="http://schemas.openxmlformats.org/officeDocument/2006/relationships/hyperlink" Target="https://twitter.com/soccerkingusa" TargetMode="External" /><Relationship Id="rId758" Type="http://schemas.openxmlformats.org/officeDocument/2006/relationships/hyperlink" Target="https://twitter.com/steven_ballmer" TargetMode="External" /><Relationship Id="rId759" Type="http://schemas.openxmlformats.org/officeDocument/2006/relationships/hyperlink" Target="https://twitter.com/ricardobsalinas" TargetMode="External" /><Relationship Id="rId760" Type="http://schemas.openxmlformats.org/officeDocument/2006/relationships/hyperlink" Target="https://twitter.com/mickyarison" TargetMode="External" /><Relationship Id="rId761" Type="http://schemas.openxmlformats.org/officeDocument/2006/relationships/hyperlink" Target="https://twitter.com/john_w_henry" TargetMode="External" /><Relationship Id="rId762" Type="http://schemas.openxmlformats.org/officeDocument/2006/relationships/hyperlink" Target="https://twitter.com/carlosslim" TargetMode="External" /><Relationship Id="rId763" Type="http://schemas.openxmlformats.org/officeDocument/2006/relationships/hyperlink" Target="https://twitter.com/mcuban" TargetMode="External" /><Relationship Id="rId764" Type="http://schemas.openxmlformats.org/officeDocument/2006/relationships/hyperlink" Target="https://twitter.com/cavsdan" TargetMode="External" /><Relationship Id="rId765" Type="http://schemas.openxmlformats.org/officeDocument/2006/relationships/hyperlink" Target="https://twitter.com/_riccardo_silva" TargetMode="External" /><Relationship Id="rId766" Type="http://schemas.openxmlformats.org/officeDocument/2006/relationships/hyperlink" Target="https://twitter.com/peter_clarke99" TargetMode="External" /><Relationship Id="rId767" Type="http://schemas.openxmlformats.org/officeDocument/2006/relationships/hyperlink" Target="https://twitter.com/masicleininger1" TargetMode="External" /><Relationship Id="rId768" Type="http://schemas.openxmlformats.org/officeDocument/2006/relationships/hyperlink" Target="https://twitter.com/lolathackston" TargetMode="External" /><Relationship Id="rId769" Type="http://schemas.openxmlformats.org/officeDocument/2006/relationships/comments" Target="../comments2.xml" /><Relationship Id="rId770" Type="http://schemas.openxmlformats.org/officeDocument/2006/relationships/vmlDrawing" Target="../drawings/vmlDrawing2.vml" /><Relationship Id="rId771" Type="http://schemas.openxmlformats.org/officeDocument/2006/relationships/table" Target="../tables/table2.xml" /><Relationship Id="rId77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HealthAngel999/status/1159081916227825664" TargetMode="External" /><Relationship Id="rId2" Type="http://schemas.openxmlformats.org/officeDocument/2006/relationships/hyperlink" Target="https://www.kiro7.com/video?videoId=968789092&amp;videoVersion=1.0" TargetMode="External" /><Relationship Id="rId3" Type="http://schemas.openxmlformats.org/officeDocument/2006/relationships/hyperlink" Target="https://twitter.com/i/web/status/1161305094698049538" TargetMode="External" /><Relationship Id="rId4" Type="http://schemas.openxmlformats.org/officeDocument/2006/relationships/hyperlink" Target="https://twitter.com/i/web/status/1161304846294667264" TargetMode="External" /><Relationship Id="rId5" Type="http://schemas.openxmlformats.org/officeDocument/2006/relationships/hyperlink" Target="https://twitter.com/i/web/status/1161304602794323968" TargetMode="External" /><Relationship Id="rId6" Type="http://schemas.openxmlformats.org/officeDocument/2006/relationships/hyperlink" Target="https://twitter.com/i/web/status/1161304320987430912" TargetMode="External" /><Relationship Id="rId7" Type="http://schemas.openxmlformats.org/officeDocument/2006/relationships/hyperlink" Target="https://twitter.com/i/web/status/1161304039201497093" TargetMode="External" /><Relationship Id="rId8" Type="http://schemas.openxmlformats.org/officeDocument/2006/relationships/hyperlink" Target="https://twitter.com/i/web/status/1161303624141565958" TargetMode="External" /><Relationship Id="rId9" Type="http://schemas.openxmlformats.org/officeDocument/2006/relationships/hyperlink" Target="https://twitter.com/i/web/status/1161302553654546433" TargetMode="External" /><Relationship Id="rId10" Type="http://schemas.openxmlformats.org/officeDocument/2006/relationships/hyperlink" Target="https://twitter.com/i/web/status/1161302211827097600" TargetMode="External" /><Relationship Id="rId11" Type="http://schemas.openxmlformats.org/officeDocument/2006/relationships/hyperlink" Target="https://twitter.com/HealthAngel999/status/1159081916227825664" TargetMode="External" /><Relationship Id="rId12" Type="http://schemas.openxmlformats.org/officeDocument/2006/relationships/hyperlink" Target="https://twitter.com/i/web/status/1159923187842461696" TargetMode="External" /><Relationship Id="rId13" Type="http://schemas.openxmlformats.org/officeDocument/2006/relationships/hyperlink" Target="https://twitter.com/HealthAngel999/status/1156977138811179008" TargetMode="External" /><Relationship Id="rId14" Type="http://schemas.openxmlformats.org/officeDocument/2006/relationships/hyperlink" Target="https://twitter.com/HealthAngel999/status/1159483182724632577" TargetMode="External" /><Relationship Id="rId15" Type="http://schemas.openxmlformats.org/officeDocument/2006/relationships/hyperlink" Target="https://www.kiro7.com/video?videoId=968789092&amp;videoVersion=1.0" TargetMode="External" /><Relationship Id="rId16" Type="http://schemas.openxmlformats.org/officeDocument/2006/relationships/hyperlink" Target="https://twitter.com/i/web/status/1161280954628890624" TargetMode="External" /><Relationship Id="rId17" Type="http://schemas.openxmlformats.org/officeDocument/2006/relationships/hyperlink" Target="https://twitter.com/i/web/status/1161281147432652800" TargetMode="External" /><Relationship Id="rId18" Type="http://schemas.openxmlformats.org/officeDocument/2006/relationships/hyperlink" Target="https://twitter.com/i/web/status/1161281290433437697" TargetMode="External" /><Relationship Id="rId19" Type="http://schemas.openxmlformats.org/officeDocument/2006/relationships/hyperlink" Target="https://twitter.com/i/web/status/1161283154730192896" TargetMode="External" /><Relationship Id="rId20" Type="http://schemas.openxmlformats.org/officeDocument/2006/relationships/hyperlink" Target="https://twitter.com/i/web/status/1161284409422688256" TargetMode="External" /><Relationship Id="rId21" Type="http://schemas.openxmlformats.org/officeDocument/2006/relationships/hyperlink" Target="https://twitter.com/i/web/status/1161284668454518784" TargetMode="External" /><Relationship Id="rId22" Type="http://schemas.openxmlformats.org/officeDocument/2006/relationships/hyperlink" Target="https://twitter.com/i/web/status/1161285877215223809" TargetMode="External" /><Relationship Id="rId23" Type="http://schemas.openxmlformats.org/officeDocument/2006/relationships/hyperlink" Target="https://twitter.com/i/web/status/1161299320324276224" TargetMode="External" /><Relationship Id="rId24" Type="http://schemas.openxmlformats.org/officeDocument/2006/relationships/hyperlink" Target="https://twitter.com/i/web/status/1161300441038147584" TargetMode="External" /><Relationship Id="rId25" Type="http://schemas.openxmlformats.org/officeDocument/2006/relationships/hyperlink" Target="https://www.geekwire.com/2019/paul-allens-petrel-expedition-wins-spotlight-tv-show-pacific-war-shipwrecks/" TargetMode="External" /><Relationship Id="rId26" Type="http://schemas.openxmlformats.org/officeDocument/2006/relationships/hyperlink" Target="https://twitter.com/i/web/status/1156623038256779264"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2130</v>
      </c>
      <c r="BB2" s="13" t="s">
        <v>2152</v>
      </c>
      <c r="BC2" s="13" t="s">
        <v>2153</v>
      </c>
      <c r="BD2" s="119" t="s">
        <v>2664</v>
      </c>
      <c r="BE2" s="119" t="s">
        <v>2665</v>
      </c>
      <c r="BF2" s="119" t="s">
        <v>2666</v>
      </c>
      <c r="BG2" s="119" t="s">
        <v>2667</v>
      </c>
      <c r="BH2" s="119" t="s">
        <v>2668</v>
      </c>
      <c r="BI2" s="119" t="s">
        <v>2669</v>
      </c>
      <c r="BJ2" s="119" t="s">
        <v>2670</v>
      </c>
      <c r="BK2" s="119" t="s">
        <v>2671</v>
      </c>
      <c r="BL2" s="119" t="s">
        <v>2672</v>
      </c>
    </row>
    <row r="3" spans="1:64" ht="15" customHeight="1">
      <c r="A3" s="64" t="s">
        <v>212</v>
      </c>
      <c r="B3" s="64" t="s">
        <v>276</v>
      </c>
      <c r="C3" s="65" t="s">
        <v>2748</v>
      </c>
      <c r="D3" s="66">
        <v>3</v>
      </c>
      <c r="E3" s="67" t="s">
        <v>132</v>
      </c>
      <c r="F3" s="68">
        <v>35</v>
      </c>
      <c r="G3" s="65"/>
      <c r="H3" s="69"/>
      <c r="I3" s="70"/>
      <c r="J3" s="70"/>
      <c r="K3" s="34" t="s">
        <v>65</v>
      </c>
      <c r="L3" s="71">
        <v>3</v>
      </c>
      <c r="M3" s="71"/>
      <c r="N3" s="72"/>
      <c r="O3" s="78" t="s">
        <v>382</v>
      </c>
      <c r="P3" s="80">
        <v>43677.70261574074</v>
      </c>
      <c r="Q3" s="78" t="s">
        <v>384</v>
      </c>
      <c r="R3" s="78"/>
      <c r="S3" s="78"/>
      <c r="T3" s="78"/>
      <c r="U3" s="78"/>
      <c r="V3" s="83" t="s">
        <v>541</v>
      </c>
      <c r="W3" s="80">
        <v>43677.70261574074</v>
      </c>
      <c r="X3" s="83" t="s">
        <v>591</v>
      </c>
      <c r="Y3" s="78"/>
      <c r="Z3" s="78"/>
      <c r="AA3" s="84" t="s">
        <v>709</v>
      </c>
      <c r="AB3" s="84" t="s">
        <v>711</v>
      </c>
      <c r="AC3" s="78" t="b">
        <v>0</v>
      </c>
      <c r="AD3" s="78">
        <v>3</v>
      </c>
      <c r="AE3" s="84" t="s">
        <v>836</v>
      </c>
      <c r="AF3" s="78" t="b">
        <v>0</v>
      </c>
      <c r="AG3" s="78" t="s">
        <v>853</v>
      </c>
      <c r="AH3" s="78"/>
      <c r="AI3" s="84" t="s">
        <v>839</v>
      </c>
      <c r="AJ3" s="78" t="b">
        <v>0</v>
      </c>
      <c r="AK3" s="78">
        <v>0</v>
      </c>
      <c r="AL3" s="84" t="s">
        <v>839</v>
      </c>
      <c r="AM3" s="78" t="s">
        <v>860</v>
      </c>
      <c r="AN3" s="78" t="b">
        <v>0</v>
      </c>
      <c r="AO3" s="84" t="s">
        <v>711</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8</v>
      </c>
      <c r="BD3" s="48"/>
      <c r="BE3" s="49"/>
      <c r="BF3" s="48"/>
      <c r="BG3" s="49"/>
      <c r="BH3" s="48"/>
      <c r="BI3" s="49"/>
      <c r="BJ3" s="48"/>
      <c r="BK3" s="49"/>
      <c r="BL3" s="48"/>
    </row>
    <row r="4" spans="1:64" ht="15" customHeight="1">
      <c r="A4" s="64" t="s">
        <v>213</v>
      </c>
      <c r="B4" s="64" t="s">
        <v>277</v>
      </c>
      <c r="C4" s="65" t="s">
        <v>2748</v>
      </c>
      <c r="D4" s="66">
        <v>3</v>
      </c>
      <c r="E4" s="67" t="s">
        <v>132</v>
      </c>
      <c r="F4" s="68">
        <v>35</v>
      </c>
      <c r="G4" s="65"/>
      <c r="H4" s="69"/>
      <c r="I4" s="70"/>
      <c r="J4" s="70"/>
      <c r="K4" s="34" t="s">
        <v>65</v>
      </c>
      <c r="L4" s="77">
        <v>4</v>
      </c>
      <c r="M4" s="77"/>
      <c r="N4" s="72"/>
      <c r="O4" s="79" t="s">
        <v>382</v>
      </c>
      <c r="P4" s="81">
        <v>43677.70085648148</v>
      </c>
      <c r="Q4" s="79" t="s">
        <v>385</v>
      </c>
      <c r="R4" s="79"/>
      <c r="S4" s="79"/>
      <c r="T4" s="79"/>
      <c r="U4" s="79"/>
      <c r="V4" s="82" t="s">
        <v>542</v>
      </c>
      <c r="W4" s="81">
        <v>43677.70085648148</v>
      </c>
      <c r="X4" s="82" t="s">
        <v>592</v>
      </c>
      <c r="Y4" s="79"/>
      <c r="Z4" s="79"/>
      <c r="AA4" s="85" t="s">
        <v>710</v>
      </c>
      <c r="AB4" s="85" t="s">
        <v>711</v>
      </c>
      <c r="AC4" s="79" t="b">
        <v>0</v>
      </c>
      <c r="AD4" s="79">
        <v>0</v>
      </c>
      <c r="AE4" s="85" t="s">
        <v>836</v>
      </c>
      <c r="AF4" s="79" t="b">
        <v>0</v>
      </c>
      <c r="AG4" s="79" t="s">
        <v>854</v>
      </c>
      <c r="AH4" s="79"/>
      <c r="AI4" s="85" t="s">
        <v>839</v>
      </c>
      <c r="AJ4" s="79" t="b">
        <v>0</v>
      </c>
      <c r="AK4" s="79">
        <v>0</v>
      </c>
      <c r="AL4" s="85" t="s">
        <v>839</v>
      </c>
      <c r="AM4" s="79" t="s">
        <v>861</v>
      </c>
      <c r="AN4" s="79" t="b">
        <v>0</v>
      </c>
      <c r="AO4" s="85" t="s">
        <v>711</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c r="BE4" s="49"/>
      <c r="BF4" s="48"/>
      <c r="BG4" s="49"/>
      <c r="BH4" s="48"/>
      <c r="BI4" s="49"/>
      <c r="BJ4" s="48"/>
      <c r="BK4" s="49"/>
      <c r="BL4" s="48"/>
    </row>
    <row r="5" spans="1:64" ht="15">
      <c r="A5" s="64" t="s">
        <v>212</v>
      </c>
      <c r="B5" s="64" t="s">
        <v>277</v>
      </c>
      <c r="C5" s="65" t="s">
        <v>2748</v>
      </c>
      <c r="D5" s="66">
        <v>3</v>
      </c>
      <c r="E5" s="67" t="s">
        <v>132</v>
      </c>
      <c r="F5" s="68">
        <v>35</v>
      </c>
      <c r="G5" s="65"/>
      <c r="H5" s="69"/>
      <c r="I5" s="70"/>
      <c r="J5" s="70"/>
      <c r="K5" s="34" t="s">
        <v>65</v>
      </c>
      <c r="L5" s="77">
        <v>5</v>
      </c>
      <c r="M5" s="77"/>
      <c r="N5" s="72"/>
      <c r="O5" s="79" t="s">
        <v>382</v>
      </c>
      <c r="P5" s="81">
        <v>43677.70261574074</v>
      </c>
      <c r="Q5" s="79" t="s">
        <v>384</v>
      </c>
      <c r="R5" s="79"/>
      <c r="S5" s="79"/>
      <c r="T5" s="79"/>
      <c r="U5" s="79"/>
      <c r="V5" s="82" t="s">
        <v>541</v>
      </c>
      <c r="W5" s="81">
        <v>43677.70261574074</v>
      </c>
      <c r="X5" s="82" t="s">
        <v>591</v>
      </c>
      <c r="Y5" s="79"/>
      <c r="Z5" s="79"/>
      <c r="AA5" s="85" t="s">
        <v>709</v>
      </c>
      <c r="AB5" s="85" t="s">
        <v>711</v>
      </c>
      <c r="AC5" s="79" t="b">
        <v>0</v>
      </c>
      <c r="AD5" s="79">
        <v>3</v>
      </c>
      <c r="AE5" s="85" t="s">
        <v>836</v>
      </c>
      <c r="AF5" s="79" t="b">
        <v>0</v>
      </c>
      <c r="AG5" s="79" t="s">
        <v>853</v>
      </c>
      <c r="AH5" s="79"/>
      <c r="AI5" s="85" t="s">
        <v>839</v>
      </c>
      <c r="AJ5" s="79" t="b">
        <v>0</v>
      </c>
      <c r="AK5" s="79">
        <v>0</v>
      </c>
      <c r="AL5" s="85" t="s">
        <v>839</v>
      </c>
      <c r="AM5" s="79" t="s">
        <v>860</v>
      </c>
      <c r="AN5" s="79" t="b">
        <v>0</v>
      </c>
      <c r="AO5" s="85" t="s">
        <v>711</v>
      </c>
      <c r="AP5" s="79" t="s">
        <v>176</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c r="BE5" s="49"/>
      <c r="BF5" s="48"/>
      <c r="BG5" s="49"/>
      <c r="BH5" s="48"/>
      <c r="BI5" s="49"/>
      <c r="BJ5" s="48"/>
      <c r="BK5" s="49"/>
      <c r="BL5" s="48"/>
    </row>
    <row r="6" spans="1:64" ht="15">
      <c r="A6" s="64" t="s">
        <v>214</v>
      </c>
      <c r="B6" s="64" t="s">
        <v>277</v>
      </c>
      <c r="C6" s="65" t="s">
        <v>2748</v>
      </c>
      <c r="D6" s="66">
        <v>3</v>
      </c>
      <c r="E6" s="67" t="s">
        <v>132</v>
      </c>
      <c r="F6" s="68">
        <v>35</v>
      </c>
      <c r="G6" s="65"/>
      <c r="H6" s="69"/>
      <c r="I6" s="70"/>
      <c r="J6" s="70"/>
      <c r="K6" s="34" t="s">
        <v>65</v>
      </c>
      <c r="L6" s="77">
        <v>6</v>
      </c>
      <c r="M6" s="77"/>
      <c r="N6" s="72"/>
      <c r="O6" s="79" t="s">
        <v>382</v>
      </c>
      <c r="P6" s="81">
        <v>43677.694699074076</v>
      </c>
      <c r="Q6" s="79" t="s">
        <v>386</v>
      </c>
      <c r="R6" s="79"/>
      <c r="S6" s="79"/>
      <c r="T6" s="79"/>
      <c r="U6" s="79"/>
      <c r="V6" s="82" t="s">
        <v>543</v>
      </c>
      <c r="W6" s="81">
        <v>43677.694699074076</v>
      </c>
      <c r="X6" s="82" t="s">
        <v>593</v>
      </c>
      <c r="Y6" s="79"/>
      <c r="Z6" s="79"/>
      <c r="AA6" s="85" t="s">
        <v>711</v>
      </c>
      <c r="AB6" s="85" t="s">
        <v>827</v>
      </c>
      <c r="AC6" s="79" t="b">
        <v>0</v>
      </c>
      <c r="AD6" s="79">
        <v>7</v>
      </c>
      <c r="AE6" s="85" t="s">
        <v>837</v>
      </c>
      <c r="AF6" s="79" t="b">
        <v>0</v>
      </c>
      <c r="AG6" s="79" t="s">
        <v>853</v>
      </c>
      <c r="AH6" s="79"/>
      <c r="AI6" s="85" t="s">
        <v>839</v>
      </c>
      <c r="AJ6" s="79" t="b">
        <v>0</v>
      </c>
      <c r="AK6" s="79">
        <v>0</v>
      </c>
      <c r="AL6" s="85" t="s">
        <v>839</v>
      </c>
      <c r="AM6" s="79" t="s">
        <v>861</v>
      </c>
      <c r="AN6" s="79" t="b">
        <v>0</v>
      </c>
      <c r="AO6" s="85" t="s">
        <v>827</v>
      </c>
      <c r="AP6" s="79" t="s">
        <v>176</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8</v>
      </c>
      <c r="BD6" s="48"/>
      <c r="BE6" s="49"/>
      <c r="BF6" s="48"/>
      <c r="BG6" s="49"/>
      <c r="BH6" s="48"/>
      <c r="BI6" s="49"/>
      <c r="BJ6" s="48"/>
      <c r="BK6" s="49"/>
      <c r="BL6" s="48"/>
    </row>
    <row r="7" spans="1:64" ht="15">
      <c r="A7" s="64" t="s">
        <v>213</v>
      </c>
      <c r="B7" s="64" t="s">
        <v>278</v>
      </c>
      <c r="C7" s="65" t="s">
        <v>2748</v>
      </c>
      <c r="D7" s="66">
        <v>3</v>
      </c>
      <c r="E7" s="67" t="s">
        <v>132</v>
      </c>
      <c r="F7" s="68">
        <v>35</v>
      </c>
      <c r="G7" s="65"/>
      <c r="H7" s="69"/>
      <c r="I7" s="70"/>
      <c r="J7" s="70"/>
      <c r="K7" s="34" t="s">
        <v>65</v>
      </c>
      <c r="L7" s="77">
        <v>7</v>
      </c>
      <c r="M7" s="77"/>
      <c r="N7" s="72"/>
      <c r="O7" s="79" t="s">
        <v>382</v>
      </c>
      <c r="P7" s="81">
        <v>43677.70085648148</v>
      </c>
      <c r="Q7" s="79" t="s">
        <v>385</v>
      </c>
      <c r="R7" s="79"/>
      <c r="S7" s="79"/>
      <c r="T7" s="79"/>
      <c r="U7" s="79"/>
      <c r="V7" s="82" t="s">
        <v>542</v>
      </c>
      <c r="W7" s="81">
        <v>43677.70085648148</v>
      </c>
      <c r="X7" s="82" t="s">
        <v>592</v>
      </c>
      <c r="Y7" s="79"/>
      <c r="Z7" s="79"/>
      <c r="AA7" s="85" t="s">
        <v>710</v>
      </c>
      <c r="AB7" s="85" t="s">
        <v>711</v>
      </c>
      <c r="AC7" s="79" t="b">
        <v>0</v>
      </c>
      <c r="AD7" s="79">
        <v>0</v>
      </c>
      <c r="AE7" s="85" t="s">
        <v>836</v>
      </c>
      <c r="AF7" s="79" t="b">
        <v>0</v>
      </c>
      <c r="AG7" s="79" t="s">
        <v>854</v>
      </c>
      <c r="AH7" s="79"/>
      <c r="AI7" s="85" t="s">
        <v>839</v>
      </c>
      <c r="AJ7" s="79" t="b">
        <v>0</v>
      </c>
      <c r="AK7" s="79">
        <v>0</v>
      </c>
      <c r="AL7" s="85" t="s">
        <v>839</v>
      </c>
      <c r="AM7" s="79" t="s">
        <v>861</v>
      </c>
      <c r="AN7" s="79" t="b">
        <v>0</v>
      </c>
      <c r="AO7" s="85" t="s">
        <v>711</v>
      </c>
      <c r="AP7" s="79" t="s">
        <v>176</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8</v>
      </c>
      <c r="BD7" s="48"/>
      <c r="BE7" s="49"/>
      <c r="BF7" s="48"/>
      <c r="BG7" s="49"/>
      <c r="BH7" s="48"/>
      <c r="BI7" s="49"/>
      <c r="BJ7" s="48"/>
      <c r="BK7" s="49"/>
      <c r="BL7" s="48"/>
    </row>
    <row r="8" spans="1:64" ht="15">
      <c r="A8" s="64" t="s">
        <v>212</v>
      </c>
      <c r="B8" s="64" t="s">
        <v>278</v>
      </c>
      <c r="C8" s="65" t="s">
        <v>2748</v>
      </c>
      <c r="D8" s="66">
        <v>3</v>
      </c>
      <c r="E8" s="67" t="s">
        <v>132</v>
      </c>
      <c r="F8" s="68">
        <v>35</v>
      </c>
      <c r="G8" s="65"/>
      <c r="H8" s="69"/>
      <c r="I8" s="70"/>
      <c r="J8" s="70"/>
      <c r="K8" s="34" t="s">
        <v>65</v>
      </c>
      <c r="L8" s="77">
        <v>8</v>
      </c>
      <c r="M8" s="77"/>
      <c r="N8" s="72"/>
      <c r="O8" s="79" t="s">
        <v>382</v>
      </c>
      <c r="P8" s="81">
        <v>43677.70261574074</v>
      </c>
      <c r="Q8" s="79" t="s">
        <v>384</v>
      </c>
      <c r="R8" s="79"/>
      <c r="S8" s="79"/>
      <c r="T8" s="79"/>
      <c r="U8" s="79"/>
      <c r="V8" s="82" t="s">
        <v>541</v>
      </c>
      <c r="W8" s="81">
        <v>43677.70261574074</v>
      </c>
      <c r="X8" s="82" t="s">
        <v>591</v>
      </c>
      <c r="Y8" s="79"/>
      <c r="Z8" s="79"/>
      <c r="AA8" s="85" t="s">
        <v>709</v>
      </c>
      <c r="AB8" s="85" t="s">
        <v>711</v>
      </c>
      <c r="AC8" s="79" t="b">
        <v>0</v>
      </c>
      <c r="AD8" s="79">
        <v>3</v>
      </c>
      <c r="AE8" s="85" t="s">
        <v>836</v>
      </c>
      <c r="AF8" s="79" t="b">
        <v>0</v>
      </c>
      <c r="AG8" s="79" t="s">
        <v>853</v>
      </c>
      <c r="AH8" s="79"/>
      <c r="AI8" s="85" t="s">
        <v>839</v>
      </c>
      <c r="AJ8" s="79" t="b">
        <v>0</v>
      </c>
      <c r="AK8" s="79">
        <v>0</v>
      </c>
      <c r="AL8" s="85" t="s">
        <v>839</v>
      </c>
      <c r="AM8" s="79" t="s">
        <v>860</v>
      </c>
      <c r="AN8" s="79" t="b">
        <v>0</v>
      </c>
      <c r="AO8" s="85" t="s">
        <v>711</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c r="BE8" s="49"/>
      <c r="BF8" s="48"/>
      <c r="BG8" s="49"/>
      <c r="BH8" s="48"/>
      <c r="BI8" s="49"/>
      <c r="BJ8" s="48"/>
      <c r="BK8" s="49"/>
      <c r="BL8" s="48"/>
    </row>
    <row r="9" spans="1:64" ht="15">
      <c r="A9" s="64" t="s">
        <v>214</v>
      </c>
      <c r="B9" s="64" t="s">
        <v>278</v>
      </c>
      <c r="C9" s="65" t="s">
        <v>2749</v>
      </c>
      <c r="D9" s="66">
        <v>3.875</v>
      </c>
      <c r="E9" s="67" t="s">
        <v>136</v>
      </c>
      <c r="F9" s="68">
        <v>32.125</v>
      </c>
      <c r="G9" s="65"/>
      <c r="H9" s="69"/>
      <c r="I9" s="70"/>
      <c r="J9" s="70"/>
      <c r="K9" s="34" t="s">
        <v>65</v>
      </c>
      <c r="L9" s="77">
        <v>9</v>
      </c>
      <c r="M9" s="77"/>
      <c r="N9" s="72"/>
      <c r="O9" s="79" t="s">
        <v>382</v>
      </c>
      <c r="P9" s="81">
        <v>43677.694699074076</v>
      </c>
      <c r="Q9" s="79" t="s">
        <v>386</v>
      </c>
      <c r="R9" s="79"/>
      <c r="S9" s="79"/>
      <c r="T9" s="79"/>
      <c r="U9" s="79"/>
      <c r="V9" s="82" t="s">
        <v>543</v>
      </c>
      <c r="W9" s="81">
        <v>43677.694699074076</v>
      </c>
      <c r="X9" s="82" t="s">
        <v>593</v>
      </c>
      <c r="Y9" s="79"/>
      <c r="Z9" s="79"/>
      <c r="AA9" s="85" t="s">
        <v>711</v>
      </c>
      <c r="AB9" s="85" t="s">
        <v>827</v>
      </c>
      <c r="AC9" s="79" t="b">
        <v>0</v>
      </c>
      <c r="AD9" s="79">
        <v>7</v>
      </c>
      <c r="AE9" s="85" t="s">
        <v>837</v>
      </c>
      <c r="AF9" s="79" t="b">
        <v>0</v>
      </c>
      <c r="AG9" s="79" t="s">
        <v>853</v>
      </c>
      <c r="AH9" s="79"/>
      <c r="AI9" s="85" t="s">
        <v>839</v>
      </c>
      <c r="AJ9" s="79" t="b">
        <v>0</v>
      </c>
      <c r="AK9" s="79">
        <v>0</v>
      </c>
      <c r="AL9" s="85" t="s">
        <v>839</v>
      </c>
      <c r="AM9" s="79" t="s">
        <v>861</v>
      </c>
      <c r="AN9" s="79" t="b">
        <v>0</v>
      </c>
      <c r="AO9" s="85" t="s">
        <v>827</v>
      </c>
      <c r="AP9" s="79" t="s">
        <v>176</v>
      </c>
      <c r="AQ9" s="79">
        <v>0</v>
      </c>
      <c r="AR9" s="79">
        <v>0</v>
      </c>
      <c r="AS9" s="79"/>
      <c r="AT9" s="79"/>
      <c r="AU9" s="79"/>
      <c r="AV9" s="79"/>
      <c r="AW9" s="79"/>
      <c r="AX9" s="79"/>
      <c r="AY9" s="79"/>
      <c r="AZ9" s="79"/>
      <c r="BA9">
        <v>2</v>
      </c>
      <c r="BB9" s="78" t="str">
        <f>REPLACE(INDEX(GroupVertices[Group],MATCH(Edges[[#This Row],[Vertex 1]],GroupVertices[Vertex],0)),1,1,"")</f>
        <v>8</v>
      </c>
      <c r="BC9" s="78" t="str">
        <f>REPLACE(INDEX(GroupVertices[Group],MATCH(Edges[[#This Row],[Vertex 2]],GroupVertices[Vertex],0)),1,1,"")</f>
        <v>8</v>
      </c>
      <c r="BD9" s="48"/>
      <c r="BE9" s="49"/>
      <c r="BF9" s="48"/>
      <c r="BG9" s="49"/>
      <c r="BH9" s="48"/>
      <c r="BI9" s="49"/>
      <c r="BJ9" s="48"/>
      <c r="BK9" s="49"/>
      <c r="BL9" s="48"/>
    </row>
    <row r="10" spans="1:64" ht="15">
      <c r="A10" s="64" t="s">
        <v>214</v>
      </c>
      <c r="B10" s="64" t="s">
        <v>278</v>
      </c>
      <c r="C10" s="65" t="s">
        <v>2749</v>
      </c>
      <c r="D10" s="66">
        <v>3.875</v>
      </c>
      <c r="E10" s="67" t="s">
        <v>136</v>
      </c>
      <c r="F10" s="68">
        <v>32.125</v>
      </c>
      <c r="G10" s="65"/>
      <c r="H10" s="69"/>
      <c r="I10" s="70"/>
      <c r="J10" s="70"/>
      <c r="K10" s="34" t="s">
        <v>65</v>
      </c>
      <c r="L10" s="77">
        <v>10</v>
      </c>
      <c r="M10" s="77"/>
      <c r="N10" s="72"/>
      <c r="O10" s="79" t="s">
        <v>382</v>
      </c>
      <c r="P10" s="81">
        <v>43677.742997685185</v>
      </c>
      <c r="Q10" s="79" t="s">
        <v>387</v>
      </c>
      <c r="R10" s="82" t="s">
        <v>482</v>
      </c>
      <c r="S10" s="79" t="s">
        <v>512</v>
      </c>
      <c r="T10" s="79"/>
      <c r="U10" s="79"/>
      <c r="V10" s="82" t="s">
        <v>543</v>
      </c>
      <c r="W10" s="81">
        <v>43677.742997685185</v>
      </c>
      <c r="X10" s="82" t="s">
        <v>594</v>
      </c>
      <c r="Y10" s="79"/>
      <c r="Z10" s="79"/>
      <c r="AA10" s="85" t="s">
        <v>712</v>
      </c>
      <c r="AB10" s="85" t="s">
        <v>709</v>
      </c>
      <c r="AC10" s="79" t="b">
        <v>0</v>
      </c>
      <c r="AD10" s="79">
        <v>0</v>
      </c>
      <c r="AE10" s="85" t="s">
        <v>838</v>
      </c>
      <c r="AF10" s="79" t="b">
        <v>0</v>
      </c>
      <c r="AG10" s="79" t="s">
        <v>853</v>
      </c>
      <c r="AH10" s="79"/>
      <c r="AI10" s="85" t="s">
        <v>839</v>
      </c>
      <c r="AJ10" s="79" t="b">
        <v>0</v>
      </c>
      <c r="AK10" s="79">
        <v>0</v>
      </c>
      <c r="AL10" s="85" t="s">
        <v>839</v>
      </c>
      <c r="AM10" s="79" t="s">
        <v>861</v>
      </c>
      <c r="AN10" s="79" t="b">
        <v>1</v>
      </c>
      <c r="AO10" s="85" t="s">
        <v>709</v>
      </c>
      <c r="AP10" s="79" t="s">
        <v>176</v>
      </c>
      <c r="AQ10" s="79">
        <v>0</v>
      </c>
      <c r="AR10" s="79">
        <v>0</v>
      </c>
      <c r="AS10" s="79"/>
      <c r="AT10" s="79"/>
      <c r="AU10" s="79"/>
      <c r="AV10" s="79"/>
      <c r="AW10" s="79"/>
      <c r="AX10" s="79"/>
      <c r="AY10" s="79"/>
      <c r="AZ10" s="79"/>
      <c r="BA10">
        <v>2</v>
      </c>
      <c r="BB10" s="78" t="str">
        <f>REPLACE(INDEX(GroupVertices[Group],MATCH(Edges[[#This Row],[Vertex 1]],GroupVertices[Vertex],0)),1,1,"")</f>
        <v>8</v>
      </c>
      <c r="BC10" s="78" t="str">
        <f>REPLACE(INDEX(GroupVertices[Group],MATCH(Edges[[#This Row],[Vertex 2]],GroupVertices[Vertex],0)),1,1,"")</f>
        <v>8</v>
      </c>
      <c r="BD10" s="48"/>
      <c r="BE10" s="49"/>
      <c r="BF10" s="48"/>
      <c r="BG10" s="49"/>
      <c r="BH10" s="48"/>
      <c r="BI10" s="49"/>
      <c r="BJ10" s="48"/>
      <c r="BK10" s="49"/>
      <c r="BL10" s="48"/>
    </row>
    <row r="11" spans="1:64" ht="15">
      <c r="A11" s="64" t="s">
        <v>213</v>
      </c>
      <c r="B11" s="64" t="s">
        <v>279</v>
      </c>
      <c r="C11" s="65" t="s">
        <v>2748</v>
      </c>
      <c r="D11" s="66">
        <v>3</v>
      </c>
      <c r="E11" s="67" t="s">
        <v>132</v>
      </c>
      <c r="F11" s="68">
        <v>35</v>
      </c>
      <c r="G11" s="65"/>
      <c r="H11" s="69"/>
      <c r="I11" s="70"/>
      <c r="J11" s="70"/>
      <c r="K11" s="34" t="s">
        <v>65</v>
      </c>
      <c r="L11" s="77">
        <v>11</v>
      </c>
      <c r="M11" s="77"/>
      <c r="N11" s="72"/>
      <c r="O11" s="79" t="s">
        <v>382</v>
      </c>
      <c r="P11" s="81">
        <v>43677.70085648148</v>
      </c>
      <c r="Q11" s="79" t="s">
        <v>385</v>
      </c>
      <c r="R11" s="79"/>
      <c r="S11" s="79"/>
      <c r="T11" s="79"/>
      <c r="U11" s="79"/>
      <c r="V11" s="82" t="s">
        <v>542</v>
      </c>
      <c r="W11" s="81">
        <v>43677.70085648148</v>
      </c>
      <c r="X11" s="82" t="s">
        <v>592</v>
      </c>
      <c r="Y11" s="79"/>
      <c r="Z11" s="79"/>
      <c r="AA11" s="85" t="s">
        <v>710</v>
      </c>
      <c r="AB11" s="85" t="s">
        <v>711</v>
      </c>
      <c r="AC11" s="79" t="b">
        <v>0</v>
      </c>
      <c r="AD11" s="79">
        <v>0</v>
      </c>
      <c r="AE11" s="85" t="s">
        <v>836</v>
      </c>
      <c r="AF11" s="79" t="b">
        <v>0</v>
      </c>
      <c r="AG11" s="79" t="s">
        <v>854</v>
      </c>
      <c r="AH11" s="79"/>
      <c r="AI11" s="85" t="s">
        <v>839</v>
      </c>
      <c r="AJ11" s="79" t="b">
        <v>0</v>
      </c>
      <c r="AK11" s="79">
        <v>0</v>
      </c>
      <c r="AL11" s="85" t="s">
        <v>839</v>
      </c>
      <c r="AM11" s="79" t="s">
        <v>861</v>
      </c>
      <c r="AN11" s="79" t="b">
        <v>0</v>
      </c>
      <c r="AO11" s="85" t="s">
        <v>711</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c r="BE11" s="49"/>
      <c r="BF11" s="48"/>
      <c r="BG11" s="49"/>
      <c r="BH11" s="48"/>
      <c r="BI11" s="49"/>
      <c r="BJ11" s="48"/>
      <c r="BK11" s="49"/>
      <c r="BL11" s="48"/>
    </row>
    <row r="12" spans="1:64" ht="15">
      <c r="A12" s="64" t="s">
        <v>212</v>
      </c>
      <c r="B12" s="64" t="s">
        <v>279</v>
      </c>
      <c r="C12" s="65" t="s">
        <v>2748</v>
      </c>
      <c r="D12" s="66">
        <v>3</v>
      </c>
      <c r="E12" s="67" t="s">
        <v>132</v>
      </c>
      <c r="F12" s="68">
        <v>35</v>
      </c>
      <c r="G12" s="65"/>
      <c r="H12" s="69"/>
      <c r="I12" s="70"/>
      <c r="J12" s="70"/>
      <c r="K12" s="34" t="s">
        <v>65</v>
      </c>
      <c r="L12" s="77">
        <v>12</v>
      </c>
      <c r="M12" s="77"/>
      <c r="N12" s="72"/>
      <c r="O12" s="79" t="s">
        <v>382</v>
      </c>
      <c r="P12" s="81">
        <v>43677.70261574074</v>
      </c>
      <c r="Q12" s="79" t="s">
        <v>384</v>
      </c>
      <c r="R12" s="79"/>
      <c r="S12" s="79"/>
      <c r="T12" s="79"/>
      <c r="U12" s="79"/>
      <c r="V12" s="82" t="s">
        <v>541</v>
      </c>
      <c r="W12" s="81">
        <v>43677.70261574074</v>
      </c>
      <c r="X12" s="82" t="s">
        <v>591</v>
      </c>
      <c r="Y12" s="79"/>
      <c r="Z12" s="79"/>
      <c r="AA12" s="85" t="s">
        <v>709</v>
      </c>
      <c r="AB12" s="85" t="s">
        <v>711</v>
      </c>
      <c r="AC12" s="79" t="b">
        <v>0</v>
      </c>
      <c r="AD12" s="79">
        <v>3</v>
      </c>
      <c r="AE12" s="85" t="s">
        <v>836</v>
      </c>
      <c r="AF12" s="79" t="b">
        <v>0</v>
      </c>
      <c r="AG12" s="79" t="s">
        <v>853</v>
      </c>
      <c r="AH12" s="79"/>
      <c r="AI12" s="85" t="s">
        <v>839</v>
      </c>
      <c r="AJ12" s="79" t="b">
        <v>0</v>
      </c>
      <c r="AK12" s="79">
        <v>0</v>
      </c>
      <c r="AL12" s="85" t="s">
        <v>839</v>
      </c>
      <c r="AM12" s="79" t="s">
        <v>860</v>
      </c>
      <c r="AN12" s="79" t="b">
        <v>0</v>
      </c>
      <c r="AO12" s="85" t="s">
        <v>711</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8</v>
      </c>
      <c r="BD12" s="48"/>
      <c r="BE12" s="49"/>
      <c r="BF12" s="48"/>
      <c r="BG12" s="49"/>
      <c r="BH12" s="48"/>
      <c r="BI12" s="49"/>
      <c r="BJ12" s="48"/>
      <c r="BK12" s="49"/>
      <c r="BL12" s="48"/>
    </row>
    <row r="13" spans="1:64" ht="15">
      <c r="A13" s="64" t="s">
        <v>214</v>
      </c>
      <c r="B13" s="64" t="s">
        <v>279</v>
      </c>
      <c r="C13" s="65" t="s">
        <v>2749</v>
      </c>
      <c r="D13" s="66">
        <v>3.875</v>
      </c>
      <c r="E13" s="67" t="s">
        <v>136</v>
      </c>
      <c r="F13" s="68">
        <v>32.125</v>
      </c>
      <c r="G13" s="65"/>
      <c r="H13" s="69"/>
      <c r="I13" s="70"/>
      <c r="J13" s="70"/>
      <c r="K13" s="34" t="s">
        <v>65</v>
      </c>
      <c r="L13" s="77">
        <v>13</v>
      </c>
      <c r="M13" s="77"/>
      <c r="N13" s="72"/>
      <c r="O13" s="79" t="s">
        <v>382</v>
      </c>
      <c r="P13" s="81">
        <v>43677.694699074076</v>
      </c>
      <c r="Q13" s="79" t="s">
        <v>386</v>
      </c>
      <c r="R13" s="79"/>
      <c r="S13" s="79"/>
      <c r="T13" s="79"/>
      <c r="U13" s="79"/>
      <c r="V13" s="82" t="s">
        <v>543</v>
      </c>
      <c r="W13" s="81">
        <v>43677.694699074076</v>
      </c>
      <c r="X13" s="82" t="s">
        <v>593</v>
      </c>
      <c r="Y13" s="79"/>
      <c r="Z13" s="79"/>
      <c r="AA13" s="85" t="s">
        <v>711</v>
      </c>
      <c r="AB13" s="85" t="s">
        <v>827</v>
      </c>
      <c r="AC13" s="79" t="b">
        <v>0</v>
      </c>
      <c r="AD13" s="79">
        <v>7</v>
      </c>
      <c r="AE13" s="85" t="s">
        <v>837</v>
      </c>
      <c r="AF13" s="79" t="b">
        <v>0</v>
      </c>
      <c r="AG13" s="79" t="s">
        <v>853</v>
      </c>
      <c r="AH13" s="79"/>
      <c r="AI13" s="85" t="s">
        <v>839</v>
      </c>
      <c r="AJ13" s="79" t="b">
        <v>0</v>
      </c>
      <c r="AK13" s="79">
        <v>0</v>
      </c>
      <c r="AL13" s="85" t="s">
        <v>839</v>
      </c>
      <c r="AM13" s="79" t="s">
        <v>861</v>
      </c>
      <c r="AN13" s="79" t="b">
        <v>0</v>
      </c>
      <c r="AO13" s="85" t="s">
        <v>827</v>
      </c>
      <c r="AP13" s="79" t="s">
        <v>176</v>
      </c>
      <c r="AQ13" s="79">
        <v>0</v>
      </c>
      <c r="AR13" s="79">
        <v>0</v>
      </c>
      <c r="AS13" s="79"/>
      <c r="AT13" s="79"/>
      <c r="AU13" s="79"/>
      <c r="AV13" s="79"/>
      <c r="AW13" s="79"/>
      <c r="AX13" s="79"/>
      <c r="AY13" s="79"/>
      <c r="AZ13" s="79"/>
      <c r="BA13">
        <v>2</v>
      </c>
      <c r="BB13" s="78" t="str">
        <f>REPLACE(INDEX(GroupVertices[Group],MATCH(Edges[[#This Row],[Vertex 1]],GroupVertices[Vertex],0)),1,1,"")</f>
        <v>8</v>
      </c>
      <c r="BC13" s="78" t="str">
        <f>REPLACE(INDEX(GroupVertices[Group],MATCH(Edges[[#This Row],[Vertex 2]],GroupVertices[Vertex],0)),1,1,"")</f>
        <v>8</v>
      </c>
      <c r="BD13" s="48"/>
      <c r="BE13" s="49"/>
      <c r="BF13" s="48"/>
      <c r="BG13" s="49"/>
      <c r="BH13" s="48"/>
      <c r="BI13" s="49"/>
      <c r="BJ13" s="48"/>
      <c r="BK13" s="49"/>
      <c r="BL13" s="48"/>
    </row>
    <row r="14" spans="1:64" ht="15">
      <c r="A14" s="64" t="s">
        <v>214</v>
      </c>
      <c r="B14" s="64" t="s">
        <v>279</v>
      </c>
      <c r="C14" s="65" t="s">
        <v>2749</v>
      </c>
      <c r="D14" s="66">
        <v>3.875</v>
      </c>
      <c r="E14" s="67" t="s">
        <v>136</v>
      </c>
      <c r="F14" s="68">
        <v>32.125</v>
      </c>
      <c r="G14" s="65"/>
      <c r="H14" s="69"/>
      <c r="I14" s="70"/>
      <c r="J14" s="70"/>
      <c r="K14" s="34" t="s">
        <v>65</v>
      </c>
      <c r="L14" s="77">
        <v>14</v>
      </c>
      <c r="M14" s="77"/>
      <c r="N14" s="72"/>
      <c r="O14" s="79" t="s">
        <v>382</v>
      </c>
      <c r="P14" s="81">
        <v>43677.742997685185</v>
      </c>
      <c r="Q14" s="79" t="s">
        <v>387</v>
      </c>
      <c r="R14" s="82" t="s">
        <v>482</v>
      </c>
      <c r="S14" s="79" t="s">
        <v>512</v>
      </c>
      <c r="T14" s="79"/>
      <c r="U14" s="79"/>
      <c r="V14" s="82" t="s">
        <v>543</v>
      </c>
      <c r="W14" s="81">
        <v>43677.742997685185</v>
      </c>
      <c r="X14" s="82" t="s">
        <v>594</v>
      </c>
      <c r="Y14" s="79"/>
      <c r="Z14" s="79"/>
      <c r="AA14" s="85" t="s">
        <v>712</v>
      </c>
      <c r="AB14" s="85" t="s">
        <v>709</v>
      </c>
      <c r="AC14" s="79" t="b">
        <v>0</v>
      </c>
      <c r="AD14" s="79">
        <v>0</v>
      </c>
      <c r="AE14" s="85" t="s">
        <v>838</v>
      </c>
      <c r="AF14" s="79" t="b">
        <v>0</v>
      </c>
      <c r="AG14" s="79" t="s">
        <v>853</v>
      </c>
      <c r="AH14" s="79"/>
      <c r="AI14" s="85" t="s">
        <v>839</v>
      </c>
      <c r="AJ14" s="79" t="b">
        <v>0</v>
      </c>
      <c r="AK14" s="79">
        <v>0</v>
      </c>
      <c r="AL14" s="85" t="s">
        <v>839</v>
      </c>
      <c r="AM14" s="79" t="s">
        <v>861</v>
      </c>
      <c r="AN14" s="79" t="b">
        <v>1</v>
      </c>
      <c r="AO14" s="85" t="s">
        <v>709</v>
      </c>
      <c r="AP14" s="79" t="s">
        <v>176</v>
      </c>
      <c r="AQ14" s="79">
        <v>0</v>
      </c>
      <c r="AR14" s="79">
        <v>0</v>
      </c>
      <c r="AS14" s="79"/>
      <c r="AT14" s="79"/>
      <c r="AU14" s="79"/>
      <c r="AV14" s="79"/>
      <c r="AW14" s="79"/>
      <c r="AX14" s="79"/>
      <c r="AY14" s="79"/>
      <c r="AZ14" s="79"/>
      <c r="BA14">
        <v>2</v>
      </c>
      <c r="BB14" s="78" t="str">
        <f>REPLACE(INDEX(GroupVertices[Group],MATCH(Edges[[#This Row],[Vertex 1]],GroupVertices[Vertex],0)),1,1,"")</f>
        <v>8</v>
      </c>
      <c r="BC14" s="78" t="str">
        <f>REPLACE(INDEX(GroupVertices[Group],MATCH(Edges[[#This Row],[Vertex 2]],GroupVertices[Vertex],0)),1,1,"")</f>
        <v>8</v>
      </c>
      <c r="BD14" s="48"/>
      <c r="BE14" s="49"/>
      <c r="BF14" s="48"/>
      <c r="BG14" s="49"/>
      <c r="BH14" s="48"/>
      <c r="BI14" s="49"/>
      <c r="BJ14" s="48"/>
      <c r="BK14" s="49"/>
      <c r="BL14" s="48"/>
    </row>
    <row r="15" spans="1:64" ht="15">
      <c r="A15" s="64" t="s">
        <v>213</v>
      </c>
      <c r="B15" s="64" t="s">
        <v>212</v>
      </c>
      <c r="C15" s="65" t="s">
        <v>2748</v>
      </c>
      <c r="D15" s="66">
        <v>3</v>
      </c>
      <c r="E15" s="67" t="s">
        <v>132</v>
      </c>
      <c r="F15" s="68">
        <v>35</v>
      </c>
      <c r="G15" s="65"/>
      <c r="H15" s="69"/>
      <c r="I15" s="70"/>
      <c r="J15" s="70"/>
      <c r="K15" s="34" t="s">
        <v>66</v>
      </c>
      <c r="L15" s="77">
        <v>15</v>
      </c>
      <c r="M15" s="77"/>
      <c r="N15" s="72"/>
      <c r="O15" s="79" t="s">
        <v>382</v>
      </c>
      <c r="P15" s="81">
        <v>43677.70085648148</v>
      </c>
      <c r="Q15" s="79" t="s">
        <v>385</v>
      </c>
      <c r="R15" s="79"/>
      <c r="S15" s="79"/>
      <c r="T15" s="79"/>
      <c r="U15" s="79"/>
      <c r="V15" s="82" t="s">
        <v>542</v>
      </c>
      <c r="W15" s="81">
        <v>43677.70085648148</v>
      </c>
      <c r="X15" s="82" t="s">
        <v>592</v>
      </c>
      <c r="Y15" s="79"/>
      <c r="Z15" s="79"/>
      <c r="AA15" s="85" t="s">
        <v>710</v>
      </c>
      <c r="AB15" s="85" t="s">
        <v>711</v>
      </c>
      <c r="AC15" s="79" t="b">
        <v>0</v>
      </c>
      <c r="AD15" s="79">
        <v>0</v>
      </c>
      <c r="AE15" s="85" t="s">
        <v>836</v>
      </c>
      <c r="AF15" s="79" t="b">
        <v>0</v>
      </c>
      <c r="AG15" s="79" t="s">
        <v>854</v>
      </c>
      <c r="AH15" s="79"/>
      <c r="AI15" s="85" t="s">
        <v>839</v>
      </c>
      <c r="AJ15" s="79" t="b">
        <v>0</v>
      </c>
      <c r="AK15" s="79">
        <v>0</v>
      </c>
      <c r="AL15" s="85" t="s">
        <v>839</v>
      </c>
      <c r="AM15" s="79" t="s">
        <v>861</v>
      </c>
      <c r="AN15" s="79" t="b">
        <v>0</v>
      </c>
      <c r="AO15" s="85" t="s">
        <v>711</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213</v>
      </c>
      <c r="B16" s="64" t="s">
        <v>222</v>
      </c>
      <c r="C16" s="65" t="s">
        <v>2748</v>
      </c>
      <c r="D16" s="66">
        <v>3</v>
      </c>
      <c r="E16" s="67" t="s">
        <v>132</v>
      </c>
      <c r="F16" s="68">
        <v>35</v>
      </c>
      <c r="G16" s="65"/>
      <c r="H16" s="69"/>
      <c r="I16" s="70"/>
      <c r="J16" s="70"/>
      <c r="K16" s="34" t="s">
        <v>65</v>
      </c>
      <c r="L16" s="77">
        <v>16</v>
      </c>
      <c r="M16" s="77"/>
      <c r="N16" s="72"/>
      <c r="O16" s="79" t="s">
        <v>382</v>
      </c>
      <c r="P16" s="81">
        <v>43677.70085648148</v>
      </c>
      <c r="Q16" s="79" t="s">
        <v>385</v>
      </c>
      <c r="R16" s="79"/>
      <c r="S16" s="79"/>
      <c r="T16" s="79"/>
      <c r="U16" s="79"/>
      <c r="V16" s="82" t="s">
        <v>542</v>
      </c>
      <c r="W16" s="81">
        <v>43677.70085648148</v>
      </c>
      <c r="X16" s="82" t="s">
        <v>592</v>
      </c>
      <c r="Y16" s="79"/>
      <c r="Z16" s="79"/>
      <c r="AA16" s="85" t="s">
        <v>710</v>
      </c>
      <c r="AB16" s="85" t="s">
        <v>711</v>
      </c>
      <c r="AC16" s="79" t="b">
        <v>0</v>
      </c>
      <c r="AD16" s="79">
        <v>0</v>
      </c>
      <c r="AE16" s="85" t="s">
        <v>836</v>
      </c>
      <c r="AF16" s="79" t="b">
        <v>0</v>
      </c>
      <c r="AG16" s="79" t="s">
        <v>854</v>
      </c>
      <c r="AH16" s="79"/>
      <c r="AI16" s="85" t="s">
        <v>839</v>
      </c>
      <c r="AJ16" s="79" t="b">
        <v>0</v>
      </c>
      <c r="AK16" s="79">
        <v>0</v>
      </c>
      <c r="AL16" s="85" t="s">
        <v>839</v>
      </c>
      <c r="AM16" s="79" t="s">
        <v>861</v>
      </c>
      <c r="AN16" s="79" t="b">
        <v>0</v>
      </c>
      <c r="AO16" s="85" t="s">
        <v>711</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3</v>
      </c>
      <c r="BD16" s="48"/>
      <c r="BE16" s="49"/>
      <c r="BF16" s="48"/>
      <c r="BG16" s="49"/>
      <c r="BH16" s="48"/>
      <c r="BI16" s="49"/>
      <c r="BJ16" s="48"/>
      <c r="BK16" s="49"/>
      <c r="BL16" s="48"/>
    </row>
    <row r="17" spans="1:64" ht="15">
      <c r="A17" s="64" t="s">
        <v>213</v>
      </c>
      <c r="B17" s="64" t="s">
        <v>280</v>
      </c>
      <c r="C17" s="65" t="s">
        <v>2748</v>
      </c>
      <c r="D17" s="66">
        <v>3</v>
      </c>
      <c r="E17" s="67" t="s">
        <v>132</v>
      </c>
      <c r="F17" s="68">
        <v>35</v>
      </c>
      <c r="G17" s="65"/>
      <c r="H17" s="69"/>
      <c r="I17" s="70"/>
      <c r="J17" s="70"/>
      <c r="K17" s="34" t="s">
        <v>65</v>
      </c>
      <c r="L17" s="77">
        <v>17</v>
      </c>
      <c r="M17" s="77"/>
      <c r="N17" s="72"/>
      <c r="O17" s="79" t="s">
        <v>382</v>
      </c>
      <c r="P17" s="81">
        <v>43677.70085648148</v>
      </c>
      <c r="Q17" s="79" t="s">
        <v>385</v>
      </c>
      <c r="R17" s="79"/>
      <c r="S17" s="79"/>
      <c r="T17" s="79"/>
      <c r="U17" s="79"/>
      <c r="V17" s="82" t="s">
        <v>542</v>
      </c>
      <c r="W17" s="81">
        <v>43677.70085648148</v>
      </c>
      <c r="X17" s="82" t="s">
        <v>592</v>
      </c>
      <c r="Y17" s="79"/>
      <c r="Z17" s="79"/>
      <c r="AA17" s="85" t="s">
        <v>710</v>
      </c>
      <c r="AB17" s="85" t="s">
        <v>711</v>
      </c>
      <c r="AC17" s="79" t="b">
        <v>0</v>
      </c>
      <c r="AD17" s="79">
        <v>0</v>
      </c>
      <c r="AE17" s="85" t="s">
        <v>836</v>
      </c>
      <c r="AF17" s="79" t="b">
        <v>0</v>
      </c>
      <c r="AG17" s="79" t="s">
        <v>854</v>
      </c>
      <c r="AH17" s="79"/>
      <c r="AI17" s="85" t="s">
        <v>839</v>
      </c>
      <c r="AJ17" s="79" t="b">
        <v>0</v>
      </c>
      <c r="AK17" s="79">
        <v>0</v>
      </c>
      <c r="AL17" s="85" t="s">
        <v>839</v>
      </c>
      <c r="AM17" s="79" t="s">
        <v>861</v>
      </c>
      <c r="AN17" s="79" t="b">
        <v>0</v>
      </c>
      <c r="AO17" s="85" t="s">
        <v>711</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8</v>
      </c>
      <c r="BD17" s="48"/>
      <c r="BE17" s="49"/>
      <c r="BF17" s="48"/>
      <c r="BG17" s="49"/>
      <c r="BH17" s="48"/>
      <c r="BI17" s="49"/>
      <c r="BJ17" s="48"/>
      <c r="BK17" s="49"/>
      <c r="BL17" s="48"/>
    </row>
    <row r="18" spans="1:64" ht="15">
      <c r="A18" s="64" t="s">
        <v>213</v>
      </c>
      <c r="B18" s="64" t="s">
        <v>281</v>
      </c>
      <c r="C18" s="65" t="s">
        <v>2748</v>
      </c>
      <c r="D18" s="66">
        <v>3</v>
      </c>
      <c r="E18" s="67" t="s">
        <v>132</v>
      </c>
      <c r="F18" s="68">
        <v>35</v>
      </c>
      <c r="G18" s="65"/>
      <c r="H18" s="69"/>
      <c r="I18" s="70"/>
      <c r="J18" s="70"/>
      <c r="K18" s="34" t="s">
        <v>65</v>
      </c>
      <c r="L18" s="77">
        <v>18</v>
      </c>
      <c r="M18" s="77"/>
      <c r="N18" s="72"/>
      <c r="O18" s="79" t="s">
        <v>382</v>
      </c>
      <c r="P18" s="81">
        <v>43677.70085648148</v>
      </c>
      <c r="Q18" s="79" t="s">
        <v>385</v>
      </c>
      <c r="R18" s="79"/>
      <c r="S18" s="79"/>
      <c r="T18" s="79"/>
      <c r="U18" s="79"/>
      <c r="V18" s="82" t="s">
        <v>542</v>
      </c>
      <c r="W18" s="81">
        <v>43677.70085648148</v>
      </c>
      <c r="X18" s="82" t="s">
        <v>592</v>
      </c>
      <c r="Y18" s="79"/>
      <c r="Z18" s="79"/>
      <c r="AA18" s="85" t="s">
        <v>710</v>
      </c>
      <c r="AB18" s="85" t="s">
        <v>711</v>
      </c>
      <c r="AC18" s="79" t="b">
        <v>0</v>
      </c>
      <c r="AD18" s="79">
        <v>0</v>
      </c>
      <c r="AE18" s="85" t="s">
        <v>836</v>
      </c>
      <c r="AF18" s="79" t="b">
        <v>0</v>
      </c>
      <c r="AG18" s="79" t="s">
        <v>854</v>
      </c>
      <c r="AH18" s="79"/>
      <c r="AI18" s="85" t="s">
        <v>839</v>
      </c>
      <c r="AJ18" s="79" t="b">
        <v>0</v>
      </c>
      <c r="AK18" s="79">
        <v>0</v>
      </c>
      <c r="AL18" s="85" t="s">
        <v>839</v>
      </c>
      <c r="AM18" s="79" t="s">
        <v>861</v>
      </c>
      <c r="AN18" s="79" t="b">
        <v>0</v>
      </c>
      <c r="AO18" s="85" t="s">
        <v>711</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c r="BE18" s="49"/>
      <c r="BF18" s="48"/>
      <c r="BG18" s="49"/>
      <c r="BH18" s="48"/>
      <c r="BI18" s="49"/>
      <c r="BJ18" s="48"/>
      <c r="BK18" s="49"/>
      <c r="BL18" s="48"/>
    </row>
    <row r="19" spans="1:64" ht="15">
      <c r="A19" s="64" t="s">
        <v>213</v>
      </c>
      <c r="B19" s="64" t="s">
        <v>282</v>
      </c>
      <c r="C19" s="65" t="s">
        <v>2748</v>
      </c>
      <c r="D19" s="66">
        <v>3</v>
      </c>
      <c r="E19" s="67" t="s">
        <v>132</v>
      </c>
      <c r="F19" s="68">
        <v>35</v>
      </c>
      <c r="G19" s="65"/>
      <c r="H19" s="69"/>
      <c r="I19" s="70"/>
      <c r="J19" s="70"/>
      <c r="K19" s="34" t="s">
        <v>65</v>
      </c>
      <c r="L19" s="77">
        <v>19</v>
      </c>
      <c r="M19" s="77"/>
      <c r="N19" s="72"/>
      <c r="O19" s="79" t="s">
        <v>382</v>
      </c>
      <c r="P19" s="81">
        <v>43677.70085648148</v>
      </c>
      <c r="Q19" s="79" t="s">
        <v>385</v>
      </c>
      <c r="R19" s="79"/>
      <c r="S19" s="79"/>
      <c r="T19" s="79"/>
      <c r="U19" s="79"/>
      <c r="V19" s="82" t="s">
        <v>542</v>
      </c>
      <c r="W19" s="81">
        <v>43677.70085648148</v>
      </c>
      <c r="X19" s="82" t="s">
        <v>592</v>
      </c>
      <c r="Y19" s="79"/>
      <c r="Z19" s="79"/>
      <c r="AA19" s="85" t="s">
        <v>710</v>
      </c>
      <c r="AB19" s="85" t="s">
        <v>711</v>
      </c>
      <c r="AC19" s="79" t="b">
        <v>0</v>
      </c>
      <c r="AD19" s="79">
        <v>0</v>
      </c>
      <c r="AE19" s="85" t="s">
        <v>836</v>
      </c>
      <c r="AF19" s="79" t="b">
        <v>0</v>
      </c>
      <c r="AG19" s="79" t="s">
        <v>854</v>
      </c>
      <c r="AH19" s="79"/>
      <c r="AI19" s="85" t="s">
        <v>839</v>
      </c>
      <c r="AJ19" s="79" t="b">
        <v>0</v>
      </c>
      <c r="AK19" s="79">
        <v>0</v>
      </c>
      <c r="AL19" s="85" t="s">
        <v>839</v>
      </c>
      <c r="AM19" s="79" t="s">
        <v>861</v>
      </c>
      <c r="AN19" s="79" t="b">
        <v>0</v>
      </c>
      <c r="AO19" s="85" t="s">
        <v>711</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c r="BE19" s="49"/>
      <c r="BF19" s="48"/>
      <c r="BG19" s="49"/>
      <c r="BH19" s="48"/>
      <c r="BI19" s="49"/>
      <c r="BJ19" s="48"/>
      <c r="BK19" s="49"/>
      <c r="BL19" s="48"/>
    </row>
    <row r="20" spans="1:64" ht="15">
      <c r="A20" s="64" t="s">
        <v>213</v>
      </c>
      <c r="B20" s="64" t="s">
        <v>283</v>
      </c>
      <c r="C20" s="65" t="s">
        <v>2748</v>
      </c>
      <c r="D20" s="66">
        <v>3</v>
      </c>
      <c r="E20" s="67" t="s">
        <v>132</v>
      </c>
      <c r="F20" s="68">
        <v>35</v>
      </c>
      <c r="G20" s="65"/>
      <c r="H20" s="69"/>
      <c r="I20" s="70"/>
      <c r="J20" s="70"/>
      <c r="K20" s="34" t="s">
        <v>65</v>
      </c>
      <c r="L20" s="77">
        <v>20</v>
      </c>
      <c r="M20" s="77"/>
      <c r="N20" s="72"/>
      <c r="O20" s="79" t="s">
        <v>382</v>
      </c>
      <c r="P20" s="81">
        <v>43677.70085648148</v>
      </c>
      <c r="Q20" s="79" t="s">
        <v>385</v>
      </c>
      <c r="R20" s="79"/>
      <c r="S20" s="79"/>
      <c r="T20" s="79"/>
      <c r="U20" s="79"/>
      <c r="V20" s="82" t="s">
        <v>542</v>
      </c>
      <c r="W20" s="81">
        <v>43677.70085648148</v>
      </c>
      <c r="X20" s="82" t="s">
        <v>592</v>
      </c>
      <c r="Y20" s="79"/>
      <c r="Z20" s="79"/>
      <c r="AA20" s="85" t="s">
        <v>710</v>
      </c>
      <c r="AB20" s="85" t="s">
        <v>711</v>
      </c>
      <c r="AC20" s="79" t="b">
        <v>0</v>
      </c>
      <c r="AD20" s="79">
        <v>0</v>
      </c>
      <c r="AE20" s="85" t="s">
        <v>836</v>
      </c>
      <c r="AF20" s="79" t="b">
        <v>0</v>
      </c>
      <c r="AG20" s="79" t="s">
        <v>854</v>
      </c>
      <c r="AH20" s="79"/>
      <c r="AI20" s="85" t="s">
        <v>839</v>
      </c>
      <c r="AJ20" s="79" t="b">
        <v>0</v>
      </c>
      <c r="AK20" s="79">
        <v>0</v>
      </c>
      <c r="AL20" s="85" t="s">
        <v>839</v>
      </c>
      <c r="AM20" s="79" t="s">
        <v>861</v>
      </c>
      <c r="AN20" s="79" t="b">
        <v>0</v>
      </c>
      <c r="AO20" s="85" t="s">
        <v>711</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10</v>
      </c>
      <c r="BK20" s="49">
        <v>100</v>
      </c>
      <c r="BL20" s="48">
        <v>10</v>
      </c>
    </row>
    <row r="21" spans="1:64" ht="15">
      <c r="A21" s="64" t="s">
        <v>213</v>
      </c>
      <c r="B21" s="64" t="s">
        <v>214</v>
      </c>
      <c r="C21" s="65" t="s">
        <v>2748</v>
      </c>
      <c r="D21" s="66">
        <v>3</v>
      </c>
      <c r="E21" s="67" t="s">
        <v>132</v>
      </c>
      <c r="F21" s="68">
        <v>35</v>
      </c>
      <c r="G21" s="65"/>
      <c r="H21" s="69"/>
      <c r="I21" s="70"/>
      <c r="J21" s="70"/>
      <c r="K21" s="34" t="s">
        <v>66</v>
      </c>
      <c r="L21" s="77">
        <v>21</v>
      </c>
      <c r="M21" s="77"/>
      <c r="N21" s="72"/>
      <c r="O21" s="79" t="s">
        <v>383</v>
      </c>
      <c r="P21" s="81">
        <v>43677.70085648148</v>
      </c>
      <c r="Q21" s="79" t="s">
        <v>385</v>
      </c>
      <c r="R21" s="79"/>
      <c r="S21" s="79"/>
      <c r="T21" s="79"/>
      <c r="U21" s="79"/>
      <c r="V21" s="82" t="s">
        <v>542</v>
      </c>
      <c r="W21" s="81">
        <v>43677.70085648148</v>
      </c>
      <c r="X21" s="82" t="s">
        <v>592</v>
      </c>
      <c r="Y21" s="79"/>
      <c r="Z21" s="79"/>
      <c r="AA21" s="85" t="s">
        <v>710</v>
      </c>
      <c r="AB21" s="85" t="s">
        <v>711</v>
      </c>
      <c r="AC21" s="79" t="b">
        <v>0</v>
      </c>
      <c r="AD21" s="79">
        <v>0</v>
      </c>
      <c r="AE21" s="85" t="s">
        <v>836</v>
      </c>
      <c r="AF21" s="79" t="b">
        <v>0</v>
      </c>
      <c r="AG21" s="79" t="s">
        <v>854</v>
      </c>
      <c r="AH21" s="79"/>
      <c r="AI21" s="85" t="s">
        <v>839</v>
      </c>
      <c r="AJ21" s="79" t="b">
        <v>0</v>
      </c>
      <c r="AK21" s="79">
        <v>0</v>
      </c>
      <c r="AL21" s="85" t="s">
        <v>839</v>
      </c>
      <c r="AM21" s="79" t="s">
        <v>861</v>
      </c>
      <c r="AN21" s="79" t="b">
        <v>0</v>
      </c>
      <c r="AO21" s="85" t="s">
        <v>711</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c r="BE21" s="49"/>
      <c r="BF21" s="48"/>
      <c r="BG21" s="49"/>
      <c r="BH21" s="48"/>
      <c r="BI21" s="49"/>
      <c r="BJ21" s="48"/>
      <c r="BK21" s="49"/>
      <c r="BL21" s="48"/>
    </row>
    <row r="22" spans="1:64" ht="15">
      <c r="A22" s="64" t="s">
        <v>212</v>
      </c>
      <c r="B22" s="64" t="s">
        <v>213</v>
      </c>
      <c r="C22" s="65" t="s">
        <v>2748</v>
      </c>
      <c r="D22" s="66">
        <v>3</v>
      </c>
      <c r="E22" s="67" t="s">
        <v>132</v>
      </c>
      <c r="F22" s="68">
        <v>35</v>
      </c>
      <c r="G22" s="65"/>
      <c r="H22" s="69"/>
      <c r="I22" s="70"/>
      <c r="J22" s="70"/>
      <c r="K22" s="34" t="s">
        <v>66</v>
      </c>
      <c r="L22" s="77">
        <v>22</v>
      </c>
      <c r="M22" s="77"/>
      <c r="N22" s="72"/>
      <c r="O22" s="79" t="s">
        <v>382</v>
      </c>
      <c r="P22" s="81">
        <v>43677.70261574074</v>
      </c>
      <c r="Q22" s="79" t="s">
        <v>384</v>
      </c>
      <c r="R22" s="79"/>
      <c r="S22" s="79"/>
      <c r="T22" s="79"/>
      <c r="U22" s="79"/>
      <c r="V22" s="82" t="s">
        <v>541</v>
      </c>
      <c r="W22" s="81">
        <v>43677.70261574074</v>
      </c>
      <c r="X22" s="82" t="s">
        <v>591</v>
      </c>
      <c r="Y22" s="79"/>
      <c r="Z22" s="79"/>
      <c r="AA22" s="85" t="s">
        <v>709</v>
      </c>
      <c r="AB22" s="85" t="s">
        <v>711</v>
      </c>
      <c r="AC22" s="79" t="b">
        <v>0</v>
      </c>
      <c r="AD22" s="79">
        <v>3</v>
      </c>
      <c r="AE22" s="85" t="s">
        <v>836</v>
      </c>
      <c r="AF22" s="79" t="b">
        <v>0</v>
      </c>
      <c r="AG22" s="79" t="s">
        <v>853</v>
      </c>
      <c r="AH22" s="79"/>
      <c r="AI22" s="85" t="s">
        <v>839</v>
      </c>
      <c r="AJ22" s="79" t="b">
        <v>0</v>
      </c>
      <c r="AK22" s="79">
        <v>0</v>
      </c>
      <c r="AL22" s="85" t="s">
        <v>839</v>
      </c>
      <c r="AM22" s="79" t="s">
        <v>860</v>
      </c>
      <c r="AN22" s="79" t="b">
        <v>0</v>
      </c>
      <c r="AO22" s="85" t="s">
        <v>711</v>
      </c>
      <c r="AP22" s="79" t="s">
        <v>176</v>
      </c>
      <c r="AQ22" s="79">
        <v>0</v>
      </c>
      <c r="AR22" s="79">
        <v>0</v>
      </c>
      <c r="AS22" s="79"/>
      <c r="AT22" s="79"/>
      <c r="AU22" s="79"/>
      <c r="AV22" s="79"/>
      <c r="AW22" s="79"/>
      <c r="AX22" s="79"/>
      <c r="AY22" s="79"/>
      <c r="AZ22" s="79"/>
      <c r="BA22">
        <v>1</v>
      </c>
      <c r="BB22" s="78" t="str">
        <f>REPLACE(INDEX(GroupVertices[Group],MATCH(Edges[[#This Row],[Vertex 1]],GroupVertices[Vertex],0)),1,1,"")</f>
        <v>8</v>
      </c>
      <c r="BC22" s="78" t="str">
        <f>REPLACE(INDEX(GroupVertices[Group],MATCH(Edges[[#This Row],[Vertex 2]],GroupVertices[Vertex],0)),1,1,"")</f>
        <v>8</v>
      </c>
      <c r="BD22" s="48"/>
      <c r="BE22" s="49"/>
      <c r="BF22" s="48"/>
      <c r="BG22" s="49"/>
      <c r="BH22" s="48"/>
      <c r="BI22" s="49"/>
      <c r="BJ22" s="48"/>
      <c r="BK22" s="49"/>
      <c r="BL22" s="48"/>
    </row>
    <row r="23" spans="1:64" ht="15">
      <c r="A23" s="64" t="s">
        <v>214</v>
      </c>
      <c r="B23" s="64" t="s">
        <v>213</v>
      </c>
      <c r="C23" s="65" t="s">
        <v>2749</v>
      </c>
      <c r="D23" s="66">
        <v>3.875</v>
      </c>
      <c r="E23" s="67" t="s">
        <v>136</v>
      </c>
      <c r="F23" s="68">
        <v>32.125</v>
      </c>
      <c r="G23" s="65"/>
      <c r="H23" s="69"/>
      <c r="I23" s="70"/>
      <c r="J23" s="70"/>
      <c r="K23" s="34" t="s">
        <v>66</v>
      </c>
      <c r="L23" s="77">
        <v>23</v>
      </c>
      <c r="M23" s="77"/>
      <c r="N23" s="72"/>
      <c r="O23" s="79" t="s">
        <v>382</v>
      </c>
      <c r="P23" s="81">
        <v>43677.694699074076</v>
      </c>
      <c r="Q23" s="79" t="s">
        <v>386</v>
      </c>
      <c r="R23" s="79"/>
      <c r="S23" s="79"/>
      <c r="T23" s="79"/>
      <c r="U23" s="79"/>
      <c r="V23" s="82" t="s">
        <v>543</v>
      </c>
      <c r="W23" s="81">
        <v>43677.694699074076</v>
      </c>
      <c r="X23" s="82" t="s">
        <v>593</v>
      </c>
      <c r="Y23" s="79"/>
      <c r="Z23" s="79"/>
      <c r="AA23" s="85" t="s">
        <v>711</v>
      </c>
      <c r="AB23" s="85" t="s">
        <v>827</v>
      </c>
      <c r="AC23" s="79" t="b">
        <v>0</v>
      </c>
      <c r="AD23" s="79">
        <v>7</v>
      </c>
      <c r="AE23" s="85" t="s">
        <v>837</v>
      </c>
      <c r="AF23" s="79" t="b">
        <v>0</v>
      </c>
      <c r="AG23" s="79" t="s">
        <v>853</v>
      </c>
      <c r="AH23" s="79"/>
      <c r="AI23" s="85" t="s">
        <v>839</v>
      </c>
      <c r="AJ23" s="79" t="b">
        <v>0</v>
      </c>
      <c r="AK23" s="79">
        <v>0</v>
      </c>
      <c r="AL23" s="85" t="s">
        <v>839</v>
      </c>
      <c r="AM23" s="79" t="s">
        <v>861</v>
      </c>
      <c r="AN23" s="79" t="b">
        <v>0</v>
      </c>
      <c r="AO23" s="85" t="s">
        <v>827</v>
      </c>
      <c r="AP23" s="79" t="s">
        <v>176</v>
      </c>
      <c r="AQ23" s="79">
        <v>0</v>
      </c>
      <c r="AR23" s="79">
        <v>0</v>
      </c>
      <c r="AS23" s="79"/>
      <c r="AT23" s="79"/>
      <c r="AU23" s="79"/>
      <c r="AV23" s="79"/>
      <c r="AW23" s="79"/>
      <c r="AX23" s="79"/>
      <c r="AY23" s="79"/>
      <c r="AZ23" s="79"/>
      <c r="BA23">
        <v>2</v>
      </c>
      <c r="BB23" s="78" t="str">
        <f>REPLACE(INDEX(GroupVertices[Group],MATCH(Edges[[#This Row],[Vertex 1]],GroupVertices[Vertex],0)),1,1,"")</f>
        <v>8</v>
      </c>
      <c r="BC23" s="78" t="str">
        <f>REPLACE(INDEX(GroupVertices[Group],MATCH(Edges[[#This Row],[Vertex 2]],GroupVertices[Vertex],0)),1,1,"")</f>
        <v>8</v>
      </c>
      <c r="BD23" s="48"/>
      <c r="BE23" s="49"/>
      <c r="BF23" s="48"/>
      <c r="BG23" s="49"/>
      <c r="BH23" s="48"/>
      <c r="BI23" s="49"/>
      <c r="BJ23" s="48"/>
      <c r="BK23" s="49"/>
      <c r="BL23" s="48"/>
    </row>
    <row r="24" spans="1:64" ht="15">
      <c r="A24" s="64" t="s">
        <v>214</v>
      </c>
      <c r="B24" s="64" t="s">
        <v>213</v>
      </c>
      <c r="C24" s="65" t="s">
        <v>2749</v>
      </c>
      <c r="D24" s="66">
        <v>3.875</v>
      </c>
      <c r="E24" s="67" t="s">
        <v>136</v>
      </c>
      <c r="F24" s="68">
        <v>32.125</v>
      </c>
      <c r="G24" s="65"/>
      <c r="H24" s="69"/>
      <c r="I24" s="70"/>
      <c r="J24" s="70"/>
      <c r="K24" s="34" t="s">
        <v>66</v>
      </c>
      <c r="L24" s="77">
        <v>24</v>
      </c>
      <c r="M24" s="77"/>
      <c r="N24" s="72"/>
      <c r="O24" s="79" t="s">
        <v>382</v>
      </c>
      <c r="P24" s="81">
        <v>43677.742997685185</v>
      </c>
      <c r="Q24" s="79" t="s">
        <v>387</v>
      </c>
      <c r="R24" s="82" t="s">
        <v>482</v>
      </c>
      <c r="S24" s="79" t="s">
        <v>512</v>
      </c>
      <c r="T24" s="79"/>
      <c r="U24" s="79"/>
      <c r="V24" s="82" t="s">
        <v>543</v>
      </c>
      <c r="W24" s="81">
        <v>43677.742997685185</v>
      </c>
      <c r="X24" s="82" t="s">
        <v>594</v>
      </c>
      <c r="Y24" s="79"/>
      <c r="Z24" s="79"/>
      <c r="AA24" s="85" t="s">
        <v>712</v>
      </c>
      <c r="AB24" s="85" t="s">
        <v>709</v>
      </c>
      <c r="AC24" s="79" t="b">
        <v>0</v>
      </c>
      <c r="AD24" s="79">
        <v>0</v>
      </c>
      <c r="AE24" s="85" t="s">
        <v>838</v>
      </c>
      <c r="AF24" s="79" t="b">
        <v>0</v>
      </c>
      <c r="AG24" s="79" t="s">
        <v>853</v>
      </c>
      <c r="AH24" s="79"/>
      <c r="AI24" s="85" t="s">
        <v>839</v>
      </c>
      <c r="AJ24" s="79" t="b">
        <v>0</v>
      </c>
      <c r="AK24" s="79">
        <v>0</v>
      </c>
      <c r="AL24" s="85" t="s">
        <v>839</v>
      </c>
      <c r="AM24" s="79" t="s">
        <v>861</v>
      </c>
      <c r="AN24" s="79" t="b">
        <v>1</v>
      </c>
      <c r="AO24" s="85" t="s">
        <v>709</v>
      </c>
      <c r="AP24" s="79" t="s">
        <v>176</v>
      </c>
      <c r="AQ24" s="79">
        <v>0</v>
      </c>
      <c r="AR24" s="79">
        <v>0</v>
      </c>
      <c r="AS24" s="79"/>
      <c r="AT24" s="79"/>
      <c r="AU24" s="79"/>
      <c r="AV24" s="79"/>
      <c r="AW24" s="79"/>
      <c r="AX24" s="79"/>
      <c r="AY24" s="79"/>
      <c r="AZ24" s="79"/>
      <c r="BA24">
        <v>2</v>
      </c>
      <c r="BB24" s="78" t="str">
        <f>REPLACE(INDEX(GroupVertices[Group],MATCH(Edges[[#This Row],[Vertex 1]],GroupVertices[Vertex],0)),1,1,"")</f>
        <v>8</v>
      </c>
      <c r="BC24" s="78" t="str">
        <f>REPLACE(INDEX(GroupVertices[Group],MATCH(Edges[[#This Row],[Vertex 2]],GroupVertices[Vertex],0)),1,1,"")</f>
        <v>8</v>
      </c>
      <c r="BD24" s="48"/>
      <c r="BE24" s="49"/>
      <c r="BF24" s="48"/>
      <c r="BG24" s="49"/>
      <c r="BH24" s="48"/>
      <c r="BI24" s="49"/>
      <c r="BJ24" s="48"/>
      <c r="BK24" s="49"/>
      <c r="BL24" s="48"/>
    </row>
    <row r="25" spans="1:64" ht="15">
      <c r="A25" s="64" t="s">
        <v>212</v>
      </c>
      <c r="B25" s="64" t="s">
        <v>280</v>
      </c>
      <c r="C25" s="65" t="s">
        <v>2748</v>
      </c>
      <c r="D25" s="66">
        <v>3</v>
      </c>
      <c r="E25" s="67" t="s">
        <v>132</v>
      </c>
      <c r="F25" s="68">
        <v>35</v>
      </c>
      <c r="G25" s="65"/>
      <c r="H25" s="69"/>
      <c r="I25" s="70"/>
      <c r="J25" s="70"/>
      <c r="K25" s="34" t="s">
        <v>65</v>
      </c>
      <c r="L25" s="77">
        <v>25</v>
      </c>
      <c r="M25" s="77"/>
      <c r="N25" s="72"/>
      <c r="O25" s="79" t="s">
        <v>382</v>
      </c>
      <c r="P25" s="81">
        <v>43677.70261574074</v>
      </c>
      <c r="Q25" s="79" t="s">
        <v>384</v>
      </c>
      <c r="R25" s="79"/>
      <c r="S25" s="79"/>
      <c r="T25" s="79"/>
      <c r="U25" s="79"/>
      <c r="V25" s="82" t="s">
        <v>541</v>
      </c>
      <c r="W25" s="81">
        <v>43677.70261574074</v>
      </c>
      <c r="X25" s="82" t="s">
        <v>591</v>
      </c>
      <c r="Y25" s="79"/>
      <c r="Z25" s="79"/>
      <c r="AA25" s="85" t="s">
        <v>709</v>
      </c>
      <c r="AB25" s="85" t="s">
        <v>711</v>
      </c>
      <c r="AC25" s="79" t="b">
        <v>0</v>
      </c>
      <c r="AD25" s="79">
        <v>3</v>
      </c>
      <c r="AE25" s="85" t="s">
        <v>836</v>
      </c>
      <c r="AF25" s="79" t="b">
        <v>0</v>
      </c>
      <c r="AG25" s="79" t="s">
        <v>853</v>
      </c>
      <c r="AH25" s="79"/>
      <c r="AI25" s="85" t="s">
        <v>839</v>
      </c>
      <c r="AJ25" s="79" t="b">
        <v>0</v>
      </c>
      <c r="AK25" s="79">
        <v>0</v>
      </c>
      <c r="AL25" s="85" t="s">
        <v>839</v>
      </c>
      <c r="AM25" s="79" t="s">
        <v>860</v>
      </c>
      <c r="AN25" s="79" t="b">
        <v>0</v>
      </c>
      <c r="AO25" s="85" t="s">
        <v>711</v>
      </c>
      <c r="AP25" s="79" t="s">
        <v>176</v>
      </c>
      <c r="AQ25" s="79">
        <v>0</v>
      </c>
      <c r="AR25" s="79">
        <v>0</v>
      </c>
      <c r="AS25" s="79"/>
      <c r="AT25" s="79"/>
      <c r="AU25" s="79"/>
      <c r="AV25" s="79"/>
      <c r="AW25" s="79"/>
      <c r="AX25" s="79"/>
      <c r="AY25" s="79"/>
      <c r="AZ25" s="79"/>
      <c r="BA25">
        <v>1</v>
      </c>
      <c r="BB25" s="78" t="str">
        <f>REPLACE(INDEX(GroupVertices[Group],MATCH(Edges[[#This Row],[Vertex 1]],GroupVertices[Vertex],0)),1,1,"")</f>
        <v>8</v>
      </c>
      <c r="BC25" s="78" t="str">
        <f>REPLACE(INDEX(GroupVertices[Group],MATCH(Edges[[#This Row],[Vertex 2]],GroupVertices[Vertex],0)),1,1,"")</f>
        <v>8</v>
      </c>
      <c r="BD25" s="48"/>
      <c r="BE25" s="49"/>
      <c r="BF25" s="48"/>
      <c r="BG25" s="49"/>
      <c r="BH25" s="48"/>
      <c r="BI25" s="49"/>
      <c r="BJ25" s="48"/>
      <c r="BK25" s="49"/>
      <c r="BL25" s="48"/>
    </row>
    <row r="26" spans="1:64" ht="15">
      <c r="A26" s="64" t="s">
        <v>214</v>
      </c>
      <c r="B26" s="64" t="s">
        <v>280</v>
      </c>
      <c r="C26" s="65" t="s">
        <v>2749</v>
      </c>
      <c r="D26" s="66">
        <v>3.875</v>
      </c>
      <c r="E26" s="67" t="s">
        <v>136</v>
      </c>
      <c r="F26" s="68">
        <v>32.125</v>
      </c>
      <c r="G26" s="65"/>
      <c r="H26" s="69"/>
      <c r="I26" s="70"/>
      <c r="J26" s="70"/>
      <c r="K26" s="34" t="s">
        <v>65</v>
      </c>
      <c r="L26" s="77">
        <v>26</v>
      </c>
      <c r="M26" s="77"/>
      <c r="N26" s="72"/>
      <c r="O26" s="79" t="s">
        <v>382</v>
      </c>
      <c r="P26" s="81">
        <v>43677.694699074076</v>
      </c>
      <c r="Q26" s="79" t="s">
        <v>386</v>
      </c>
      <c r="R26" s="79"/>
      <c r="S26" s="79"/>
      <c r="T26" s="79"/>
      <c r="U26" s="79"/>
      <c r="V26" s="82" t="s">
        <v>543</v>
      </c>
      <c r="W26" s="81">
        <v>43677.694699074076</v>
      </c>
      <c r="X26" s="82" t="s">
        <v>593</v>
      </c>
      <c r="Y26" s="79"/>
      <c r="Z26" s="79"/>
      <c r="AA26" s="85" t="s">
        <v>711</v>
      </c>
      <c r="AB26" s="85" t="s">
        <v>827</v>
      </c>
      <c r="AC26" s="79" t="b">
        <v>0</v>
      </c>
      <c r="AD26" s="79">
        <v>7</v>
      </c>
      <c r="AE26" s="85" t="s">
        <v>837</v>
      </c>
      <c r="AF26" s="79" t="b">
        <v>0</v>
      </c>
      <c r="AG26" s="79" t="s">
        <v>853</v>
      </c>
      <c r="AH26" s="79"/>
      <c r="AI26" s="85" t="s">
        <v>839</v>
      </c>
      <c r="AJ26" s="79" t="b">
        <v>0</v>
      </c>
      <c r="AK26" s="79">
        <v>0</v>
      </c>
      <c r="AL26" s="85" t="s">
        <v>839</v>
      </c>
      <c r="AM26" s="79" t="s">
        <v>861</v>
      </c>
      <c r="AN26" s="79" t="b">
        <v>0</v>
      </c>
      <c r="AO26" s="85" t="s">
        <v>827</v>
      </c>
      <c r="AP26" s="79" t="s">
        <v>176</v>
      </c>
      <c r="AQ26" s="79">
        <v>0</v>
      </c>
      <c r="AR26" s="79">
        <v>0</v>
      </c>
      <c r="AS26" s="79"/>
      <c r="AT26" s="79"/>
      <c r="AU26" s="79"/>
      <c r="AV26" s="79"/>
      <c r="AW26" s="79"/>
      <c r="AX26" s="79"/>
      <c r="AY26" s="79"/>
      <c r="AZ26" s="79"/>
      <c r="BA26">
        <v>2</v>
      </c>
      <c r="BB26" s="78" t="str">
        <f>REPLACE(INDEX(GroupVertices[Group],MATCH(Edges[[#This Row],[Vertex 1]],GroupVertices[Vertex],0)),1,1,"")</f>
        <v>8</v>
      </c>
      <c r="BC26" s="78" t="str">
        <f>REPLACE(INDEX(GroupVertices[Group],MATCH(Edges[[#This Row],[Vertex 2]],GroupVertices[Vertex],0)),1,1,"")</f>
        <v>8</v>
      </c>
      <c r="BD26" s="48"/>
      <c r="BE26" s="49"/>
      <c r="BF26" s="48"/>
      <c r="BG26" s="49"/>
      <c r="BH26" s="48"/>
      <c r="BI26" s="49"/>
      <c r="BJ26" s="48"/>
      <c r="BK26" s="49"/>
      <c r="BL26" s="48"/>
    </row>
    <row r="27" spans="1:64" ht="15">
      <c r="A27" s="64" t="s">
        <v>214</v>
      </c>
      <c r="B27" s="64" t="s">
        <v>280</v>
      </c>
      <c r="C27" s="65" t="s">
        <v>2749</v>
      </c>
      <c r="D27" s="66">
        <v>3.875</v>
      </c>
      <c r="E27" s="67" t="s">
        <v>136</v>
      </c>
      <c r="F27" s="68">
        <v>32.125</v>
      </c>
      <c r="G27" s="65"/>
      <c r="H27" s="69"/>
      <c r="I27" s="70"/>
      <c r="J27" s="70"/>
      <c r="K27" s="34" t="s">
        <v>65</v>
      </c>
      <c r="L27" s="77">
        <v>27</v>
      </c>
      <c r="M27" s="77"/>
      <c r="N27" s="72"/>
      <c r="O27" s="79" t="s">
        <v>382</v>
      </c>
      <c r="P27" s="81">
        <v>43677.742997685185</v>
      </c>
      <c r="Q27" s="79" t="s">
        <v>387</v>
      </c>
      <c r="R27" s="82" t="s">
        <v>482</v>
      </c>
      <c r="S27" s="79" t="s">
        <v>512</v>
      </c>
      <c r="T27" s="79"/>
      <c r="U27" s="79"/>
      <c r="V27" s="82" t="s">
        <v>543</v>
      </c>
      <c r="W27" s="81">
        <v>43677.742997685185</v>
      </c>
      <c r="X27" s="82" t="s">
        <v>594</v>
      </c>
      <c r="Y27" s="79"/>
      <c r="Z27" s="79"/>
      <c r="AA27" s="85" t="s">
        <v>712</v>
      </c>
      <c r="AB27" s="85" t="s">
        <v>709</v>
      </c>
      <c r="AC27" s="79" t="b">
        <v>0</v>
      </c>
      <c r="AD27" s="79">
        <v>0</v>
      </c>
      <c r="AE27" s="85" t="s">
        <v>838</v>
      </c>
      <c r="AF27" s="79" t="b">
        <v>0</v>
      </c>
      <c r="AG27" s="79" t="s">
        <v>853</v>
      </c>
      <c r="AH27" s="79"/>
      <c r="AI27" s="85" t="s">
        <v>839</v>
      </c>
      <c r="AJ27" s="79" t="b">
        <v>0</v>
      </c>
      <c r="AK27" s="79">
        <v>0</v>
      </c>
      <c r="AL27" s="85" t="s">
        <v>839</v>
      </c>
      <c r="AM27" s="79" t="s">
        <v>861</v>
      </c>
      <c r="AN27" s="79" t="b">
        <v>1</v>
      </c>
      <c r="AO27" s="85" t="s">
        <v>709</v>
      </c>
      <c r="AP27" s="79" t="s">
        <v>176</v>
      </c>
      <c r="AQ27" s="79">
        <v>0</v>
      </c>
      <c r="AR27" s="79">
        <v>0</v>
      </c>
      <c r="AS27" s="79"/>
      <c r="AT27" s="79"/>
      <c r="AU27" s="79"/>
      <c r="AV27" s="79"/>
      <c r="AW27" s="79"/>
      <c r="AX27" s="79"/>
      <c r="AY27" s="79"/>
      <c r="AZ27" s="79"/>
      <c r="BA27">
        <v>2</v>
      </c>
      <c r="BB27" s="78" t="str">
        <f>REPLACE(INDEX(GroupVertices[Group],MATCH(Edges[[#This Row],[Vertex 1]],GroupVertices[Vertex],0)),1,1,"")</f>
        <v>8</v>
      </c>
      <c r="BC27" s="78" t="str">
        <f>REPLACE(INDEX(GroupVertices[Group],MATCH(Edges[[#This Row],[Vertex 2]],GroupVertices[Vertex],0)),1,1,"")</f>
        <v>8</v>
      </c>
      <c r="BD27" s="48"/>
      <c r="BE27" s="49"/>
      <c r="BF27" s="48"/>
      <c r="BG27" s="49"/>
      <c r="BH27" s="48"/>
      <c r="BI27" s="49"/>
      <c r="BJ27" s="48"/>
      <c r="BK27" s="49"/>
      <c r="BL27" s="48"/>
    </row>
    <row r="28" spans="1:64" ht="15">
      <c r="A28" s="64" t="s">
        <v>212</v>
      </c>
      <c r="B28" s="64" t="s">
        <v>281</v>
      </c>
      <c r="C28" s="65" t="s">
        <v>2748</v>
      </c>
      <c r="D28" s="66">
        <v>3</v>
      </c>
      <c r="E28" s="67" t="s">
        <v>132</v>
      </c>
      <c r="F28" s="68">
        <v>35</v>
      </c>
      <c r="G28" s="65"/>
      <c r="H28" s="69"/>
      <c r="I28" s="70"/>
      <c r="J28" s="70"/>
      <c r="K28" s="34" t="s">
        <v>65</v>
      </c>
      <c r="L28" s="77">
        <v>28</v>
      </c>
      <c r="M28" s="77"/>
      <c r="N28" s="72"/>
      <c r="O28" s="79" t="s">
        <v>382</v>
      </c>
      <c r="P28" s="81">
        <v>43677.70261574074</v>
      </c>
      <c r="Q28" s="79" t="s">
        <v>384</v>
      </c>
      <c r="R28" s="79"/>
      <c r="S28" s="79"/>
      <c r="T28" s="79"/>
      <c r="U28" s="79"/>
      <c r="V28" s="82" t="s">
        <v>541</v>
      </c>
      <c r="W28" s="81">
        <v>43677.70261574074</v>
      </c>
      <c r="X28" s="82" t="s">
        <v>591</v>
      </c>
      <c r="Y28" s="79"/>
      <c r="Z28" s="79"/>
      <c r="AA28" s="85" t="s">
        <v>709</v>
      </c>
      <c r="AB28" s="85" t="s">
        <v>711</v>
      </c>
      <c r="AC28" s="79" t="b">
        <v>0</v>
      </c>
      <c r="AD28" s="79">
        <v>3</v>
      </c>
      <c r="AE28" s="85" t="s">
        <v>836</v>
      </c>
      <c r="AF28" s="79" t="b">
        <v>0</v>
      </c>
      <c r="AG28" s="79" t="s">
        <v>853</v>
      </c>
      <c r="AH28" s="79"/>
      <c r="AI28" s="85" t="s">
        <v>839</v>
      </c>
      <c r="AJ28" s="79" t="b">
        <v>0</v>
      </c>
      <c r="AK28" s="79">
        <v>0</v>
      </c>
      <c r="AL28" s="85" t="s">
        <v>839</v>
      </c>
      <c r="AM28" s="79" t="s">
        <v>860</v>
      </c>
      <c r="AN28" s="79" t="b">
        <v>0</v>
      </c>
      <c r="AO28" s="85" t="s">
        <v>711</v>
      </c>
      <c r="AP28" s="79" t="s">
        <v>176</v>
      </c>
      <c r="AQ28" s="79">
        <v>0</v>
      </c>
      <c r="AR28" s="79">
        <v>0</v>
      </c>
      <c r="AS28" s="79"/>
      <c r="AT28" s="79"/>
      <c r="AU28" s="79"/>
      <c r="AV28" s="79"/>
      <c r="AW28" s="79"/>
      <c r="AX28" s="79"/>
      <c r="AY28" s="79"/>
      <c r="AZ28" s="79"/>
      <c r="BA28">
        <v>1</v>
      </c>
      <c r="BB28" s="78" t="str">
        <f>REPLACE(INDEX(GroupVertices[Group],MATCH(Edges[[#This Row],[Vertex 1]],GroupVertices[Vertex],0)),1,1,"")</f>
        <v>8</v>
      </c>
      <c r="BC28" s="78" t="str">
        <f>REPLACE(INDEX(GroupVertices[Group],MATCH(Edges[[#This Row],[Vertex 2]],GroupVertices[Vertex],0)),1,1,"")</f>
        <v>8</v>
      </c>
      <c r="BD28" s="48"/>
      <c r="BE28" s="49"/>
      <c r="BF28" s="48"/>
      <c r="BG28" s="49"/>
      <c r="BH28" s="48"/>
      <c r="BI28" s="49"/>
      <c r="BJ28" s="48"/>
      <c r="BK28" s="49"/>
      <c r="BL28" s="48"/>
    </row>
    <row r="29" spans="1:64" ht="15">
      <c r="A29" s="64" t="s">
        <v>214</v>
      </c>
      <c r="B29" s="64" t="s">
        <v>281</v>
      </c>
      <c r="C29" s="65" t="s">
        <v>2749</v>
      </c>
      <c r="D29" s="66">
        <v>3.875</v>
      </c>
      <c r="E29" s="67" t="s">
        <v>136</v>
      </c>
      <c r="F29" s="68">
        <v>32.125</v>
      </c>
      <c r="G29" s="65"/>
      <c r="H29" s="69"/>
      <c r="I29" s="70"/>
      <c r="J29" s="70"/>
      <c r="K29" s="34" t="s">
        <v>65</v>
      </c>
      <c r="L29" s="77">
        <v>29</v>
      </c>
      <c r="M29" s="77"/>
      <c r="N29" s="72"/>
      <c r="O29" s="79" t="s">
        <v>382</v>
      </c>
      <c r="P29" s="81">
        <v>43677.694699074076</v>
      </c>
      <c r="Q29" s="79" t="s">
        <v>386</v>
      </c>
      <c r="R29" s="79"/>
      <c r="S29" s="79"/>
      <c r="T29" s="79"/>
      <c r="U29" s="79"/>
      <c r="V29" s="82" t="s">
        <v>543</v>
      </c>
      <c r="W29" s="81">
        <v>43677.694699074076</v>
      </c>
      <c r="X29" s="82" t="s">
        <v>593</v>
      </c>
      <c r="Y29" s="79"/>
      <c r="Z29" s="79"/>
      <c r="AA29" s="85" t="s">
        <v>711</v>
      </c>
      <c r="AB29" s="85" t="s">
        <v>827</v>
      </c>
      <c r="AC29" s="79" t="b">
        <v>0</v>
      </c>
      <c r="AD29" s="79">
        <v>7</v>
      </c>
      <c r="AE29" s="85" t="s">
        <v>837</v>
      </c>
      <c r="AF29" s="79" t="b">
        <v>0</v>
      </c>
      <c r="AG29" s="79" t="s">
        <v>853</v>
      </c>
      <c r="AH29" s="79"/>
      <c r="AI29" s="85" t="s">
        <v>839</v>
      </c>
      <c r="AJ29" s="79" t="b">
        <v>0</v>
      </c>
      <c r="AK29" s="79">
        <v>0</v>
      </c>
      <c r="AL29" s="85" t="s">
        <v>839</v>
      </c>
      <c r="AM29" s="79" t="s">
        <v>861</v>
      </c>
      <c r="AN29" s="79" t="b">
        <v>0</v>
      </c>
      <c r="AO29" s="85" t="s">
        <v>827</v>
      </c>
      <c r="AP29" s="79" t="s">
        <v>176</v>
      </c>
      <c r="AQ29" s="79">
        <v>0</v>
      </c>
      <c r="AR29" s="79">
        <v>0</v>
      </c>
      <c r="AS29" s="79"/>
      <c r="AT29" s="79"/>
      <c r="AU29" s="79"/>
      <c r="AV29" s="79"/>
      <c r="AW29" s="79"/>
      <c r="AX29" s="79"/>
      <c r="AY29" s="79"/>
      <c r="AZ29" s="79"/>
      <c r="BA29">
        <v>2</v>
      </c>
      <c r="BB29" s="78" t="str">
        <f>REPLACE(INDEX(GroupVertices[Group],MATCH(Edges[[#This Row],[Vertex 1]],GroupVertices[Vertex],0)),1,1,"")</f>
        <v>8</v>
      </c>
      <c r="BC29" s="78" t="str">
        <f>REPLACE(INDEX(GroupVertices[Group],MATCH(Edges[[#This Row],[Vertex 2]],GroupVertices[Vertex],0)),1,1,"")</f>
        <v>8</v>
      </c>
      <c r="BD29" s="48"/>
      <c r="BE29" s="49"/>
      <c r="BF29" s="48"/>
      <c r="BG29" s="49"/>
      <c r="BH29" s="48"/>
      <c r="BI29" s="49"/>
      <c r="BJ29" s="48"/>
      <c r="BK29" s="49"/>
      <c r="BL29" s="48"/>
    </row>
    <row r="30" spans="1:64" ht="15">
      <c r="A30" s="64" t="s">
        <v>214</v>
      </c>
      <c r="B30" s="64" t="s">
        <v>281</v>
      </c>
      <c r="C30" s="65" t="s">
        <v>2749</v>
      </c>
      <c r="D30" s="66">
        <v>3.875</v>
      </c>
      <c r="E30" s="67" t="s">
        <v>136</v>
      </c>
      <c r="F30" s="68">
        <v>32.125</v>
      </c>
      <c r="G30" s="65"/>
      <c r="H30" s="69"/>
      <c r="I30" s="70"/>
      <c r="J30" s="70"/>
      <c r="K30" s="34" t="s">
        <v>65</v>
      </c>
      <c r="L30" s="77">
        <v>30</v>
      </c>
      <c r="M30" s="77"/>
      <c r="N30" s="72"/>
      <c r="O30" s="79" t="s">
        <v>382</v>
      </c>
      <c r="P30" s="81">
        <v>43677.742997685185</v>
      </c>
      <c r="Q30" s="79" t="s">
        <v>387</v>
      </c>
      <c r="R30" s="82" t="s">
        <v>482</v>
      </c>
      <c r="S30" s="79" t="s">
        <v>512</v>
      </c>
      <c r="T30" s="79"/>
      <c r="U30" s="79"/>
      <c r="V30" s="82" t="s">
        <v>543</v>
      </c>
      <c r="W30" s="81">
        <v>43677.742997685185</v>
      </c>
      <c r="X30" s="82" t="s">
        <v>594</v>
      </c>
      <c r="Y30" s="79"/>
      <c r="Z30" s="79"/>
      <c r="AA30" s="85" t="s">
        <v>712</v>
      </c>
      <c r="AB30" s="85" t="s">
        <v>709</v>
      </c>
      <c r="AC30" s="79" t="b">
        <v>0</v>
      </c>
      <c r="AD30" s="79">
        <v>0</v>
      </c>
      <c r="AE30" s="85" t="s">
        <v>838</v>
      </c>
      <c r="AF30" s="79" t="b">
        <v>0</v>
      </c>
      <c r="AG30" s="79" t="s">
        <v>853</v>
      </c>
      <c r="AH30" s="79"/>
      <c r="AI30" s="85" t="s">
        <v>839</v>
      </c>
      <c r="AJ30" s="79" t="b">
        <v>0</v>
      </c>
      <c r="AK30" s="79">
        <v>0</v>
      </c>
      <c r="AL30" s="85" t="s">
        <v>839</v>
      </c>
      <c r="AM30" s="79" t="s">
        <v>861</v>
      </c>
      <c r="AN30" s="79" t="b">
        <v>1</v>
      </c>
      <c r="AO30" s="85" t="s">
        <v>709</v>
      </c>
      <c r="AP30" s="79" t="s">
        <v>176</v>
      </c>
      <c r="AQ30" s="79">
        <v>0</v>
      </c>
      <c r="AR30" s="79">
        <v>0</v>
      </c>
      <c r="AS30" s="79"/>
      <c r="AT30" s="79"/>
      <c r="AU30" s="79"/>
      <c r="AV30" s="79"/>
      <c r="AW30" s="79"/>
      <c r="AX30" s="79"/>
      <c r="AY30" s="79"/>
      <c r="AZ30" s="79"/>
      <c r="BA30">
        <v>2</v>
      </c>
      <c r="BB30" s="78" t="str">
        <f>REPLACE(INDEX(GroupVertices[Group],MATCH(Edges[[#This Row],[Vertex 1]],GroupVertices[Vertex],0)),1,1,"")</f>
        <v>8</v>
      </c>
      <c r="BC30" s="78" t="str">
        <f>REPLACE(INDEX(GroupVertices[Group],MATCH(Edges[[#This Row],[Vertex 2]],GroupVertices[Vertex],0)),1,1,"")</f>
        <v>8</v>
      </c>
      <c r="BD30" s="48"/>
      <c r="BE30" s="49"/>
      <c r="BF30" s="48"/>
      <c r="BG30" s="49"/>
      <c r="BH30" s="48"/>
      <c r="BI30" s="49"/>
      <c r="BJ30" s="48"/>
      <c r="BK30" s="49"/>
      <c r="BL30" s="48"/>
    </row>
    <row r="31" spans="1:64" ht="15">
      <c r="A31" s="64" t="s">
        <v>212</v>
      </c>
      <c r="B31" s="64" t="s">
        <v>282</v>
      </c>
      <c r="C31" s="65" t="s">
        <v>2748</v>
      </c>
      <c r="D31" s="66">
        <v>3</v>
      </c>
      <c r="E31" s="67" t="s">
        <v>132</v>
      </c>
      <c r="F31" s="68">
        <v>35</v>
      </c>
      <c r="G31" s="65"/>
      <c r="H31" s="69"/>
      <c r="I31" s="70"/>
      <c r="J31" s="70"/>
      <c r="K31" s="34" t="s">
        <v>65</v>
      </c>
      <c r="L31" s="77">
        <v>31</v>
      </c>
      <c r="M31" s="77"/>
      <c r="N31" s="72"/>
      <c r="O31" s="79" t="s">
        <v>382</v>
      </c>
      <c r="P31" s="81">
        <v>43677.70261574074</v>
      </c>
      <c r="Q31" s="79" t="s">
        <v>384</v>
      </c>
      <c r="R31" s="79"/>
      <c r="S31" s="79"/>
      <c r="T31" s="79"/>
      <c r="U31" s="79"/>
      <c r="V31" s="82" t="s">
        <v>541</v>
      </c>
      <c r="W31" s="81">
        <v>43677.70261574074</v>
      </c>
      <c r="X31" s="82" t="s">
        <v>591</v>
      </c>
      <c r="Y31" s="79"/>
      <c r="Z31" s="79"/>
      <c r="AA31" s="85" t="s">
        <v>709</v>
      </c>
      <c r="AB31" s="85" t="s">
        <v>711</v>
      </c>
      <c r="AC31" s="79" t="b">
        <v>0</v>
      </c>
      <c r="AD31" s="79">
        <v>3</v>
      </c>
      <c r="AE31" s="85" t="s">
        <v>836</v>
      </c>
      <c r="AF31" s="79" t="b">
        <v>0</v>
      </c>
      <c r="AG31" s="79" t="s">
        <v>853</v>
      </c>
      <c r="AH31" s="79"/>
      <c r="AI31" s="85" t="s">
        <v>839</v>
      </c>
      <c r="AJ31" s="79" t="b">
        <v>0</v>
      </c>
      <c r="AK31" s="79">
        <v>0</v>
      </c>
      <c r="AL31" s="85" t="s">
        <v>839</v>
      </c>
      <c r="AM31" s="79" t="s">
        <v>860</v>
      </c>
      <c r="AN31" s="79" t="b">
        <v>0</v>
      </c>
      <c r="AO31" s="85" t="s">
        <v>711</v>
      </c>
      <c r="AP31" s="79" t="s">
        <v>176</v>
      </c>
      <c r="AQ31" s="79">
        <v>0</v>
      </c>
      <c r="AR31" s="79">
        <v>0</v>
      </c>
      <c r="AS31" s="79"/>
      <c r="AT31" s="79"/>
      <c r="AU31" s="79"/>
      <c r="AV31" s="79"/>
      <c r="AW31" s="79"/>
      <c r="AX31" s="79"/>
      <c r="AY31" s="79"/>
      <c r="AZ31" s="79"/>
      <c r="BA31">
        <v>1</v>
      </c>
      <c r="BB31" s="78" t="str">
        <f>REPLACE(INDEX(GroupVertices[Group],MATCH(Edges[[#This Row],[Vertex 1]],GroupVertices[Vertex],0)),1,1,"")</f>
        <v>8</v>
      </c>
      <c r="BC31" s="78" t="str">
        <f>REPLACE(INDEX(GroupVertices[Group],MATCH(Edges[[#This Row],[Vertex 2]],GroupVertices[Vertex],0)),1,1,"")</f>
        <v>8</v>
      </c>
      <c r="BD31" s="48"/>
      <c r="BE31" s="49"/>
      <c r="BF31" s="48"/>
      <c r="BG31" s="49"/>
      <c r="BH31" s="48"/>
      <c r="BI31" s="49"/>
      <c r="BJ31" s="48"/>
      <c r="BK31" s="49"/>
      <c r="BL31" s="48"/>
    </row>
    <row r="32" spans="1:64" ht="15">
      <c r="A32" s="64" t="s">
        <v>214</v>
      </c>
      <c r="B32" s="64" t="s">
        <v>282</v>
      </c>
      <c r="C32" s="65" t="s">
        <v>2749</v>
      </c>
      <c r="D32" s="66">
        <v>3.875</v>
      </c>
      <c r="E32" s="67" t="s">
        <v>136</v>
      </c>
      <c r="F32" s="68">
        <v>32.125</v>
      </c>
      <c r="G32" s="65"/>
      <c r="H32" s="69"/>
      <c r="I32" s="70"/>
      <c r="J32" s="70"/>
      <c r="K32" s="34" t="s">
        <v>65</v>
      </c>
      <c r="L32" s="77">
        <v>32</v>
      </c>
      <c r="M32" s="77"/>
      <c r="N32" s="72"/>
      <c r="O32" s="79" t="s">
        <v>382</v>
      </c>
      <c r="P32" s="81">
        <v>43677.694699074076</v>
      </c>
      <c r="Q32" s="79" t="s">
        <v>386</v>
      </c>
      <c r="R32" s="79"/>
      <c r="S32" s="79"/>
      <c r="T32" s="79"/>
      <c r="U32" s="79"/>
      <c r="V32" s="82" t="s">
        <v>543</v>
      </c>
      <c r="W32" s="81">
        <v>43677.694699074076</v>
      </c>
      <c r="X32" s="82" t="s">
        <v>593</v>
      </c>
      <c r="Y32" s="79"/>
      <c r="Z32" s="79"/>
      <c r="AA32" s="85" t="s">
        <v>711</v>
      </c>
      <c r="AB32" s="85" t="s">
        <v>827</v>
      </c>
      <c r="AC32" s="79" t="b">
        <v>0</v>
      </c>
      <c r="AD32" s="79">
        <v>7</v>
      </c>
      <c r="AE32" s="85" t="s">
        <v>837</v>
      </c>
      <c r="AF32" s="79" t="b">
        <v>0</v>
      </c>
      <c r="AG32" s="79" t="s">
        <v>853</v>
      </c>
      <c r="AH32" s="79"/>
      <c r="AI32" s="85" t="s">
        <v>839</v>
      </c>
      <c r="AJ32" s="79" t="b">
        <v>0</v>
      </c>
      <c r="AK32" s="79">
        <v>0</v>
      </c>
      <c r="AL32" s="85" t="s">
        <v>839</v>
      </c>
      <c r="AM32" s="79" t="s">
        <v>861</v>
      </c>
      <c r="AN32" s="79" t="b">
        <v>0</v>
      </c>
      <c r="AO32" s="85" t="s">
        <v>827</v>
      </c>
      <c r="AP32" s="79" t="s">
        <v>176</v>
      </c>
      <c r="AQ32" s="79">
        <v>0</v>
      </c>
      <c r="AR32" s="79">
        <v>0</v>
      </c>
      <c r="AS32" s="79"/>
      <c r="AT32" s="79"/>
      <c r="AU32" s="79"/>
      <c r="AV32" s="79"/>
      <c r="AW32" s="79"/>
      <c r="AX32" s="79"/>
      <c r="AY32" s="79"/>
      <c r="AZ32" s="79"/>
      <c r="BA32">
        <v>2</v>
      </c>
      <c r="BB32" s="78" t="str">
        <f>REPLACE(INDEX(GroupVertices[Group],MATCH(Edges[[#This Row],[Vertex 1]],GroupVertices[Vertex],0)),1,1,"")</f>
        <v>8</v>
      </c>
      <c r="BC32" s="78" t="str">
        <f>REPLACE(INDEX(GroupVertices[Group],MATCH(Edges[[#This Row],[Vertex 2]],GroupVertices[Vertex],0)),1,1,"")</f>
        <v>8</v>
      </c>
      <c r="BD32" s="48"/>
      <c r="BE32" s="49"/>
      <c r="BF32" s="48"/>
      <c r="BG32" s="49"/>
      <c r="BH32" s="48"/>
      <c r="BI32" s="49"/>
      <c r="BJ32" s="48"/>
      <c r="BK32" s="49"/>
      <c r="BL32" s="48"/>
    </row>
    <row r="33" spans="1:64" ht="15">
      <c r="A33" s="64" t="s">
        <v>214</v>
      </c>
      <c r="B33" s="64" t="s">
        <v>282</v>
      </c>
      <c r="C33" s="65" t="s">
        <v>2749</v>
      </c>
      <c r="D33" s="66">
        <v>3.875</v>
      </c>
      <c r="E33" s="67" t="s">
        <v>136</v>
      </c>
      <c r="F33" s="68">
        <v>32.125</v>
      </c>
      <c r="G33" s="65"/>
      <c r="H33" s="69"/>
      <c r="I33" s="70"/>
      <c r="J33" s="70"/>
      <c r="K33" s="34" t="s">
        <v>65</v>
      </c>
      <c r="L33" s="77">
        <v>33</v>
      </c>
      <c r="M33" s="77"/>
      <c r="N33" s="72"/>
      <c r="O33" s="79" t="s">
        <v>382</v>
      </c>
      <c r="P33" s="81">
        <v>43677.742997685185</v>
      </c>
      <c r="Q33" s="79" t="s">
        <v>387</v>
      </c>
      <c r="R33" s="82" t="s">
        <v>482</v>
      </c>
      <c r="S33" s="79" t="s">
        <v>512</v>
      </c>
      <c r="T33" s="79"/>
      <c r="U33" s="79"/>
      <c r="V33" s="82" t="s">
        <v>543</v>
      </c>
      <c r="W33" s="81">
        <v>43677.742997685185</v>
      </c>
      <c r="X33" s="82" t="s">
        <v>594</v>
      </c>
      <c r="Y33" s="79"/>
      <c r="Z33" s="79"/>
      <c r="AA33" s="85" t="s">
        <v>712</v>
      </c>
      <c r="AB33" s="85" t="s">
        <v>709</v>
      </c>
      <c r="AC33" s="79" t="b">
        <v>0</v>
      </c>
      <c r="AD33" s="79">
        <v>0</v>
      </c>
      <c r="AE33" s="85" t="s">
        <v>838</v>
      </c>
      <c r="AF33" s="79" t="b">
        <v>0</v>
      </c>
      <c r="AG33" s="79" t="s">
        <v>853</v>
      </c>
      <c r="AH33" s="79"/>
      <c r="AI33" s="85" t="s">
        <v>839</v>
      </c>
      <c r="AJ33" s="79" t="b">
        <v>0</v>
      </c>
      <c r="AK33" s="79">
        <v>0</v>
      </c>
      <c r="AL33" s="85" t="s">
        <v>839</v>
      </c>
      <c r="AM33" s="79" t="s">
        <v>861</v>
      </c>
      <c r="AN33" s="79" t="b">
        <v>1</v>
      </c>
      <c r="AO33" s="85" t="s">
        <v>709</v>
      </c>
      <c r="AP33" s="79" t="s">
        <v>176</v>
      </c>
      <c r="AQ33" s="79">
        <v>0</v>
      </c>
      <c r="AR33" s="79">
        <v>0</v>
      </c>
      <c r="AS33" s="79"/>
      <c r="AT33" s="79"/>
      <c r="AU33" s="79"/>
      <c r="AV33" s="79"/>
      <c r="AW33" s="79"/>
      <c r="AX33" s="79"/>
      <c r="AY33" s="79"/>
      <c r="AZ33" s="79"/>
      <c r="BA33">
        <v>2</v>
      </c>
      <c r="BB33" s="78" t="str">
        <f>REPLACE(INDEX(GroupVertices[Group],MATCH(Edges[[#This Row],[Vertex 1]],GroupVertices[Vertex],0)),1,1,"")</f>
        <v>8</v>
      </c>
      <c r="BC33" s="78" t="str">
        <f>REPLACE(INDEX(GroupVertices[Group],MATCH(Edges[[#This Row],[Vertex 2]],GroupVertices[Vertex],0)),1,1,"")</f>
        <v>8</v>
      </c>
      <c r="BD33" s="48"/>
      <c r="BE33" s="49"/>
      <c r="BF33" s="48"/>
      <c r="BG33" s="49"/>
      <c r="BH33" s="48"/>
      <c r="BI33" s="49"/>
      <c r="BJ33" s="48"/>
      <c r="BK33" s="49"/>
      <c r="BL33" s="48"/>
    </row>
    <row r="34" spans="1:64" ht="15">
      <c r="A34" s="64" t="s">
        <v>212</v>
      </c>
      <c r="B34" s="64" t="s">
        <v>283</v>
      </c>
      <c r="C34" s="65" t="s">
        <v>2748</v>
      </c>
      <c r="D34" s="66">
        <v>3</v>
      </c>
      <c r="E34" s="67" t="s">
        <v>132</v>
      </c>
      <c r="F34" s="68">
        <v>35</v>
      </c>
      <c r="G34" s="65"/>
      <c r="H34" s="69"/>
      <c r="I34" s="70"/>
      <c r="J34" s="70"/>
      <c r="K34" s="34" t="s">
        <v>65</v>
      </c>
      <c r="L34" s="77">
        <v>34</v>
      </c>
      <c r="M34" s="77"/>
      <c r="N34" s="72"/>
      <c r="O34" s="79" t="s">
        <v>382</v>
      </c>
      <c r="P34" s="81">
        <v>43677.70261574074</v>
      </c>
      <c r="Q34" s="79" t="s">
        <v>384</v>
      </c>
      <c r="R34" s="79"/>
      <c r="S34" s="79"/>
      <c r="T34" s="79"/>
      <c r="U34" s="79"/>
      <c r="V34" s="82" t="s">
        <v>541</v>
      </c>
      <c r="W34" s="81">
        <v>43677.70261574074</v>
      </c>
      <c r="X34" s="82" t="s">
        <v>591</v>
      </c>
      <c r="Y34" s="79"/>
      <c r="Z34" s="79"/>
      <c r="AA34" s="85" t="s">
        <v>709</v>
      </c>
      <c r="AB34" s="85" t="s">
        <v>711</v>
      </c>
      <c r="AC34" s="79" t="b">
        <v>0</v>
      </c>
      <c r="AD34" s="79">
        <v>3</v>
      </c>
      <c r="AE34" s="85" t="s">
        <v>836</v>
      </c>
      <c r="AF34" s="79" t="b">
        <v>0</v>
      </c>
      <c r="AG34" s="79" t="s">
        <v>853</v>
      </c>
      <c r="AH34" s="79"/>
      <c r="AI34" s="85" t="s">
        <v>839</v>
      </c>
      <c r="AJ34" s="79" t="b">
        <v>0</v>
      </c>
      <c r="AK34" s="79">
        <v>0</v>
      </c>
      <c r="AL34" s="85" t="s">
        <v>839</v>
      </c>
      <c r="AM34" s="79" t="s">
        <v>860</v>
      </c>
      <c r="AN34" s="79" t="b">
        <v>0</v>
      </c>
      <c r="AO34" s="85" t="s">
        <v>711</v>
      </c>
      <c r="AP34" s="79" t="s">
        <v>176</v>
      </c>
      <c r="AQ34" s="79">
        <v>0</v>
      </c>
      <c r="AR34" s="79">
        <v>0</v>
      </c>
      <c r="AS34" s="79"/>
      <c r="AT34" s="79"/>
      <c r="AU34" s="79"/>
      <c r="AV34" s="79"/>
      <c r="AW34" s="79"/>
      <c r="AX34" s="79"/>
      <c r="AY34" s="79"/>
      <c r="AZ34" s="79"/>
      <c r="BA34">
        <v>1</v>
      </c>
      <c r="BB34" s="78" t="str">
        <f>REPLACE(INDEX(GroupVertices[Group],MATCH(Edges[[#This Row],[Vertex 1]],GroupVertices[Vertex],0)),1,1,"")</f>
        <v>8</v>
      </c>
      <c r="BC34" s="78" t="str">
        <f>REPLACE(INDEX(GroupVertices[Group],MATCH(Edges[[#This Row],[Vertex 2]],GroupVertices[Vertex],0)),1,1,"")</f>
        <v>8</v>
      </c>
      <c r="BD34" s="48">
        <v>1</v>
      </c>
      <c r="BE34" s="49">
        <v>4.545454545454546</v>
      </c>
      <c r="BF34" s="48">
        <v>0</v>
      </c>
      <c r="BG34" s="49">
        <v>0</v>
      </c>
      <c r="BH34" s="48">
        <v>0</v>
      </c>
      <c r="BI34" s="49">
        <v>0</v>
      </c>
      <c r="BJ34" s="48">
        <v>21</v>
      </c>
      <c r="BK34" s="49">
        <v>95.45454545454545</v>
      </c>
      <c r="BL34" s="48">
        <v>22</v>
      </c>
    </row>
    <row r="35" spans="1:64" ht="15">
      <c r="A35" s="64" t="s">
        <v>214</v>
      </c>
      <c r="B35" s="64" t="s">
        <v>283</v>
      </c>
      <c r="C35" s="65" t="s">
        <v>2748</v>
      </c>
      <c r="D35" s="66">
        <v>3</v>
      </c>
      <c r="E35" s="67" t="s">
        <v>132</v>
      </c>
      <c r="F35" s="68">
        <v>35</v>
      </c>
      <c r="G35" s="65"/>
      <c r="H35" s="69"/>
      <c r="I35" s="70"/>
      <c r="J35" s="70"/>
      <c r="K35" s="34" t="s">
        <v>65</v>
      </c>
      <c r="L35" s="77">
        <v>35</v>
      </c>
      <c r="M35" s="77"/>
      <c r="N35" s="72"/>
      <c r="O35" s="79" t="s">
        <v>383</v>
      </c>
      <c r="P35" s="81">
        <v>43677.694699074076</v>
      </c>
      <c r="Q35" s="79" t="s">
        <v>386</v>
      </c>
      <c r="R35" s="79"/>
      <c r="S35" s="79"/>
      <c r="T35" s="79"/>
      <c r="U35" s="79"/>
      <c r="V35" s="82" t="s">
        <v>543</v>
      </c>
      <c r="W35" s="81">
        <v>43677.694699074076</v>
      </c>
      <c r="X35" s="82" t="s">
        <v>593</v>
      </c>
      <c r="Y35" s="79"/>
      <c r="Z35" s="79"/>
      <c r="AA35" s="85" t="s">
        <v>711</v>
      </c>
      <c r="AB35" s="85" t="s">
        <v>827</v>
      </c>
      <c r="AC35" s="79" t="b">
        <v>0</v>
      </c>
      <c r="AD35" s="79">
        <v>7</v>
      </c>
      <c r="AE35" s="85" t="s">
        <v>837</v>
      </c>
      <c r="AF35" s="79" t="b">
        <v>0</v>
      </c>
      <c r="AG35" s="79" t="s">
        <v>853</v>
      </c>
      <c r="AH35" s="79"/>
      <c r="AI35" s="85" t="s">
        <v>839</v>
      </c>
      <c r="AJ35" s="79" t="b">
        <v>0</v>
      </c>
      <c r="AK35" s="79">
        <v>0</v>
      </c>
      <c r="AL35" s="85" t="s">
        <v>839</v>
      </c>
      <c r="AM35" s="79" t="s">
        <v>861</v>
      </c>
      <c r="AN35" s="79" t="b">
        <v>0</v>
      </c>
      <c r="AO35" s="85" t="s">
        <v>827</v>
      </c>
      <c r="AP35" s="79" t="s">
        <v>176</v>
      </c>
      <c r="AQ35" s="79">
        <v>0</v>
      </c>
      <c r="AR35" s="79">
        <v>0</v>
      </c>
      <c r="AS35" s="79"/>
      <c r="AT35" s="79"/>
      <c r="AU35" s="79"/>
      <c r="AV35" s="79"/>
      <c r="AW35" s="79"/>
      <c r="AX35" s="79"/>
      <c r="AY35" s="79"/>
      <c r="AZ35" s="79"/>
      <c r="BA35">
        <v>1</v>
      </c>
      <c r="BB35" s="78" t="str">
        <f>REPLACE(INDEX(GroupVertices[Group],MATCH(Edges[[#This Row],[Vertex 1]],GroupVertices[Vertex],0)),1,1,"")</f>
        <v>8</v>
      </c>
      <c r="BC35" s="78" t="str">
        <f>REPLACE(INDEX(GroupVertices[Group],MATCH(Edges[[#This Row],[Vertex 2]],GroupVertices[Vertex],0)),1,1,"")</f>
        <v>8</v>
      </c>
      <c r="BD35" s="48">
        <v>1</v>
      </c>
      <c r="BE35" s="49">
        <v>2.9411764705882355</v>
      </c>
      <c r="BF35" s="48">
        <v>0</v>
      </c>
      <c r="BG35" s="49">
        <v>0</v>
      </c>
      <c r="BH35" s="48">
        <v>0</v>
      </c>
      <c r="BI35" s="49">
        <v>0</v>
      </c>
      <c r="BJ35" s="48">
        <v>33</v>
      </c>
      <c r="BK35" s="49">
        <v>97.05882352941177</v>
      </c>
      <c r="BL35" s="48">
        <v>34</v>
      </c>
    </row>
    <row r="36" spans="1:64" ht="15">
      <c r="A36" s="64" t="s">
        <v>214</v>
      </c>
      <c r="B36" s="64" t="s">
        <v>283</v>
      </c>
      <c r="C36" s="65" t="s">
        <v>2748</v>
      </c>
      <c r="D36" s="66">
        <v>3</v>
      </c>
      <c r="E36" s="67" t="s">
        <v>132</v>
      </c>
      <c r="F36" s="68">
        <v>35</v>
      </c>
      <c r="G36" s="65"/>
      <c r="H36" s="69"/>
      <c r="I36" s="70"/>
      <c r="J36" s="70"/>
      <c r="K36" s="34" t="s">
        <v>65</v>
      </c>
      <c r="L36" s="77">
        <v>36</v>
      </c>
      <c r="M36" s="77"/>
      <c r="N36" s="72"/>
      <c r="O36" s="79" t="s">
        <v>382</v>
      </c>
      <c r="P36" s="81">
        <v>43677.742997685185</v>
      </c>
      <c r="Q36" s="79" t="s">
        <v>387</v>
      </c>
      <c r="R36" s="82" t="s">
        <v>482</v>
      </c>
      <c r="S36" s="79" t="s">
        <v>512</v>
      </c>
      <c r="T36" s="79"/>
      <c r="U36" s="79"/>
      <c r="V36" s="82" t="s">
        <v>543</v>
      </c>
      <c r="W36" s="81">
        <v>43677.742997685185</v>
      </c>
      <c r="X36" s="82" t="s">
        <v>594</v>
      </c>
      <c r="Y36" s="79"/>
      <c r="Z36" s="79"/>
      <c r="AA36" s="85" t="s">
        <v>712</v>
      </c>
      <c r="AB36" s="85" t="s">
        <v>709</v>
      </c>
      <c r="AC36" s="79" t="b">
        <v>0</v>
      </c>
      <c r="AD36" s="79">
        <v>0</v>
      </c>
      <c r="AE36" s="85" t="s">
        <v>838</v>
      </c>
      <c r="AF36" s="79" t="b">
        <v>0</v>
      </c>
      <c r="AG36" s="79" t="s">
        <v>853</v>
      </c>
      <c r="AH36" s="79"/>
      <c r="AI36" s="85" t="s">
        <v>839</v>
      </c>
      <c r="AJ36" s="79" t="b">
        <v>0</v>
      </c>
      <c r="AK36" s="79">
        <v>0</v>
      </c>
      <c r="AL36" s="85" t="s">
        <v>839</v>
      </c>
      <c r="AM36" s="79" t="s">
        <v>861</v>
      </c>
      <c r="AN36" s="79" t="b">
        <v>1</v>
      </c>
      <c r="AO36" s="85" t="s">
        <v>709</v>
      </c>
      <c r="AP36" s="79" t="s">
        <v>176</v>
      </c>
      <c r="AQ36" s="79">
        <v>0</v>
      </c>
      <c r="AR36" s="79">
        <v>0</v>
      </c>
      <c r="AS36" s="79"/>
      <c r="AT36" s="79"/>
      <c r="AU36" s="79"/>
      <c r="AV36" s="79"/>
      <c r="AW36" s="79"/>
      <c r="AX36" s="79"/>
      <c r="AY36" s="79"/>
      <c r="AZ36" s="79"/>
      <c r="BA36">
        <v>1</v>
      </c>
      <c r="BB36" s="78" t="str">
        <f>REPLACE(INDEX(GroupVertices[Group],MATCH(Edges[[#This Row],[Vertex 1]],GroupVertices[Vertex],0)),1,1,"")</f>
        <v>8</v>
      </c>
      <c r="BC36" s="78" t="str">
        <f>REPLACE(INDEX(GroupVertices[Group],MATCH(Edges[[#This Row],[Vertex 2]],GroupVertices[Vertex],0)),1,1,"")</f>
        <v>8</v>
      </c>
      <c r="BD36" s="48">
        <v>0</v>
      </c>
      <c r="BE36" s="49">
        <v>0</v>
      </c>
      <c r="BF36" s="48">
        <v>0</v>
      </c>
      <c r="BG36" s="49">
        <v>0</v>
      </c>
      <c r="BH36" s="48">
        <v>0</v>
      </c>
      <c r="BI36" s="49">
        <v>0</v>
      </c>
      <c r="BJ36" s="48">
        <v>9</v>
      </c>
      <c r="BK36" s="49">
        <v>100</v>
      </c>
      <c r="BL36" s="48">
        <v>9</v>
      </c>
    </row>
    <row r="37" spans="1:64" ht="15">
      <c r="A37" s="64" t="s">
        <v>212</v>
      </c>
      <c r="B37" s="64" t="s">
        <v>222</v>
      </c>
      <c r="C37" s="65" t="s">
        <v>2748</v>
      </c>
      <c r="D37" s="66">
        <v>3</v>
      </c>
      <c r="E37" s="67" t="s">
        <v>132</v>
      </c>
      <c r="F37" s="68">
        <v>35</v>
      </c>
      <c r="G37" s="65"/>
      <c r="H37" s="69"/>
      <c r="I37" s="70"/>
      <c r="J37" s="70"/>
      <c r="K37" s="34" t="s">
        <v>65</v>
      </c>
      <c r="L37" s="77">
        <v>37</v>
      </c>
      <c r="M37" s="77"/>
      <c r="N37" s="72"/>
      <c r="O37" s="79" t="s">
        <v>382</v>
      </c>
      <c r="P37" s="81">
        <v>43677.70261574074</v>
      </c>
      <c r="Q37" s="79" t="s">
        <v>384</v>
      </c>
      <c r="R37" s="79"/>
      <c r="S37" s="79"/>
      <c r="T37" s="79"/>
      <c r="U37" s="79"/>
      <c r="V37" s="82" t="s">
        <v>541</v>
      </c>
      <c r="W37" s="81">
        <v>43677.70261574074</v>
      </c>
      <c r="X37" s="82" t="s">
        <v>591</v>
      </c>
      <c r="Y37" s="79"/>
      <c r="Z37" s="79"/>
      <c r="AA37" s="85" t="s">
        <v>709</v>
      </c>
      <c r="AB37" s="85" t="s">
        <v>711</v>
      </c>
      <c r="AC37" s="79" t="b">
        <v>0</v>
      </c>
      <c r="AD37" s="79">
        <v>3</v>
      </c>
      <c r="AE37" s="85" t="s">
        <v>836</v>
      </c>
      <c r="AF37" s="79" t="b">
        <v>0</v>
      </c>
      <c r="AG37" s="79" t="s">
        <v>853</v>
      </c>
      <c r="AH37" s="79"/>
      <c r="AI37" s="85" t="s">
        <v>839</v>
      </c>
      <c r="AJ37" s="79" t="b">
        <v>0</v>
      </c>
      <c r="AK37" s="79">
        <v>0</v>
      </c>
      <c r="AL37" s="85" t="s">
        <v>839</v>
      </c>
      <c r="AM37" s="79" t="s">
        <v>860</v>
      </c>
      <c r="AN37" s="79" t="b">
        <v>0</v>
      </c>
      <c r="AO37" s="85" t="s">
        <v>711</v>
      </c>
      <c r="AP37" s="79" t="s">
        <v>176</v>
      </c>
      <c r="AQ37" s="79">
        <v>0</v>
      </c>
      <c r="AR37" s="79">
        <v>0</v>
      </c>
      <c r="AS37" s="79"/>
      <c r="AT37" s="79"/>
      <c r="AU37" s="79"/>
      <c r="AV37" s="79"/>
      <c r="AW37" s="79"/>
      <c r="AX37" s="79"/>
      <c r="AY37" s="79"/>
      <c r="AZ37" s="79"/>
      <c r="BA37">
        <v>1</v>
      </c>
      <c r="BB37" s="78" t="str">
        <f>REPLACE(INDEX(GroupVertices[Group],MATCH(Edges[[#This Row],[Vertex 1]],GroupVertices[Vertex],0)),1,1,"")</f>
        <v>8</v>
      </c>
      <c r="BC37" s="78" t="str">
        <f>REPLACE(INDEX(GroupVertices[Group],MATCH(Edges[[#This Row],[Vertex 2]],GroupVertices[Vertex],0)),1,1,"")</f>
        <v>3</v>
      </c>
      <c r="BD37" s="48"/>
      <c r="BE37" s="49"/>
      <c r="BF37" s="48"/>
      <c r="BG37" s="49"/>
      <c r="BH37" s="48"/>
      <c r="BI37" s="49"/>
      <c r="BJ37" s="48"/>
      <c r="BK37" s="49"/>
      <c r="BL37" s="48"/>
    </row>
    <row r="38" spans="1:64" ht="15">
      <c r="A38" s="64" t="s">
        <v>212</v>
      </c>
      <c r="B38" s="64" t="s">
        <v>214</v>
      </c>
      <c r="C38" s="65" t="s">
        <v>2748</v>
      </c>
      <c r="D38" s="66">
        <v>3</v>
      </c>
      <c r="E38" s="67" t="s">
        <v>132</v>
      </c>
      <c r="F38" s="68">
        <v>35</v>
      </c>
      <c r="G38" s="65"/>
      <c r="H38" s="69"/>
      <c r="I38" s="70"/>
      <c r="J38" s="70"/>
      <c r="K38" s="34" t="s">
        <v>66</v>
      </c>
      <c r="L38" s="77">
        <v>38</v>
      </c>
      <c r="M38" s="77"/>
      <c r="N38" s="72"/>
      <c r="O38" s="79" t="s">
        <v>383</v>
      </c>
      <c r="P38" s="81">
        <v>43677.70261574074</v>
      </c>
      <c r="Q38" s="79" t="s">
        <v>384</v>
      </c>
      <c r="R38" s="79"/>
      <c r="S38" s="79"/>
      <c r="T38" s="79"/>
      <c r="U38" s="79"/>
      <c r="V38" s="82" t="s">
        <v>541</v>
      </c>
      <c r="W38" s="81">
        <v>43677.70261574074</v>
      </c>
      <c r="X38" s="82" t="s">
        <v>591</v>
      </c>
      <c r="Y38" s="79"/>
      <c r="Z38" s="79"/>
      <c r="AA38" s="85" t="s">
        <v>709</v>
      </c>
      <c r="AB38" s="85" t="s">
        <v>711</v>
      </c>
      <c r="AC38" s="79" t="b">
        <v>0</v>
      </c>
      <c r="AD38" s="79">
        <v>3</v>
      </c>
      <c r="AE38" s="85" t="s">
        <v>836</v>
      </c>
      <c r="AF38" s="79" t="b">
        <v>0</v>
      </c>
      <c r="AG38" s="79" t="s">
        <v>853</v>
      </c>
      <c r="AH38" s="79"/>
      <c r="AI38" s="85" t="s">
        <v>839</v>
      </c>
      <c r="AJ38" s="79" t="b">
        <v>0</v>
      </c>
      <c r="AK38" s="79">
        <v>0</v>
      </c>
      <c r="AL38" s="85" t="s">
        <v>839</v>
      </c>
      <c r="AM38" s="79" t="s">
        <v>860</v>
      </c>
      <c r="AN38" s="79" t="b">
        <v>0</v>
      </c>
      <c r="AO38" s="85" t="s">
        <v>711</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c r="BE38" s="49"/>
      <c r="BF38" s="48"/>
      <c r="BG38" s="49"/>
      <c r="BH38" s="48"/>
      <c r="BI38" s="49"/>
      <c r="BJ38" s="48"/>
      <c r="BK38" s="49"/>
      <c r="BL38" s="48"/>
    </row>
    <row r="39" spans="1:64" ht="15">
      <c r="A39" s="64" t="s">
        <v>214</v>
      </c>
      <c r="B39" s="64" t="s">
        <v>212</v>
      </c>
      <c r="C39" s="65" t="s">
        <v>2748</v>
      </c>
      <c r="D39" s="66">
        <v>3</v>
      </c>
      <c r="E39" s="67" t="s">
        <v>132</v>
      </c>
      <c r="F39" s="68">
        <v>35</v>
      </c>
      <c r="G39" s="65"/>
      <c r="H39" s="69"/>
      <c r="I39" s="70"/>
      <c r="J39" s="70"/>
      <c r="K39" s="34" t="s">
        <v>66</v>
      </c>
      <c r="L39" s="77">
        <v>39</v>
      </c>
      <c r="M39" s="77"/>
      <c r="N39" s="72"/>
      <c r="O39" s="79" t="s">
        <v>382</v>
      </c>
      <c r="P39" s="81">
        <v>43677.694699074076</v>
      </c>
      <c r="Q39" s="79" t="s">
        <v>386</v>
      </c>
      <c r="R39" s="79"/>
      <c r="S39" s="79"/>
      <c r="T39" s="79"/>
      <c r="U39" s="79"/>
      <c r="V39" s="82" t="s">
        <v>543</v>
      </c>
      <c r="W39" s="81">
        <v>43677.694699074076</v>
      </c>
      <c r="X39" s="82" t="s">
        <v>593</v>
      </c>
      <c r="Y39" s="79"/>
      <c r="Z39" s="79"/>
      <c r="AA39" s="85" t="s">
        <v>711</v>
      </c>
      <c r="AB39" s="85" t="s">
        <v>827</v>
      </c>
      <c r="AC39" s="79" t="b">
        <v>0</v>
      </c>
      <c r="AD39" s="79">
        <v>7</v>
      </c>
      <c r="AE39" s="85" t="s">
        <v>837</v>
      </c>
      <c r="AF39" s="79" t="b">
        <v>0</v>
      </c>
      <c r="AG39" s="79" t="s">
        <v>853</v>
      </c>
      <c r="AH39" s="79"/>
      <c r="AI39" s="85" t="s">
        <v>839</v>
      </c>
      <c r="AJ39" s="79" t="b">
        <v>0</v>
      </c>
      <c r="AK39" s="79">
        <v>0</v>
      </c>
      <c r="AL39" s="85" t="s">
        <v>839</v>
      </c>
      <c r="AM39" s="79" t="s">
        <v>861</v>
      </c>
      <c r="AN39" s="79" t="b">
        <v>0</v>
      </c>
      <c r="AO39" s="85" t="s">
        <v>827</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8</v>
      </c>
      <c r="BD39" s="48"/>
      <c r="BE39" s="49"/>
      <c r="BF39" s="48"/>
      <c r="BG39" s="49"/>
      <c r="BH39" s="48"/>
      <c r="BI39" s="49"/>
      <c r="BJ39" s="48"/>
      <c r="BK39" s="49"/>
      <c r="BL39" s="48"/>
    </row>
    <row r="40" spans="1:64" ht="15">
      <c r="A40" s="64" t="s">
        <v>214</v>
      </c>
      <c r="B40" s="64" t="s">
        <v>212</v>
      </c>
      <c r="C40" s="65" t="s">
        <v>2748</v>
      </c>
      <c r="D40" s="66">
        <v>3</v>
      </c>
      <c r="E40" s="67" t="s">
        <v>132</v>
      </c>
      <c r="F40" s="68">
        <v>35</v>
      </c>
      <c r="G40" s="65"/>
      <c r="H40" s="69"/>
      <c r="I40" s="70"/>
      <c r="J40" s="70"/>
      <c r="K40" s="34" t="s">
        <v>66</v>
      </c>
      <c r="L40" s="77">
        <v>40</v>
      </c>
      <c r="M40" s="77"/>
      <c r="N40" s="72"/>
      <c r="O40" s="79" t="s">
        <v>383</v>
      </c>
      <c r="P40" s="81">
        <v>43677.742997685185</v>
      </c>
      <c r="Q40" s="79" t="s">
        <v>387</v>
      </c>
      <c r="R40" s="82" t="s">
        <v>482</v>
      </c>
      <c r="S40" s="79" t="s">
        <v>512</v>
      </c>
      <c r="T40" s="79"/>
      <c r="U40" s="79"/>
      <c r="V40" s="82" t="s">
        <v>543</v>
      </c>
      <c r="W40" s="81">
        <v>43677.742997685185</v>
      </c>
      <c r="X40" s="82" t="s">
        <v>594</v>
      </c>
      <c r="Y40" s="79"/>
      <c r="Z40" s="79"/>
      <c r="AA40" s="85" t="s">
        <v>712</v>
      </c>
      <c r="AB40" s="85" t="s">
        <v>709</v>
      </c>
      <c r="AC40" s="79" t="b">
        <v>0</v>
      </c>
      <c r="AD40" s="79">
        <v>0</v>
      </c>
      <c r="AE40" s="85" t="s">
        <v>838</v>
      </c>
      <c r="AF40" s="79" t="b">
        <v>0</v>
      </c>
      <c r="AG40" s="79" t="s">
        <v>853</v>
      </c>
      <c r="AH40" s="79"/>
      <c r="AI40" s="85" t="s">
        <v>839</v>
      </c>
      <c r="AJ40" s="79" t="b">
        <v>0</v>
      </c>
      <c r="AK40" s="79">
        <v>0</v>
      </c>
      <c r="AL40" s="85" t="s">
        <v>839</v>
      </c>
      <c r="AM40" s="79" t="s">
        <v>861</v>
      </c>
      <c r="AN40" s="79" t="b">
        <v>1</v>
      </c>
      <c r="AO40" s="85" t="s">
        <v>709</v>
      </c>
      <c r="AP40" s="79" t="s">
        <v>176</v>
      </c>
      <c r="AQ40" s="79">
        <v>0</v>
      </c>
      <c r="AR40" s="79">
        <v>0</v>
      </c>
      <c r="AS40" s="79"/>
      <c r="AT40" s="79"/>
      <c r="AU40" s="79"/>
      <c r="AV40" s="79"/>
      <c r="AW40" s="79"/>
      <c r="AX40" s="79"/>
      <c r="AY40" s="79"/>
      <c r="AZ40" s="79"/>
      <c r="BA40">
        <v>1</v>
      </c>
      <c r="BB40" s="78" t="str">
        <f>REPLACE(INDEX(GroupVertices[Group],MATCH(Edges[[#This Row],[Vertex 1]],GroupVertices[Vertex],0)),1,1,"")</f>
        <v>8</v>
      </c>
      <c r="BC40" s="78" t="str">
        <f>REPLACE(INDEX(GroupVertices[Group],MATCH(Edges[[#This Row],[Vertex 2]],GroupVertices[Vertex],0)),1,1,"")</f>
        <v>8</v>
      </c>
      <c r="BD40" s="48"/>
      <c r="BE40" s="49"/>
      <c r="BF40" s="48"/>
      <c r="BG40" s="49"/>
      <c r="BH40" s="48"/>
      <c r="BI40" s="49"/>
      <c r="BJ40" s="48"/>
      <c r="BK40" s="49"/>
      <c r="BL40" s="48"/>
    </row>
    <row r="41" spans="1:64" ht="15">
      <c r="A41" s="64" t="s">
        <v>214</v>
      </c>
      <c r="B41" s="64" t="s">
        <v>222</v>
      </c>
      <c r="C41" s="65" t="s">
        <v>2749</v>
      </c>
      <c r="D41" s="66">
        <v>3.875</v>
      </c>
      <c r="E41" s="67" t="s">
        <v>136</v>
      </c>
      <c r="F41" s="68">
        <v>32.125</v>
      </c>
      <c r="G41" s="65"/>
      <c r="H41" s="69"/>
      <c r="I41" s="70"/>
      <c r="J41" s="70"/>
      <c r="K41" s="34" t="s">
        <v>65</v>
      </c>
      <c r="L41" s="77">
        <v>41</v>
      </c>
      <c r="M41" s="77"/>
      <c r="N41" s="72"/>
      <c r="O41" s="79" t="s">
        <v>382</v>
      </c>
      <c r="P41" s="81">
        <v>43677.694699074076</v>
      </c>
      <c r="Q41" s="79" t="s">
        <v>386</v>
      </c>
      <c r="R41" s="79"/>
      <c r="S41" s="79"/>
      <c r="T41" s="79"/>
      <c r="U41" s="79"/>
      <c r="V41" s="82" t="s">
        <v>543</v>
      </c>
      <c r="W41" s="81">
        <v>43677.694699074076</v>
      </c>
      <c r="X41" s="82" t="s">
        <v>593</v>
      </c>
      <c r="Y41" s="79"/>
      <c r="Z41" s="79"/>
      <c r="AA41" s="85" t="s">
        <v>711</v>
      </c>
      <c r="AB41" s="85" t="s">
        <v>827</v>
      </c>
      <c r="AC41" s="79" t="b">
        <v>0</v>
      </c>
      <c r="AD41" s="79">
        <v>7</v>
      </c>
      <c r="AE41" s="85" t="s">
        <v>837</v>
      </c>
      <c r="AF41" s="79" t="b">
        <v>0</v>
      </c>
      <c r="AG41" s="79" t="s">
        <v>853</v>
      </c>
      <c r="AH41" s="79"/>
      <c r="AI41" s="85" t="s">
        <v>839</v>
      </c>
      <c r="AJ41" s="79" t="b">
        <v>0</v>
      </c>
      <c r="AK41" s="79">
        <v>0</v>
      </c>
      <c r="AL41" s="85" t="s">
        <v>839</v>
      </c>
      <c r="AM41" s="79" t="s">
        <v>861</v>
      </c>
      <c r="AN41" s="79" t="b">
        <v>0</v>
      </c>
      <c r="AO41" s="85" t="s">
        <v>827</v>
      </c>
      <c r="AP41" s="79" t="s">
        <v>176</v>
      </c>
      <c r="AQ41" s="79">
        <v>0</v>
      </c>
      <c r="AR41" s="79">
        <v>0</v>
      </c>
      <c r="AS41" s="79"/>
      <c r="AT41" s="79"/>
      <c r="AU41" s="79"/>
      <c r="AV41" s="79"/>
      <c r="AW41" s="79"/>
      <c r="AX41" s="79"/>
      <c r="AY41" s="79"/>
      <c r="AZ41" s="79"/>
      <c r="BA41">
        <v>2</v>
      </c>
      <c r="BB41" s="78" t="str">
        <f>REPLACE(INDEX(GroupVertices[Group],MATCH(Edges[[#This Row],[Vertex 1]],GroupVertices[Vertex],0)),1,1,"")</f>
        <v>8</v>
      </c>
      <c r="BC41" s="78" t="str">
        <f>REPLACE(INDEX(GroupVertices[Group],MATCH(Edges[[#This Row],[Vertex 2]],GroupVertices[Vertex],0)),1,1,"")</f>
        <v>3</v>
      </c>
      <c r="BD41" s="48"/>
      <c r="BE41" s="49"/>
      <c r="BF41" s="48"/>
      <c r="BG41" s="49"/>
      <c r="BH41" s="48"/>
      <c r="BI41" s="49"/>
      <c r="BJ41" s="48"/>
      <c r="BK41" s="49"/>
      <c r="BL41" s="48"/>
    </row>
    <row r="42" spans="1:64" ht="15">
      <c r="A42" s="64" t="s">
        <v>214</v>
      </c>
      <c r="B42" s="64" t="s">
        <v>222</v>
      </c>
      <c r="C42" s="65" t="s">
        <v>2749</v>
      </c>
      <c r="D42" s="66">
        <v>3.875</v>
      </c>
      <c r="E42" s="67" t="s">
        <v>136</v>
      </c>
      <c r="F42" s="68">
        <v>32.125</v>
      </c>
      <c r="G42" s="65"/>
      <c r="H42" s="69"/>
      <c r="I42" s="70"/>
      <c r="J42" s="70"/>
      <c r="K42" s="34" t="s">
        <v>65</v>
      </c>
      <c r="L42" s="77">
        <v>42</v>
      </c>
      <c r="M42" s="77"/>
      <c r="N42" s="72"/>
      <c r="O42" s="79" t="s">
        <v>382</v>
      </c>
      <c r="P42" s="81">
        <v>43677.742997685185</v>
      </c>
      <c r="Q42" s="79" t="s">
        <v>387</v>
      </c>
      <c r="R42" s="82" t="s">
        <v>482</v>
      </c>
      <c r="S42" s="79" t="s">
        <v>512</v>
      </c>
      <c r="T42" s="79"/>
      <c r="U42" s="79"/>
      <c r="V42" s="82" t="s">
        <v>543</v>
      </c>
      <c r="W42" s="81">
        <v>43677.742997685185</v>
      </c>
      <c r="X42" s="82" t="s">
        <v>594</v>
      </c>
      <c r="Y42" s="79"/>
      <c r="Z42" s="79"/>
      <c r="AA42" s="85" t="s">
        <v>712</v>
      </c>
      <c r="AB42" s="85" t="s">
        <v>709</v>
      </c>
      <c r="AC42" s="79" t="b">
        <v>0</v>
      </c>
      <c r="AD42" s="79">
        <v>0</v>
      </c>
      <c r="AE42" s="85" t="s">
        <v>838</v>
      </c>
      <c r="AF42" s="79" t="b">
        <v>0</v>
      </c>
      <c r="AG42" s="79" t="s">
        <v>853</v>
      </c>
      <c r="AH42" s="79"/>
      <c r="AI42" s="85" t="s">
        <v>839</v>
      </c>
      <c r="AJ42" s="79" t="b">
        <v>0</v>
      </c>
      <c r="AK42" s="79">
        <v>0</v>
      </c>
      <c r="AL42" s="85" t="s">
        <v>839</v>
      </c>
      <c r="AM42" s="79" t="s">
        <v>861</v>
      </c>
      <c r="AN42" s="79" t="b">
        <v>1</v>
      </c>
      <c r="AO42" s="85" t="s">
        <v>709</v>
      </c>
      <c r="AP42" s="79" t="s">
        <v>176</v>
      </c>
      <c r="AQ42" s="79">
        <v>0</v>
      </c>
      <c r="AR42" s="79">
        <v>0</v>
      </c>
      <c r="AS42" s="79"/>
      <c r="AT42" s="79"/>
      <c r="AU42" s="79"/>
      <c r="AV42" s="79"/>
      <c r="AW42" s="79"/>
      <c r="AX42" s="79"/>
      <c r="AY42" s="79"/>
      <c r="AZ42" s="79"/>
      <c r="BA42">
        <v>2</v>
      </c>
      <c r="BB42" s="78" t="str">
        <f>REPLACE(INDEX(GroupVertices[Group],MATCH(Edges[[#This Row],[Vertex 1]],GroupVertices[Vertex],0)),1,1,"")</f>
        <v>8</v>
      </c>
      <c r="BC42" s="78" t="str">
        <f>REPLACE(INDEX(GroupVertices[Group],MATCH(Edges[[#This Row],[Vertex 2]],GroupVertices[Vertex],0)),1,1,"")</f>
        <v>3</v>
      </c>
      <c r="BD42" s="48"/>
      <c r="BE42" s="49"/>
      <c r="BF42" s="48"/>
      <c r="BG42" s="49"/>
      <c r="BH42" s="48"/>
      <c r="BI42" s="49"/>
      <c r="BJ42" s="48"/>
      <c r="BK42" s="49"/>
      <c r="BL42" s="48"/>
    </row>
    <row r="43" spans="1:64" ht="15">
      <c r="A43" s="64" t="s">
        <v>215</v>
      </c>
      <c r="B43" s="64" t="s">
        <v>215</v>
      </c>
      <c r="C43" s="65" t="s">
        <v>2748</v>
      </c>
      <c r="D43" s="66">
        <v>3</v>
      </c>
      <c r="E43" s="67" t="s">
        <v>132</v>
      </c>
      <c r="F43" s="68">
        <v>35</v>
      </c>
      <c r="G43" s="65"/>
      <c r="H43" s="69"/>
      <c r="I43" s="70"/>
      <c r="J43" s="70"/>
      <c r="K43" s="34" t="s">
        <v>65</v>
      </c>
      <c r="L43" s="77">
        <v>43</v>
      </c>
      <c r="M43" s="77"/>
      <c r="N43" s="72"/>
      <c r="O43" s="79" t="s">
        <v>176</v>
      </c>
      <c r="P43" s="81">
        <v>43679.47920138889</v>
      </c>
      <c r="Q43" s="82" t="s">
        <v>388</v>
      </c>
      <c r="R43" s="79"/>
      <c r="S43" s="79"/>
      <c r="T43" s="79"/>
      <c r="U43" s="82" t="s">
        <v>520</v>
      </c>
      <c r="V43" s="82" t="s">
        <v>520</v>
      </c>
      <c r="W43" s="81">
        <v>43679.47920138889</v>
      </c>
      <c r="X43" s="82" t="s">
        <v>595</v>
      </c>
      <c r="Y43" s="79"/>
      <c r="Z43" s="79"/>
      <c r="AA43" s="85" t="s">
        <v>713</v>
      </c>
      <c r="AB43" s="79"/>
      <c r="AC43" s="79" t="b">
        <v>0</v>
      </c>
      <c r="AD43" s="79">
        <v>0</v>
      </c>
      <c r="AE43" s="85" t="s">
        <v>839</v>
      </c>
      <c r="AF43" s="79" t="b">
        <v>0</v>
      </c>
      <c r="AG43" s="79" t="s">
        <v>854</v>
      </c>
      <c r="AH43" s="79"/>
      <c r="AI43" s="85" t="s">
        <v>839</v>
      </c>
      <c r="AJ43" s="79" t="b">
        <v>0</v>
      </c>
      <c r="AK43" s="79">
        <v>0</v>
      </c>
      <c r="AL43" s="85" t="s">
        <v>839</v>
      </c>
      <c r="AM43" s="79" t="s">
        <v>862</v>
      </c>
      <c r="AN43" s="79" t="b">
        <v>0</v>
      </c>
      <c r="AO43" s="85" t="s">
        <v>713</v>
      </c>
      <c r="AP43" s="79" t="s">
        <v>176</v>
      </c>
      <c r="AQ43" s="79">
        <v>0</v>
      </c>
      <c r="AR43" s="79">
        <v>0</v>
      </c>
      <c r="AS43" s="79"/>
      <c r="AT43" s="79"/>
      <c r="AU43" s="79"/>
      <c r="AV43" s="79"/>
      <c r="AW43" s="79"/>
      <c r="AX43" s="79"/>
      <c r="AY43" s="79"/>
      <c r="AZ43" s="79"/>
      <c r="BA43">
        <v>1</v>
      </c>
      <c r="BB43" s="78" t="str">
        <f>REPLACE(INDEX(GroupVertices[Group],MATCH(Edges[[#This Row],[Vertex 1]],GroupVertices[Vertex],0)),1,1,"")</f>
        <v>10</v>
      </c>
      <c r="BC43" s="78" t="str">
        <f>REPLACE(INDEX(GroupVertices[Group],MATCH(Edges[[#This Row],[Vertex 2]],GroupVertices[Vertex],0)),1,1,"")</f>
        <v>10</v>
      </c>
      <c r="BD43" s="48">
        <v>0</v>
      </c>
      <c r="BE43" s="49">
        <v>0</v>
      </c>
      <c r="BF43" s="48">
        <v>0</v>
      </c>
      <c r="BG43" s="49">
        <v>0</v>
      </c>
      <c r="BH43" s="48">
        <v>0</v>
      </c>
      <c r="BI43" s="49">
        <v>0</v>
      </c>
      <c r="BJ43" s="48">
        <v>0</v>
      </c>
      <c r="BK43" s="49">
        <v>0</v>
      </c>
      <c r="BL43" s="48">
        <v>0</v>
      </c>
    </row>
    <row r="44" spans="1:64" ht="15">
      <c r="A44" s="64" t="s">
        <v>216</v>
      </c>
      <c r="B44" s="64" t="s">
        <v>216</v>
      </c>
      <c r="C44" s="65" t="s">
        <v>2748</v>
      </c>
      <c r="D44" s="66">
        <v>3</v>
      </c>
      <c r="E44" s="67" t="s">
        <v>132</v>
      </c>
      <c r="F44" s="68">
        <v>35</v>
      </c>
      <c r="G44" s="65"/>
      <c r="H44" s="69"/>
      <c r="I44" s="70"/>
      <c r="J44" s="70"/>
      <c r="K44" s="34" t="s">
        <v>65</v>
      </c>
      <c r="L44" s="77">
        <v>44</v>
      </c>
      <c r="M44" s="77"/>
      <c r="N44" s="72"/>
      <c r="O44" s="79" t="s">
        <v>176</v>
      </c>
      <c r="P44" s="81">
        <v>43679.83341435185</v>
      </c>
      <c r="Q44" s="82" t="s">
        <v>389</v>
      </c>
      <c r="R44" s="79"/>
      <c r="S44" s="79"/>
      <c r="T44" s="79"/>
      <c r="U44" s="82" t="s">
        <v>520</v>
      </c>
      <c r="V44" s="82" t="s">
        <v>520</v>
      </c>
      <c r="W44" s="81">
        <v>43679.83341435185</v>
      </c>
      <c r="X44" s="82" t="s">
        <v>596</v>
      </c>
      <c r="Y44" s="79"/>
      <c r="Z44" s="79"/>
      <c r="AA44" s="85" t="s">
        <v>714</v>
      </c>
      <c r="AB44" s="79"/>
      <c r="AC44" s="79" t="b">
        <v>0</v>
      </c>
      <c r="AD44" s="79">
        <v>0</v>
      </c>
      <c r="AE44" s="85" t="s">
        <v>839</v>
      </c>
      <c r="AF44" s="79" t="b">
        <v>0</v>
      </c>
      <c r="AG44" s="79" t="s">
        <v>854</v>
      </c>
      <c r="AH44" s="79"/>
      <c r="AI44" s="85" t="s">
        <v>839</v>
      </c>
      <c r="AJ44" s="79" t="b">
        <v>0</v>
      </c>
      <c r="AK44" s="79">
        <v>0</v>
      </c>
      <c r="AL44" s="85" t="s">
        <v>839</v>
      </c>
      <c r="AM44" s="79" t="s">
        <v>862</v>
      </c>
      <c r="AN44" s="79" t="b">
        <v>0</v>
      </c>
      <c r="AO44" s="85" t="s">
        <v>714</v>
      </c>
      <c r="AP44" s="79" t="s">
        <v>176</v>
      </c>
      <c r="AQ44" s="79">
        <v>0</v>
      </c>
      <c r="AR44" s="79">
        <v>0</v>
      </c>
      <c r="AS44" s="79"/>
      <c r="AT44" s="79"/>
      <c r="AU44" s="79"/>
      <c r="AV44" s="79"/>
      <c r="AW44" s="79"/>
      <c r="AX44" s="79"/>
      <c r="AY44" s="79"/>
      <c r="AZ44" s="79"/>
      <c r="BA44">
        <v>1</v>
      </c>
      <c r="BB44" s="78" t="str">
        <f>REPLACE(INDEX(GroupVertices[Group],MATCH(Edges[[#This Row],[Vertex 1]],GroupVertices[Vertex],0)),1,1,"")</f>
        <v>10</v>
      </c>
      <c r="BC44" s="78" t="str">
        <f>REPLACE(INDEX(GroupVertices[Group],MATCH(Edges[[#This Row],[Vertex 2]],GroupVertices[Vertex],0)),1,1,"")</f>
        <v>10</v>
      </c>
      <c r="BD44" s="48">
        <v>0</v>
      </c>
      <c r="BE44" s="49">
        <v>0</v>
      </c>
      <c r="BF44" s="48">
        <v>0</v>
      </c>
      <c r="BG44" s="49">
        <v>0</v>
      </c>
      <c r="BH44" s="48">
        <v>0</v>
      </c>
      <c r="BI44" s="49">
        <v>0</v>
      </c>
      <c r="BJ44" s="48">
        <v>0</v>
      </c>
      <c r="BK44" s="49">
        <v>0</v>
      </c>
      <c r="BL44" s="48">
        <v>0</v>
      </c>
    </row>
    <row r="45" spans="1:64" ht="15">
      <c r="A45" s="64" t="s">
        <v>217</v>
      </c>
      <c r="B45" s="64" t="s">
        <v>217</v>
      </c>
      <c r="C45" s="65" t="s">
        <v>2748</v>
      </c>
      <c r="D45" s="66">
        <v>3</v>
      </c>
      <c r="E45" s="67" t="s">
        <v>132</v>
      </c>
      <c r="F45" s="68">
        <v>35</v>
      </c>
      <c r="G45" s="65"/>
      <c r="H45" s="69"/>
      <c r="I45" s="70"/>
      <c r="J45" s="70"/>
      <c r="K45" s="34" t="s">
        <v>65</v>
      </c>
      <c r="L45" s="77">
        <v>45</v>
      </c>
      <c r="M45" s="77"/>
      <c r="N45" s="72"/>
      <c r="O45" s="79" t="s">
        <v>176</v>
      </c>
      <c r="P45" s="81">
        <v>43680.06253472222</v>
      </c>
      <c r="Q45" s="82" t="s">
        <v>390</v>
      </c>
      <c r="R45" s="79"/>
      <c r="S45" s="79"/>
      <c r="T45" s="79"/>
      <c r="U45" s="82" t="s">
        <v>520</v>
      </c>
      <c r="V45" s="82" t="s">
        <v>520</v>
      </c>
      <c r="W45" s="81">
        <v>43680.06253472222</v>
      </c>
      <c r="X45" s="82" t="s">
        <v>597</v>
      </c>
      <c r="Y45" s="79"/>
      <c r="Z45" s="79"/>
      <c r="AA45" s="85" t="s">
        <v>715</v>
      </c>
      <c r="AB45" s="79"/>
      <c r="AC45" s="79" t="b">
        <v>0</v>
      </c>
      <c r="AD45" s="79">
        <v>0</v>
      </c>
      <c r="AE45" s="85" t="s">
        <v>839</v>
      </c>
      <c r="AF45" s="79" t="b">
        <v>0</v>
      </c>
      <c r="AG45" s="79" t="s">
        <v>854</v>
      </c>
      <c r="AH45" s="79"/>
      <c r="AI45" s="85" t="s">
        <v>839</v>
      </c>
      <c r="AJ45" s="79" t="b">
        <v>0</v>
      </c>
      <c r="AK45" s="79">
        <v>0</v>
      </c>
      <c r="AL45" s="85" t="s">
        <v>839</v>
      </c>
      <c r="AM45" s="79" t="s">
        <v>862</v>
      </c>
      <c r="AN45" s="79" t="b">
        <v>0</v>
      </c>
      <c r="AO45" s="85" t="s">
        <v>715</v>
      </c>
      <c r="AP45" s="79" t="s">
        <v>176</v>
      </c>
      <c r="AQ45" s="79">
        <v>0</v>
      </c>
      <c r="AR45" s="79">
        <v>0</v>
      </c>
      <c r="AS45" s="79"/>
      <c r="AT45" s="79"/>
      <c r="AU45" s="79"/>
      <c r="AV45" s="79"/>
      <c r="AW45" s="79"/>
      <c r="AX45" s="79"/>
      <c r="AY45" s="79"/>
      <c r="AZ45" s="79"/>
      <c r="BA45">
        <v>1</v>
      </c>
      <c r="BB45" s="78" t="str">
        <f>REPLACE(INDEX(GroupVertices[Group],MATCH(Edges[[#This Row],[Vertex 1]],GroupVertices[Vertex],0)),1,1,"")</f>
        <v>10</v>
      </c>
      <c r="BC45" s="78" t="str">
        <f>REPLACE(INDEX(GroupVertices[Group],MATCH(Edges[[#This Row],[Vertex 2]],GroupVertices[Vertex],0)),1,1,"")</f>
        <v>10</v>
      </c>
      <c r="BD45" s="48">
        <v>0</v>
      </c>
      <c r="BE45" s="49">
        <v>0</v>
      </c>
      <c r="BF45" s="48">
        <v>0</v>
      </c>
      <c r="BG45" s="49">
        <v>0</v>
      </c>
      <c r="BH45" s="48">
        <v>0</v>
      </c>
      <c r="BI45" s="49">
        <v>0</v>
      </c>
      <c r="BJ45" s="48">
        <v>0</v>
      </c>
      <c r="BK45" s="49">
        <v>0</v>
      </c>
      <c r="BL45" s="48">
        <v>0</v>
      </c>
    </row>
    <row r="46" spans="1:64" ht="15">
      <c r="A46" s="64" t="s">
        <v>218</v>
      </c>
      <c r="B46" s="64" t="s">
        <v>222</v>
      </c>
      <c r="C46" s="65" t="s">
        <v>2748</v>
      </c>
      <c r="D46" s="66">
        <v>3</v>
      </c>
      <c r="E46" s="67" t="s">
        <v>132</v>
      </c>
      <c r="F46" s="68">
        <v>35</v>
      </c>
      <c r="G46" s="65"/>
      <c r="H46" s="69"/>
      <c r="I46" s="70"/>
      <c r="J46" s="70"/>
      <c r="K46" s="34" t="s">
        <v>65</v>
      </c>
      <c r="L46" s="77">
        <v>46</v>
      </c>
      <c r="M46" s="77"/>
      <c r="N46" s="72"/>
      <c r="O46" s="79" t="s">
        <v>383</v>
      </c>
      <c r="P46" s="81">
        <v>43681.077060185184</v>
      </c>
      <c r="Q46" s="79" t="s">
        <v>391</v>
      </c>
      <c r="R46" s="79"/>
      <c r="S46" s="79"/>
      <c r="T46" s="79"/>
      <c r="U46" s="79"/>
      <c r="V46" s="82" t="s">
        <v>544</v>
      </c>
      <c r="W46" s="81">
        <v>43681.077060185184</v>
      </c>
      <c r="X46" s="82" t="s">
        <v>598</v>
      </c>
      <c r="Y46" s="79"/>
      <c r="Z46" s="79"/>
      <c r="AA46" s="85" t="s">
        <v>716</v>
      </c>
      <c r="AB46" s="79"/>
      <c r="AC46" s="79" t="b">
        <v>0</v>
      </c>
      <c r="AD46" s="79">
        <v>0</v>
      </c>
      <c r="AE46" s="85" t="s">
        <v>840</v>
      </c>
      <c r="AF46" s="79" t="b">
        <v>0</v>
      </c>
      <c r="AG46" s="79" t="s">
        <v>853</v>
      </c>
      <c r="AH46" s="79"/>
      <c r="AI46" s="85" t="s">
        <v>839</v>
      </c>
      <c r="AJ46" s="79" t="b">
        <v>0</v>
      </c>
      <c r="AK46" s="79">
        <v>0</v>
      </c>
      <c r="AL46" s="85" t="s">
        <v>839</v>
      </c>
      <c r="AM46" s="79" t="s">
        <v>863</v>
      </c>
      <c r="AN46" s="79" t="b">
        <v>0</v>
      </c>
      <c r="AO46" s="85" t="s">
        <v>716</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4</v>
      </c>
      <c r="BE46" s="49">
        <v>16.666666666666668</v>
      </c>
      <c r="BF46" s="48">
        <v>0</v>
      </c>
      <c r="BG46" s="49">
        <v>0</v>
      </c>
      <c r="BH46" s="48">
        <v>0</v>
      </c>
      <c r="BI46" s="49">
        <v>0</v>
      </c>
      <c r="BJ46" s="48">
        <v>20</v>
      </c>
      <c r="BK46" s="49">
        <v>83.33333333333333</v>
      </c>
      <c r="BL46" s="48">
        <v>24</v>
      </c>
    </row>
    <row r="47" spans="1:64" ht="15">
      <c r="A47" s="64" t="s">
        <v>219</v>
      </c>
      <c r="B47" s="64" t="s">
        <v>219</v>
      </c>
      <c r="C47" s="65" t="s">
        <v>2748</v>
      </c>
      <c r="D47" s="66">
        <v>3</v>
      </c>
      <c r="E47" s="67" t="s">
        <v>132</v>
      </c>
      <c r="F47" s="68">
        <v>35</v>
      </c>
      <c r="G47" s="65"/>
      <c r="H47" s="69"/>
      <c r="I47" s="70"/>
      <c r="J47" s="70"/>
      <c r="K47" s="34" t="s">
        <v>65</v>
      </c>
      <c r="L47" s="77">
        <v>47</v>
      </c>
      <c r="M47" s="77"/>
      <c r="N47" s="72"/>
      <c r="O47" s="79" t="s">
        <v>176</v>
      </c>
      <c r="P47" s="81">
        <v>43681.229317129626</v>
      </c>
      <c r="Q47" s="82" t="s">
        <v>392</v>
      </c>
      <c r="R47" s="79"/>
      <c r="S47" s="79"/>
      <c r="T47" s="79"/>
      <c r="U47" s="82" t="s">
        <v>520</v>
      </c>
      <c r="V47" s="82" t="s">
        <v>520</v>
      </c>
      <c r="W47" s="81">
        <v>43681.229317129626</v>
      </c>
      <c r="X47" s="82" t="s">
        <v>599</v>
      </c>
      <c r="Y47" s="79"/>
      <c r="Z47" s="79"/>
      <c r="AA47" s="85" t="s">
        <v>717</v>
      </c>
      <c r="AB47" s="79"/>
      <c r="AC47" s="79" t="b">
        <v>0</v>
      </c>
      <c r="AD47" s="79">
        <v>0</v>
      </c>
      <c r="AE47" s="85" t="s">
        <v>839</v>
      </c>
      <c r="AF47" s="79" t="b">
        <v>0</v>
      </c>
      <c r="AG47" s="79" t="s">
        <v>854</v>
      </c>
      <c r="AH47" s="79"/>
      <c r="AI47" s="85" t="s">
        <v>839</v>
      </c>
      <c r="AJ47" s="79" t="b">
        <v>0</v>
      </c>
      <c r="AK47" s="79">
        <v>0</v>
      </c>
      <c r="AL47" s="85" t="s">
        <v>839</v>
      </c>
      <c r="AM47" s="79" t="s">
        <v>862</v>
      </c>
      <c r="AN47" s="79" t="b">
        <v>0</v>
      </c>
      <c r="AO47" s="85" t="s">
        <v>717</v>
      </c>
      <c r="AP47" s="79" t="s">
        <v>176</v>
      </c>
      <c r="AQ47" s="79">
        <v>0</v>
      </c>
      <c r="AR47" s="79">
        <v>0</v>
      </c>
      <c r="AS47" s="79"/>
      <c r="AT47" s="79"/>
      <c r="AU47" s="79"/>
      <c r="AV47" s="79"/>
      <c r="AW47" s="79"/>
      <c r="AX47" s="79"/>
      <c r="AY47" s="79"/>
      <c r="AZ47" s="79"/>
      <c r="BA47">
        <v>1</v>
      </c>
      <c r="BB47" s="78" t="str">
        <f>REPLACE(INDEX(GroupVertices[Group],MATCH(Edges[[#This Row],[Vertex 1]],GroupVertices[Vertex],0)),1,1,"")</f>
        <v>10</v>
      </c>
      <c r="BC47" s="78" t="str">
        <f>REPLACE(INDEX(GroupVertices[Group],MATCH(Edges[[#This Row],[Vertex 2]],GroupVertices[Vertex],0)),1,1,"")</f>
        <v>10</v>
      </c>
      <c r="BD47" s="48">
        <v>0</v>
      </c>
      <c r="BE47" s="49">
        <v>0</v>
      </c>
      <c r="BF47" s="48">
        <v>0</v>
      </c>
      <c r="BG47" s="49">
        <v>0</v>
      </c>
      <c r="BH47" s="48">
        <v>0</v>
      </c>
      <c r="BI47" s="49">
        <v>0</v>
      </c>
      <c r="BJ47" s="48">
        <v>0</v>
      </c>
      <c r="BK47" s="49">
        <v>0</v>
      </c>
      <c r="BL47" s="48">
        <v>0</v>
      </c>
    </row>
    <row r="48" spans="1:64" ht="15">
      <c r="A48" s="64" t="s">
        <v>220</v>
      </c>
      <c r="B48" s="64" t="s">
        <v>235</v>
      </c>
      <c r="C48" s="65" t="s">
        <v>2748</v>
      </c>
      <c r="D48" s="66">
        <v>3</v>
      </c>
      <c r="E48" s="67" t="s">
        <v>132</v>
      </c>
      <c r="F48" s="68">
        <v>35</v>
      </c>
      <c r="G48" s="65"/>
      <c r="H48" s="69"/>
      <c r="I48" s="70"/>
      <c r="J48" s="70"/>
      <c r="K48" s="34" t="s">
        <v>65</v>
      </c>
      <c r="L48" s="77">
        <v>48</v>
      </c>
      <c r="M48" s="77"/>
      <c r="N48" s="72"/>
      <c r="O48" s="79" t="s">
        <v>382</v>
      </c>
      <c r="P48" s="81">
        <v>43681.68184027778</v>
      </c>
      <c r="Q48" s="79" t="s">
        <v>393</v>
      </c>
      <c r="R48" s="79"/>
      <c r="S48" s="79"/>
      <c r="T48" s="79"/>
      <c r="U48" s="79"/>
      <c r="V48" s="82" t="s">
        <v>545</v>
      </c>
      <c r="W48" s="81">
        <v>43681.68184027778</v>
      </c>
      <c r="X48" s="82" t="s">
        <v>600</v>
      </c>
      <c r="Y48" s="79"/>
      <c r="Z48" s="79"/>
      <c r="AA48" s="85" t="s">
        <v>718</v>
      </c>
      <c r="AB48" s="79"/>
      <c r="AC48" s="79" t="b">
        <v>0</v>
      </c>
      <c r="AD48" s="79">
        <v>0</v>
      </c>
      <c r="AE48" s="85" t="s">
        <v>839</v>
      </c>
      <c r="AF48" s="79" t="b">
        <v>0</v>
      </c>
      <c r="AG48" s="79" t="s">
        <v>853</v>
      </c>
      <c r="AH48" s="79"/>
      <c r="AI48" s="85" t="s">
        <v>839</v>
      </c>
      <c r="AJ48" s="79" t="b">
        <v>0</v>
      </c>
      <c r="AK48" s="79">
        <v>0</v>
      </c>
      <c r="AL48" s="85" t="s">
        <v>839</v>
      </c>
      <c r="AM48" s="79" t="s">
        <v>860</v>
      </c>
      <c r="AN48" s="79" t="b">
        <v>0</v>
      </c>
      <c r="AO48" s="85" t="s">
        <v>718</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c r="BE48" s="49"/>
      <c r="BF48" s="48"/>
      <c r="BG48" s="49"/>
      <c r="BH48" s="48"/>
      <c r="BI48" s="49"/>
      <c r="BJ48" s="48"/>
      <c r="BK48" s="49"/>
      <c r="BL48" s="48"/>
    </row>
    <row r="49" spans="1:64" ht="15">
      <c r="A49" s="64" t="s">
        <v>220</v>
      </c>
      <c r="B49" s="64" t="s">
        <v>284</v>
      </c>
      <c r="C49" s="65" t="s">
        <v>2748</v>
      </c>
      <c r="D49" s="66">
        <v>3</v>
      </c>
      <c r="E49" s="67" t="s">
        <v>132</v>
      </c>
      <c r="F49" s="68">
        <v>35</v>
      </c>
      <c r="G49" s="65"/>
      <c r="H49" s="69"/>
      <c r="I49" s="70"/>
      <c r="J49" s="70"/>
      <c r="K49" s="34" t="s">
        <v>65</v>
      </c>
      <c r="L49" s="77">
        <v>49</v>
      </c>
      <c r="M49" s="77"/>
      <c r="N49" s="72"/>
      <c r="O49" s="79" t="s">
        <v>382</v>
      </c>
      <c r="P49" s="81">
        <v>43681.68184027778</v>
      </c>
      <c r="Q49" s="79" t="s">
        <v>393</v>
      </c>
      <c r="R49" s="79"/>
      <c r="S49" s="79"/>
      <c r="T49" s="79"/>
      <c r="U49" s="79"/>
      <c r="V49" s="82" t="s">
        <v>545</v>
      </c>
      <c r="W49" s="81">
        <v>43681.68184027778</v>
      </c>
      <c r="X49" s="82" t="s">
        <v>600</v>
      </c>
      <c r="Y49" s="79"/>
      <c r="Z49" s="79"/>
      <c r="AA49" s="85" t="s">
        <v>718</v>
      </c>
      <c r="AB49" s="79"/>
      <c r="AC49" s="79" t="b">
        <v>0</v>
      </c>
      <c r="AD49" s="79">
        <v>0</v>
      </c>
      <c r="AE49" s="85" t="s">
        <v>839</v>
      </c>
      <c r="AF49" s="79" t="b">
        <v>0</v>
      </c>
      <c r="AG49" s="79" t="s">
        <v>853</v>
      </c>
      <c r="AH49" s="79"/>
      <c r="AI49" s="85" t="s">
        <v>839</v>
      </c>
      <c r="AJ49" s="79" t="b">
        <v>0</v>
      </c>
      <c r="AK49" s="79">
        <v>0</v>
      </c>
      <c r="AL49" s="85" t="s">
        <v>839</v>
      </c>
      <c r="AM49" s="79" t="s">
        <v>860</v>
      </c>
      <c r="AN49" s="79" t="b">
        <v>0</v>
      </c>
      <c r="AO49" s="85" t="s">
        <v>718</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2</v>
      </c>
      <c r="BD49" s="48">
        <v>3</v>
      </c>
      <c r="BE49" s="49">
        <v>6.976744186046512</v>
      </c>
      <c r="BF49" s="48">
        <v>1</v>
      </c>
      <c r="BG49" s="49">
        <v>2.3255813953488373</v>
      </c>
      <c r="BH49" s="48">
        <v>0</v>
      </c>
      <c r="BI49" s="49">
        <v>0</v>
      </c>
      <c r="BJ49" s="48">
        <v>39</v>
      </c>
      <c r="BK49" s="49">
        <v>90.69767441860465</v>
      </c>
      <c r="BL49" s="48">
        <v>43</v>
      </c>
    </row>
    <row r="50" spans="1:64" ht="15">
      <c r="A50" s="64" t="s">
        <v>220</v>
      </c>
      <c r="B50" s="64" t="s">
        <v>222</v>
      </c>
      <c r="C50" s="65" t="s">
        <v>2748</v>
      </c>
      <c r="D50" s="66">
        <v>3</v>
      </c>
      <c r="E50" s="67" t="s">
        <v>132</v>
      </c>
      <c r="F50" s="68">
        <v>35</v>
      </c>
      <c r="G50" s="65"/>
      <c r="H50" s="69"/>
      <c r="I50" s="70"/>
      <c r="J50" s="70"/>
      <c r="K50" s="34" t="s">
        <v>65</v>
      </c>
      <c r="L50" s="77">
        <v>50</v>
      </c>
      <c r="M50" s="77"/>
      <c r="N50" s="72"/>
      <c r="O50" s="79" t="s">
        <v>382</v>
      </c>
      <c r="P50" s="81">
        <v>43681.68184027778</v>
      </c>
      <c r="Q50" s="79" t="s">
        <v>393</v>
      </c>
      <c r="R50" s="79"/>
      <c r="S50" s="79"/>
      <c r="T50" s="79"/>
      <c r="U50" s="79"/>
      <c r="V50" s="82" t="s">
        <v>545</v>
      </c>
      <c r="W50" s="81">
        <v>43681.68184027778</v>
      </c>
      <c r="X50" s="82" t="s">
        <v>600</v>
      </c>
      <c r="Y50" s="79"/>
      <c r="Z50" s="79"/>
      <c r="AA50" s="85" t="s">
        <v>718</v>
      </c>
      <c r="AB50" s="79"/>
      <c r="AC50" s="79" t="b">
        <v>0</v>
      </c>
      <c r="AD50" s="79">
        <v>0</v>
      </c>
      <c r="AE50" s="85" t="s">
        <v>839</v>
      </c>
      <c r="AF50" s="79" t="b">
        <v>0</v>
      </c>
      <c r="AG50" s="79" t="s">
        <v>853</v>
      </c>
      <c r="AH50" s="79"/>
      <c r="AI50" s="85" t="s">
        <v>839</v>
      </c>
      <c r="AJ50" s="79" t="b">
        <v>0</v>
      </c>
      <c r="AK50" s="79">
        <v>0</v>
      </c>
      <c r="AL50" s="85" t="s">
        <v>839</v>
      </c>
      <c r="AM50" s="79" t="s">
        <v>860</v>
      </c>
      <c r="AN50" s="79" t="b">
        <v>0</v>
      </c>
      <c r="AO50" s="85" t="s">
        <v>718</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3</v>
      </c>
      <c r="BD50" s="48"/>
      <c r="BE50" s="49"/>
      <c r="BF50" s="48"/>
      <c r="BG50" s="49"/>
      <c r="BH50" s="48"/>
      <c r="BI50" s="49"/>
      <c r="BJ50" s="48"/>
      <c r="BK50" s="49"/>
      <c r="BL50" s="48"/>
    </row>
    <row r="51" spans="1:64" ht="15">
      <c r="A51" s="64" t="s">
        <v>221</v>
      </c>
      <c r="B51" s="64" t="s">
        <v>222</v>
      </c>
      <c r="C51" s="65" t="s">
        <v>2749</v>
      </c>
      <c r="D51" s="66">
        <v>3.875</v>
      </c>
      <c r="E51" s="67" t="s">
        <v>136</v>
      </c>
      <c r="F51" s="68">
        <v>32.125</v>
      </c>
      <c r="G51" s="65"/>
      <c r="H51" s="69"/>
      <c r="I51" s="70"/>
      <c r="J51" s="70"/>
      <c r="K51" s="34" t="s">
        <v>65</v>
      </c>
      <c r="L51" s="77">
        <v>51</v>
      </c>
      <c r="M51" s="77"/>
      <c r="N51" s="72"/>
      <c r="O51" s="79" t="s">
        <v>382</v>
      </c>
      <c r="P51" s="81">
        <v>43682.5703125</v>
      </c>
      <c r="Q51" s="79" t="s">
        <v>394</v>
      </c>
      <c r="R51" s="79"/>
      <c r="S51" s="79"/>
      <c r="T51" s="79"/>
      <c r="U51" s="79"/>
      <c r="V51" s="82" t="s">
        <v>546</v>
      </c>
      <c r="W51" s="81">
        <v>43682.5703125</v>
      </c>
      <c r="X51" s="82" t="s">
        <v>601</v>
      </c>
      <c r="Y51" s="79"/>
      <c r="Z51" s="79"/>
      <c r="AA51" s="85" t="s">
        <v>719</v>
      </c>
      <c r="AB51" s="79"/>
      <c r="AC51" s="79" t="b">
        <v>0</v>
      </c>
      <c r="AD51" s="79">
        <v>0</v>
      </c>
      <c r="AE51" s="85" t="s">
        <v>839</v>
      </c>
      <c r="AF51" s="79" t="b">
        <v>0</v>
      </c>
      <c r="AG51" s="79" t="s">
        <v>853</v>
      </c>
      <c r="AH51" s="79"/>
      <c r="AI51" s="85" t="s">
        <v>839</v>
      </c>
      <c r="AJ51" s="79" t="b">
        <v>0</v>
      </c>
      <c r="AK51" s="79">
        <v>17709</v>
      </c>
      <c r="AL51" s="85" t="s">
        <v>792</v>
      </c>
      <c r="AM51" s="79" t="s">
        <v>860</v>
      </c>
      <c r="AN51" s="79" t="b">
        <v>0</v>
      </c>
      <c r="AO51" s="85" t="s">
        <v>792</v>
      </c>
      <c r="AP51" s="79" t="s">
        <v>176</v>
      </c>
      <c r="AQ51" s="79">
        <v>0</v>
      </c>
      <c r="AR51" s="79">
        <v>0</v>
      </c>
      <c r="AS51" s="79"/>
      <c r="AT51" s="79"/>
      <c r="AU51" s="79"/>
      <c r="AV51" s="79"/>
      <c r="AW51" s="79"/>
      <c r="AX51" s="79"/>
      <c r="AY51" s="79"/>
      <c r="AZ51" s="79"/>
      <c r="BA51">
        <v>2</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22</v>
      </c>
      <c r="BK51" s="49">
        <v>100</v>
      </c>
      <c r="BL51" s="48">
        <v>22</v>
      </c>
    </row>
    <row r="52" spans="1:64" ht="15">
      <c r="A52" s="64" t="s">
        <v>221</v>
      </c>
      <c r="B52" s="64" t="s">
        <v>222</v>
      </c>
      <c r="C52" s="65" t="s">
        <v>2749</v>
      </c>
      <c r="D52" s="66">
        <v>3.875</v>
      </c>
      <c r="E52" s="67" t="s">
        <v>136</v>
      </c>
      <c r="F52" s="68">
        <v>32.125</v>
      </c>
      <c r="G52" s="65"/>
      <c r="H52" s="69"/>
      <c r="I52" s="70"/>
      <c r="J52" s="70"/>
      <c r="K52" s="34" t="s">
        <v>65</v>
      </c>
      <c r="L52" s="77">
        <v>52</v>
      </c>
      <c r="M52" s="77"/>
      <c r="N52" s="72"/>
      <c r="O52" s="79" t="s">
        <v>382</v>
      </c>
      <c r="P52" s="81">
        <v>43682.57130787037</v>
      </c>
      <c r="Q52" s="79" t="s">
        <v>395</v>
      </c>
      <c r="R52" s="79"/>
      <c r="S52" s="79"/>
      <c r="T52" s="79"/>
      <c r="U52" s="79"/>
      <c r="V52" s="82" t="s">
        <v>546</v>
      </c>
      <c r="W52" s="81">
        <v>43682.57130787037</v>
      </c>
      <c r="X52" s="82" t="s">
        <v>602</v>
      </c>
      <c r="Y52" s="79"/>
      <c r="Z52" s="79"/>
      <c r="AA52" s="85" t="s">
        <v>720</v>
      </c>
      <c r="AB52" s="79"/>
      <c r="AC52" s="79" t="b">
        <v>0</v>
      </c>
      <c r="AD52" s="79">
        <v>0</v>
      </c>
      <c r="AE52" s="85" t="s">
        <v>839</v>
      </c>
      <c r="AF52" s="79" t="b">
        <v>0</v>
      </c>
      <c r="AG52" s="79" t="s">
        <v>853</v>
      </c>
      <c r="AH52" s="79"/>
      <c r="AI52" s="85" t="s">
        <v>839</v>
      </c>
      <c r="AJ52" s="79" t="b">
        <v>0</v>
      </c>
      <c r="AK52" s="79">
        <v>2859</v>
      </c>
      <c r="AL52" s="85" t="s">
        <v>791</v>
      </c>
      <c r="AM52" s="79" t="s">
        <v>860</v>
      </c>
      <c r="AN52" s="79" t="b">
        <v>0</v>
      </c>
      <c r="AO52" s="85" t="s">
        <v>791</v>
      </c>
      <c r="AP52" s="79" t="s">
        <v>176</v>
      </c>
      <c r="AQ52" s="79">
        <v>0</v>
      </c>
      <c r="AR52" s="79">
        <v>0</v>
      </c>
      <c r="AS52" s="79"/>
      <c r="AT52" s="79"/>
      <c r="AU52" s="79"/>
      <c r="AV52" s="79"/>
      <c r="AW52" s="79"/>
      <c r="AX52" s="79"/>
      <c r="AY52" s="79"/>
      <c r="AZ52" s="79"/>
      <c r="BA52">
        <v>2</v>
      </c>
      <c r="BB52" s="78" t="str">
        <f>REPLACE(INDEX(GroupVertices[Group],MATCH(Edges[[#This Row],[Vertex 1]],GroupVertices[Vertex],0)),1,1,"")</f>
        <v>3</v>
      </c>
      <c r="BC52" s="78" t="str">
        <f>REPLACE(INDEX(GroupVertices[Group],MATCH(Edges[[#This Row],[Vertex 2]],GroupVertices[Vertex],0)),1,1,"")</f>
        <v>3</v>
      </c>
      <c r="BD52" s="48">
        <v>1</v>
      </c>
      <c r="BE52" s="49">
        <v>6.25</v>
      </c>
      <c r="BF52" s="48">
        <v>0</v>
      </c>
      <c r="BG52" s="49">
        <v>0</v>
      </c>
      <c r="BH52" s="48">
        <v>0</v>
      </c>
      <c r="BI52" s="49">
        <v>0</v>
      </c>
      <c r="BJ52" s="48">
        <v>15</v>
      </c>
      <c r="BK52" s="49">
        <v>93.75</v>
      </c>
      <c r="BL52" s="48">
        <v>16</v>
      </c>
    </row>
    <row r="53" spans="1:64" ht="15">
      <c r="A53" s="64" t="s">
        <v>222</v>
      </c>
      <c r="B53" s="64" t="s">
        <v>285</v>
      </c>
      <c r="C53" s="65" t="s">
        <v>2748</v>
      </c>
      <c r="D53" s="66">
        <v>3</v>
      </c>
      <c r="E53" s="67" t="s">
        <v>132</v>
      </c>
      <c r="F53" s="68">
        <v>35</v>
      </c>
      <c r="G53" s="65"/>
      <c r="H53" s="69"/>
      <c r="I53" s="70"/>
      <c r="J53" s="70"/>
      <c r="K53" s="34" t="s">
        <v>65</v>
      </c>
      <c r="L53" s="77">
        <v>53</v>
      </c>
      <c r="M53" s="77"/>
      <c r="N53" s="72"/>
      <c r="O53" s="79" t="s">
        <v>382</v>
      </c>
      <c r="P53" s="81">
        <v>43255.66217592593</v>
      </c>
      <c r="Q53" s="79" t="s">
        <v>396</v>
      </c>
      <c r="R53" s="79"/>
      <c r="S53" s="79"/>
      <c r="T53" s="79"/>
      <c r="U53" s="82" t="s">
        <v>521</v>
      </c>
      <c r="V53" s="82" t="s">
        <v>521</v>
      </c>
      <c r="W53" s="81">
        <v>43255.66217592593</v>
      </c>
      <c r="X53" s="82" t="s">
        <v>603</v>
      </c>
      <c r="Y53" s="79"/>
      <c r="Z53" s="79"/>
      <c r="AA53" s="85" t="s">
        <v>721</v>
      </c>
      <c r="AB53" s="79"/>
      <c r="AC53" s="79" t="b">
        <v>0</v>
      </c>
      <c r="AD53" s="79">
        <v>180</v>
      </c>
      <c r="AE53" s="85" t="s">
        <v>839</v>
      </c>
      <c r="AF53" s="79" t="b">
        <v>0</v>
      </c>
      <c r="AG53" s="79" t="s">
        <v>853</v>
      </c>
      <c r="AH53" s="79"/>
      <c r="AI53" s="85" t="s">
        <v>839</v>
      </c>
      <c r="AJ53" s="79" t="b">
        <v>0</v>
      </c>
      <c r="AK53" s="79">
        <v>31</v>
      </c>
      <c r="AL53" s="85" t="s">
        <v>839</v>
      </c>
      <c r="AM53" s="79" t="s">
        <v>864</v>
      </c>
      <c r="AN53" s="79" t="b">
        <v>0</v>
      </c>
      <c r="AO53" s="85" t="s">
        <v>721</v>
      </c>
      <c r="AP53" s="79" t="s">
        <v>867</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5.555555555555555</v>
      </c>
      <c r="BF53" s="48">
        <v>1</v>
      </c>
      <c r="BG53" s="49">
        <v>5.555555555555555</v>
      </c>
      <c r="BH53" s="48">
        <v>0</v>
      </c>
      <c r="BI53" s="49">
        <v>0</v>
      </c>
      <c r="BJ53" s="48">
        <v>16</v>
      </c>
      <c r="BK53" s="49">
        <v>88.88888888888889</v>
      </c>
      <c r="BL53" s="48">
        <v>18</v>
      </c>
    </row>
    <row r="54" spans="1:64" ht="15">
      <c r="A54" s="64" t="s">
        <v>223</v>
      </c>
      <c r="B54" s="64" t="s">
        <v>285</v>
      </c>
      <c r="C54" s="65" t="s">
        <v>2748</v>
      </c>
      <c r="D54" s="66">
        <v>3</v>
      </c>
      <c r="E54" s="67" t="s">
        <v>132</v>
      </c>
      <c r="F54" s="68">
        <v>35</v>
      </c>
      <c r="G54" s="65"/>
      <c r="H54" s="69"/>
      <c r="I54" s="70"/>
      <c r="J54" s="70"/>
      <c r="K54" s="34" t="s">
        <v>65</v>
      </c>
      <c r="L54" s="77">
        <v>54</v>
      </c>
      <c r="M54" s="77"/>
      <c r="N54" s="72"/>
      <c r="O54" s="79" t="s">
        <v>382</v>
      </c>
      <c r="P54" s="81">
        <v>43684.550520833334</v>
      </c>
      <c r="Q54" s="79" t="s">
        <v>397</v>
      </c>
      <c r="R54" s="79"/>
      <c r="S54" s="79"/>
      <c r="T54" s="79"/>
      <c r="U54" s="79"/>
      <c r="V54" s="82" t="s">
        <v>547</v>
      </c>
      <c r="W54" s="81">
        <v>43684.550520833334</v>
      </c>
      <c r="X54" s="82" t="s">
        <v>604</v>
      </c>
      <c r="Y54" s="79"/>
      <c r="Z54" s="79"/>
      <c r="AA54" s="85" t="s">
        <v>722</v>
      </c>
      <c r="AB54" s="79"/>
      <c r="AC54" s="79" t="b">
        <v>0</v>
      </c>
      <c r="AD54" s="79">
        <v>0</v>
      </c>
      <c r="AE54" s="85" t="s">
        <v>839</v>
      </c>
      <c r="AF54" s="79" t="b">
        <v>0</v>
      </c>
      <c r="AG54" s="79" t="s">
        <v>853</v>
      </c>
      <c r="AH54" s="79"/>
      <c r="AI54" s="85" t="s">
        <v>839</v>
      </c>
      <c r="AJ54" s="79" t="b">
        <v>0</v>
      </c>
      <c r="AK54" s="79">
        <v>31</v>
      </c>
      <c r="AL54" s="85" t="s">
        <v>721</v>
      </c>
      <c r="AM54" s="79" t="s">
        <v>863</v>
      </c>
      <c r="AN54" s="79" t="b">
        <v>0</v>
      </c>
      <c r="AO54" s="85" t="s">
        <v>721</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223</v>
      </c>
      <c r="B55" s="64" t="s">
        <v>222</v>
      </c>
      <c r="C55" s="65" t="s">
        <v>2748</v>
      </c>
      <c r="D55" s="66">
        <v>3</v>
      </c>
      <c r="E55" s="67" t="s">
        <v>132</v>
      </c>
      <c r="F55" s="68">
        <v>35</v>
      </c>
      <c r="G55" s="65"/>
      <c r="H55" s="69"/>
      <c r="I55" s="70"/>
      <c r="J55" s="70"/>
      <c r="K55" s="34" t="s">
        <v>65</v>
      </c>
      <c r="L55" s="77">
        <v>55</v>
      </c>
      <c r="M55" s="77"/>
      <c r="N55" s="72"/>
      <c r="O55" s="79" t="s">
        <v>382</v>
      </c>
      <c r="P55" s="81">
        <v>43684.550520833334</v>
      </c>
      <c r="Q55" s="79" t="s">
        <v>397</v>
      </c>
      <c r="R55" s="79"/>
      <c r="S55" s="79"/>
      <c r="T55" s="79"/>
      <c r="U55" s="79"/>
      <c r="V55" s="82" t="s">
        <v>547</v>
      </c>
      <c r="W55" s="81">
        <v>43684.550520833334</v>
      </c>
      <c r="X55" s="82" t="s">
        <v>604</v>
      </c>
      <c r="Y55" s="79"/>
      <c r="Z55" s="79"/>
      <c r="AA55" s="85" t="s">
        <v>722</v>
      </c>
      <c r="AB55" s="79"/>
      <c r="AC55" s="79" t="b">
        <v>0</v>
      </c>
      <c r="AD55" s="79">
        <v>0</v>
      </c>
      <c r="AE55" s="85" t="s">
        <v>839</v>
      </c>
      <c r="AF55" s="79" t="b">
        <v>0</v>
      </c>
      <c r="AG55" s="79" t="s">
        <v>853</v>
      </c>
      <c r="AH55" s="79"/>
      <c r="AI55" s="85" t="s">
        <v>839</v>
      </c>
      <c r="AJ55" s="79" t="b">
        <v>0</v>
      </c>
      <c r="AK55" s="79">
        <v>31</v>
      </c>
      <c r="AL55" s="85" t="s">
        <v>721</v>
      </c>
      <c r="AM55" s="79" t="s">
        <v>863</v>
      </c>
      <c r="AN55" s="79" t="b">
        <v>0</v>
      </c>
      <c r="AO55" s="85" t="s">
        <v>721</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1</v>
      </c>
      <c r="BE55" s="49">
        <v>4.545454545454546</v>
      </c>
      <c r="BF55" s="48">
        <v>1</v>
      </c>
      <c r="BG55" s="49">
        <v>4.545454545454546</v>
      </c>
      <c r="BH55" s="48">
        <v>0</v>
      </c>
      <c r="BI55" s="49">
        <v>0</v>
      </c>
      <c r="BJ55" s="48">
        <v>20</v>
      </c>
      <c r="BK55" s="49">
        <v>90.9090909090909</v>
      </c>
      <c r="BL55" s="48">
        <v>22</v>
      </c>
    </row>
    <row r="56" spans="1:64" ht="15">
      <c r="A56" s="64" t="s">
        <v>224</v>
      </c>
      <c r="B56" s="64" t="s">
        <v>286</v>
      </c>
      <c r="C56" s="65" t="s">
        <v>2748</v>
      </c>
      <c r="D56" s="66">
        <v>3</v>
      </c>
      <c r="E56" s="67" t="s">
        <v>132</v>
      </c>
      <c r="F56" s="68">
        <v>35</v>
      </c>
      <c r="G56" s="65"/>
      <c r="H56" s="69"/>
      <c r="I56" s="70"/>
      <c r="J56" s="70"/>
      <c r="K56" s="34" t="s">
        <v>65</v>
      </c>
      <c r="L56" s="77">
        <v>56</v>
      </c>
      <c r="M56" s="77"/>
      <c r="N56" s="72"/>
      <c r="O56" s="79" t="s">
        <v>382</v>
      </c>
      <c r="P56" s="81">
        <v>43641.17056712963</v>
      </c>
      <c r="Q56" s="79" t="s">
        <v>398</v>
      </c>
      <c r="R56" s="79"/>
      <c r="S56" s="79"/>
      <c r="T56" s="79"/>
      <c r="U56" s="82" t="s">
        <v>522</v>
      </c>
      <c r="V56" s="82" t="s">
        <v>522</v>
      </c>
      <c r="W56" s="81">
        <v>43641.17056712963</v>
      </c>
      <c r="X56" s="82" t="s">
        <v>605</v>
      </c>
      <c r="Y56" s="79"/>
      <c r="Z56" s="79"/>
      <c r="AA56" s="85" t="s">
        <v>723</v>
      </c>
      <c r="AB56" s="79"/>
      <c r="AC56" s="79" t="b">
        <v>0</v>
      </c>
      <c r="AD56" s="79">
        <v>99</v>
      </c>
      <c r="AE56" s="85" t="s">
        <v>839</v>
      </c>
      <c r="AF56" s="79" t="b">
        <v>0</v>
      </c>
      <c r="AG56" s="79" t="s">
        <v>853</v>
      </c>
      <c r="AH56" s="79"/>
      <c r="AI56" s="85" t="s">
        <v>839</v>
      </c>
      <c r="AJ56" s="79" t="b">
        <v>0</v>
      </c>
      <c r="AK56" s="79">
        <v>37</v>
      </c>
      <c r="AL56" s="85" t="s">
        <v>839</v>
      </c>
      <c r="AM56" s="79" t="s">
        <v>861</v>
      </c>
      <c r="AN56" s="79" t="b">
        <v>0</v>
      </c>
      <c r="AO56" s="85" t="s">
        <v>723</v>
      </c>
      <c r="AP56" s="79" t="s">
        <v>867</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1</v>
      </c>
      <c r="BG56" s="49">
        <v>2.5641025641025643</v>
      </c>
      <c r="BH56" s="48">
        <v>0</v>
      </c>
      <c r="BI56" s="49">
        <v>0</v>
      </c>
      <c r="BJ56" s="48">
        <v>38</v>
      </c>
      <c r="BK56" s="49">
        <v>97.43589743589743</v>
      </c>
      <c r="BL56" s="48">
        <v>39</v>
      </c>
    </row>
    <row r="57" spans="1:64" ht="15">
      <c r="A57" s="64" t="s">
        <v>224</v>
      </c>
      <c r="B57" s="64" t="s">
        <v>222</v>
      </c>
      <c r="C57" s="65" t="s">
        <v>2748</v>
      </c>
      <c r="D57" s="66">
        <v>3</v>
      </c>
      <c r="E57" s="67" t="s">
        <v>132</v>
      </c>
      <c r="F57" s="68">
        <v>35</v>
      </c>
      <c r="G57" s="65"/>
      <c r="H57" s="69"/>
      <c r="I57" s="70"/>
      <c r="J57" s="70"/>
      <c r="K57" s="34" t="s">
        <v>65</v>
      </c>
      <c r="L57" s="77">
        <v>57</v>
      </c>
      <c r="M57" s="77"/>
      <c r="N57" s="72"/>
      <c r="O57" s="79" t="s">
        <v>382</v>
      </c>
      <c r="P57" s="81">
        <v>43641.17056712963</v>
      </c>
      <c r="Q57" s="79" t="s">
        <v>398</v>
      </c>
      <c r="R57" s="79"/>
      <c r="S57" s="79"/>
      <c r="T57" s="79"/>
      <c r="U57" s="82" t="s">
        <v>522</v>
      </c>
      <c r="V57" s="82" t="s">
        <v>522</v>
      </c>
      <c r="W57" s="81">
        <v>43641.17056712963</v>
      </c>
      <c r="X57" s="82" t="s">
        <v>605</v>
      </c>
      <c r="Y57" s="79"/>
      <c r="Z57" s="79"/>
      <c r="AA57" s="85" t="s">
        <v>723</v>
      </c>
      <c r="AB57" s="79"/>
      <c r="AC57" s="79" t="b">
        <v>0</v>
      </c>
      <c r="AD57" s="79">
        <v>99</v>
      </c>
      <c r="AE57" s="85" t="s">
        <v>839</v>
      </c>
      <c r="AF57" s="79" t="b">
        <v>0</v>
      </c>
      <c r="AG57" s="79" t="s">
        <v>853</v>
      </c>
      <c r="AH57" s="79"/>
      <c r="AI57" s="85" t="s">
        <v>839</v>
      </c>
      <c r="AJ57" s="79" t="b">
        <v>0</v>
      </c>
      <c r="AK57" s="79">
        <v>37</v>
      </c>
      <c r="AL57" s="85" t="s">
        <v>839</v>
      </c>
      <c r="AM57" s="79" t="s">
        <v>861</v>
      </c>
      <c r="AN57" s="79" t="b">
        <v>0</v>
      </c>
      <c r="AO57" s="85" t="s">
        <v>723</v>
      </c>
      <c r="AP57" s="79" t="s">
        <v>867</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3</v>
      </c>
      <c r="BD57" s="48"/>
      <c r="BE57" s="49"/>
      <c r="BF57" s="48"/>
      <c r="BG57" s="49"/>
      <c r="BH57" s="48"/>
      <c r="BI57" s="49"/>
      <c r="BJ57" s="48"/>
      <c r="BK57" s="49"/>
      <c r="BL57" s="48"/>
    </row>
    <row r="58" spans="1:64" ht="15">
      <c r="A58" s="64" t="s">
        <v>224</v>
      </c>
      <c r="B58" s="64" t="s">
        <v>284</v>
      </c>
      <c r="C58" s="65" t="s">
        <v>2748</v>
      </c>
      <c r="D58" s="66">
        <v>3</v>
      </c>
      <c r="E58" s="67" t="s">
        <v>132</v>
      </c>
      <c r="F58" s="68">
        <v>35</v>
      </c>
      <c r="G58" s="65"/>
      <c r="H58" s="69"/>
      <c r="I58" s="70"/>
      <c r="J58" s="70"/>
      <c r="K58" s="34" t="s">
        <v>65</v>
      </c>
      <c r="L58" s="77">
        <v>58</v>
      </c>
      <c r="M58" s="77"/>
      <c r="N58" s="72"/>
      <c r="O58" s="79" t="s">
        <v>382</v>
      </c>
      <c r="P58" s="81">
        <v>43641.17056712963</v>
      </c>
      <c r="Q58" s="79" t="s">
        <v>398</v>
      </c>
      <c r="R58" s="79"/>
      <c r="S58" s="79"/>
      <c r="T58" s="79"/>
      <c r="U58" s="82" t="s">
        <v>522</v>
      </c>
      <c r="V58" s="82" t="s">
        <v>522</v>
      </c>
      <c r="W58" s="81">
        <v>43641.17056712963</v>
      </c>
      <c r="X58" s="82" t="s">
        <v>605</v>
      </c>
      <c r="Y58" s="79"/>
      <c r="Z58" s="79"/>
      <c r="AA58" s="85" t="s">
        <v>723</v>
      </c>
      <c r="AB58" s="79"/>
      <c r="AC58" s="79" t="b">
        <v>0</v>
      </c>
      <c r="AD58" s="79">
        <v>99</v>
      </c>
      <c r="AE58" s="85" t="s">
        <v>839</v>
      </c>
      <c r="AF58" s="79" t="b">
        <v>0</v>
      </c>
      <c r="AG58" s="79" t="s">
        <v>853</v>
      </c>
      <c r="AH58" s="79"/>
      <c r="AI58" s="85" t="s">
        <v>839</v>
      </c>
      <c r="AJ58" s="79" t="b">
        <v>0</v>
      </c>
      <c r="AK58" s="79">
        <v>37</v>
      </c>
      <c r="AL58" s="85" t="s">
        <v>839</v>
      </c>
      <c r="AM58" s="79" t="s">
        <v>861</v>
      </c>
      <c r="AN58" s="79" t="b">
        <v>0</v>
      </c>
      <c r="AO58" s="85" t="s">
        <v>723</v>
      </c>
      <c r="AP58" s="79" t="s">
        <v>867</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225</v>
      </c>
      <c r="B59" s="64" t="s">
        <v>224</v>
      </c>
      <c r="C59" s="65" t="s">
        <v>2748</v>
      </c>
      <c r="D59" s="66">
        <v>3</v>
      </c>
      <c r="E59" s="67" t="s">
        <v>132</v>
      </c>
      <c r="F59" s="68">
        <v>35</v>
      </c>
      <c r="G59" s="65"/>
      <c r="H59" s="69"/>
      <c r="I59" s="70"/>
      <c r="J59" s="70"/>
      <c r="K59" s="34" t="s">
        <v>65</v>
      </c>
      <c r="L59" s="77">
        <v>59</v>
      </c>
      <c r="M59" s="77"/>
      <c r="N59" s="72"/>
      <c r="O59" s="79" t="s">
        <v>382</v>
      </c>
      <c r="P59" s="81">
        <v>43684.82361111111</v>
      </c>
      <c r="Q59" s="79" t="s">
        <v>399</v>
      </c>
      <c r="R59" s="79"/>
      <c r="S59" s="79"/>
      <c r="T59" s="79"/>
      <c r="U59" s="79"/>
      <c r="V59" s="82" t="s">
        <v>548</v>
      </c>
      <c r="W59" s="81">
        <v>43684.82361111111</v>
      </c>
      <c r="X59" s="82" t="s">
        <v>606</v>
      </c>
      <c r="Y59" s="79"/>
      <c r="Z59" s="79"/>
      <c r="AA59" s="85" t="s">
        <v>724</v>
      </c>
      <c r="AB59" s="79"/>
      <c r="AC59" s="79" t="b">
        <v>0</v>
      </c>
      <c r="AD59" s="79">
        <v>0</v>
      </c>
      <c r="AE59" s="85" t="s">
        <v>839</v>
      </c>
      <c r="AF59" s="79" t="b">
        <v>0</v>
      </c>
      <c r="AG59" s="79" t="s">
        <v>853</v>
      </c>
      <c r="AH59" s="79"/>
      <c r="AI59" s="85" t="s">
        <v>839</v>
      </c>
      <c r="AJ59" s="79" t="b">
        <v>0</v>
      </c>
      <c r="AK59" s="79">
        <v>37</v>
      </c>
      <c r="AL59" s="85" t="s">
        <v>723</v>
      </c>
      <c r="AM59" s="79" t="s">
        <v>860</v>
      </c>
      <c r="AN59" s="79" t="b">
        <v>0</v>
      </c>
      <c r="AO59" s="85" t="s">
        <v>723</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225</v>
      </c>
      <c r="B60" s="64" t="s">
        <v>284</v>
      </c>
      <c r="C60" s="65" t="s">
        <v>2748</v>
      </c>
      <c r="D60" s="66">
        <v>3</v>
      </c>
      <c r="E60" s="67" t="s">
        <v>132</v>
      </c>
      <c r="F60" s="68">
        <v>35</v>
      </c>
      <c r="G60" s="65"/>
      <c r="H60" s="69"/>
      <c r="I60" s="70"/>
      <c r="J60" s="70"/>
      <c r="K60" s="34" t="s">
        <v>65</v>
      </c>
      <c r="L60" s="77">
        <v>60</v>
      </c>
      <c r="M60" s="77"/>
      <c r="N60" s="72"/>
      <c r="O60" s="79" t="s">
        <v>382</v>
      </c>
      <c r="P60" s="81">
        <v>43684.82361111111</v>
      </c>
      <c r="Q60" s="79" t="s">
        <v>399</v>
      </c>
      <c r="R60" s="79"/>
      <c r="S60" s="79"/>
      <c r="T60" s="79"/>
      <c r="U60" s="79"/>
      <c r="V60" s="82" t="s">
        <v>548</v>
      </c>
      <c r="W60" s="81">
        <v>43684.82361111111</v>
      </c>
      <c r="X60" s="82" t="s">
        <v>606</v>
      </c>
      <c r="Y60" s="79"/>
      <c r="Z60" s="79"/>
      <c r="AA60" s="85" t="s">
        <v>724</v>
      </c>
      <c r="AB60" s="79"/>
      <c r="AC60" s="79" t="b">
        <v>0</v>
      </c>
      <c r="AD60" s="79">
        <v>0</v>
      </c>
      <c r="AE60" s="85" t="s">
        <v>839</v>
      </c>
      <c r="AF60" s="79" t="b">
        <v>0</v>
      </c>
      <c r="AG60" s="79" t="s">
        <v>853</v>
      </c>
      <c r="AH60" s="79"/>
      <c r="AI60" s="85" t="s">
        <v>839</v>
      </c>
      <c r="AJ60" s="79" t="b">
        <v>0</v>
      </c>
      <c r="AK60" s="79">
        <v>37</v>
      </c>
      <c r="AL60" s="85" t="s">
        <v>723</v>
      </c>
      <c r="AM60" s="79" t="s">
        <v>860</v>
      </c>
      <c r="AN60" s="79" t="b">
        <v>0</v>
      </c>
      <c r="AO60" s="85" t="s">
        <v>723</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22</v>
      </c>
      <c r="BK60" s="49">
        <v>100</v>
      </c>
      <c r="BL60" s="48">
        <v>22</v>
      </c>
    </row>
    <row r="61" spans="1:64" ht="15">
      <c r="A61" s="64" t="s">
        <v>226</v>
      </c>
      <c r="B61" s="64" t="s">
        <v>226</v>
      </c>
      <c r="C61" s="65" t="s">
        <v>2748</v>
      </c>
      <c r="D61" s="66">
        <v>3</v>
      </c>
      <c r="E61" s="67" t="s">
        <v>132</v>
      </c>
      <c r="F61" s="68">
        <v>35</v>
      </c>
      <c r="G61" s="65"/>
      <c r="H61" s="69"/>
      <c r="I61" s="70"/>
      <c r="J61" s="70"/>
      <c r="K61" s="34" t="s">
        <v>65</v>
      </c>
      <c r="L61" s="77">
        <v>61</v>
      </c>
      <c r="M61" s="77"/>
      <c r="N61" s="72"/>
      <c r="O61" s="79" t="s">
        <v>176</v>
      </c>
      <c r="P61" s="81">
        <v>43685.14591435185</v>
      </c>
      <c r="Q61" s="82" t="s">
        <v>400</v>
      </c>
      <c r="R61" s="79"/>
      <c r="S61" s="79"/>
      <c r="T61" s="79"/>
      <c r="U61" s="82" t="s">
        <v>520</v>
      </c>
      <c r="V61" s="82" t="s">
        <v>520</v>
      </c>
      <c r="W61" s="81">
        <v>43685.14591435185</v>
      </c>
      <c r="X61" s="82" t="s">
        <v>607</v>
      </c>
      <c r="Y61" s="79"/>
      <c r="Z61" s="79"/>
      <c r="AA61" s="85" t="s">
        <v>725</v>
      </c>
      <c r="AB61" s="79"/>
      <c r="AC61" s="79" t="b">
        <v>0</v>
      </c>
      <c r="AD61" s="79">
        <v>0</v>
      </c>
      <c r="AE61" s="85" t="s">
        <v>839</v>
      </c>
      <c r="AF61" s="79" t="b">
        <v>0</v>
      </c>
      <c r="AG61" s="79" t="s">
        <v>854</v>
      </c>
      <c r="AH61" s="79"/>
      <c r="AI61" s="85" t="s">
        <v>839</v>
      </c>
      <c r="AJ61" s="79" t="b">
        <v>0</v>
      </c>
      <c r="AK61" s="79">
        <v>0</v>
      </c>
      <c r="AL61" s="85" t="s">
        <v>839</v>
      </c>
      <c r="AM61" s="79" t="s">
        <v>862</v>
      </c>
      <c r="AN61" s="79" t="b">
        <v>0</v>
      </c>
      <c r="AO61" s="85" t="s">
        <v>725</v>
      </c>
      <c r="AP61" s="79" t="s">
        <v>176</v>
      </c>
      <c r="AQ61" s="79">
        <v>0</v>
      </c>
      <c r="AR61" s="79">
        <v>0</v>
      </c>
      <c r="AS61" s="79"/>
      <c r="AT61" s="79"/>
      <c r="AU61" s="79"/>
      <c r="AV61" s="79"/>
      <c r="AW61" s="79"/>
      <c r="AX61" s="79"/>
      <c r="AY61" s="79"/>
      <c r="AZ61" s="79"/>
      <c r="BA61">
        <v>1</v>
      </c>
      <c r="BB61" s="78" t="str">
        <f>REPLACE(INDEX(GroupVertices[Group],MATCH(Edges[[#This Row],[Vertex 1]],GroupVertices[Vertex],0)),1,1,"")</f>
        <v>10</v>
      </c>
      <c r="BC61" s="78" t="str">
        <f>REPLACE(INDEX(GroupVertices[Group],MATCH(Edges[[#This Row],[Vertex 2]],GroupVertices[Vertex],0)),1,1,"")</f>
        <v>10</v>
      </c>
      <c r="BD61" s="48">
        <v>0</v>
      </c>
      <c r="BE61" s="49">
        <v>0</v>
      </c>
      <c r="BF61" s="48">
        <v>0</v>
      </c>
      <c r="BG61" s="49">
        <v>0</v>
      </c>
      <c r="BH61" s="48">
        <v>0</v>
      </c>
      <c r="BI61" s="49">
        <v>0</v>
      </c>
      <c r="BJ61" s="48">
        <v>0</v>
      </c>
      <c r="BK61" s="49">
        <v>0</v>
      </c>
      <c r="BL61" s="48">
        <v>0</v>
      </c>
    </row>
    <row r="62" spans="1:64" ht="15">
      <c r="A62" s="64" t="s">
        <v>227</v>
      </c>
      <c r="B62" s="64" t="s">
        <v>287</v>
      </c>
      <c r="C62" s="65" t="s">
        <v>2748</v>
      </c>
      <c r="D62" s="66">
        <v>3</v>
      </c>
      <c r="E62" s="67" t="s">
        <v>132</v>
      </c>
      <c r="F62" s="68">
        <v>35</v>
      </c>
      <c r="G62" s="65"/>
      <c r="H62" s="69"/>
      <c r="I62" s="70"/>
      <c r="J62" s="70"/>
      <c r="K62" s="34" t="s">
        <v>65</v>
      </c>
      <c r="L62" s="77">
        <v>62</v>
      </c>
      <c r="M62" s="77"/>
      <c r="N62" s="72"/>
      <c r="O62" s="79" t="s">
        <v>382</v>
      </c>
      <c r="P62" s="81">
        <v>43685.57959490741</v>
      </c>
      <c r="Q62" s="79" t="s">
        <v>401</v>
      </c>
      <c r="R62" s="79"/>
      <c r="S62" s="79"/>
      <c r="T62" s="79"/>
      <c r="U62" s="79"/>
      <c r="V62" s="82" t="s">
        <v>549</v>
      </c>
      <c r="W62" s="81">
        <v>43685.57959490741</v>
      </c>
      <c r="X62" s="82" t="s">
        <v>608</v>
      </c>
      <c r="Y62" s="79"/>
      <c r="Z62" s="79"/>
      <c r="AA62" s="85" t="s">
        <v>726</v>
      </c>
      <c r="AB62" s="85" t="s">
        <v>828</v>
      </c>
      <c r="AC62" s="79" t="b">
        <v>0</v>
      </c>
      <c r="AD62" s="79">
        <v>2</v>
      </c>
      <c r="AE62" s="85" t="s">
        <v>841</v>
      </c>
      <c r="AF62" s="79" t="b">
        <v>0</v>
      </c>
      <c r="AG62" s="79" t="s">
        <v>855</v>
      </c>
      <c r="AH62" s="79"/>
      <c r="AI62" s="85" t="s">
        <v>839</v>
      </c>
      <c r="AJ62" s="79" t="b">
        <v>0</v>
      </c>
      <c r="AK62" s="79">
        <v>0</v>
      </c>
      <c r="AL62" s="85" t="s">
        <v>839</v>
      </c>
      <c r="AM62" s="79" t="s">
        <v>863</v>
      </c>
      <c r="AN62" s="79" t="b">
        <v>0</v>
      </c>
      <c r="AO62" s="85" t="s">
        <v>828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227</v>
      </c>
      <c r="B63" s="64" t="s">
        <v>288</v>
      </c>
      <c r="C63" s="65" t="s">
        <v>2748</v>
      </c>
      <c r="D63" s="66">
        <v>3</v>
      </c>
      <c r="E63" s="67" t="s">
        <v>132</v>
      </c>
      <c r="F63" s="68">
        <v>35</v>
      </c>
      <c r="G63" s="65"/>
      <c r="H63" s="69"/>
      <c r="I63" s="70"/>
      <c r="J63" s="70"/>
      <c r="K63" s="34" t="s">
        <v>65</v>
      </c>
      <c r="L63" s="77">
        <v>63</v>
      </c>
      <c r="M63" s="77"/>
      <c r="N63" s="72"/>
      <c r="O63" s="79" t="s">
        <v>382</v>
      </c>
      <c r="P63" s="81">
        <v>43685.57959490741</v>
      </c>
      <c r="Q63" s="79" t="s">
        <v>401</v>
      </c>
      <c r="R63" s="79"/>
      <c r="S63" s="79"/>
      <c r="T63" s="79"/>
      <c r="U63" s="79"/>
      <c r="V63" s="82" t="s">
        <v>549</v>
      </c>
      <c r="W63" s="81">
        <v>43685.57959490741</v>
      </c>
      <c r="X63" s="82" t="s">
        <v>608</v>
      </c>
      <c r="Y63" s="79"/>
      <c r="Z63" s="79"/>
      <c r="AA63" s="85" t="s">
        <v>726</v>
      </c>
      <c r="AB63" s="85" t="s">
        <v>828</v>
      </c>
      <c r="AC63" s="79" t="b">
        <v>0</v>
      </c>
      <c r="AD63" s="79">
        <v>2</v>
      </c>
      <c r="AE63" s="85" t="s">
        <v>841</v>
      </c>
      <c r="AF63" s="79" t="b">
        <v>0</v>
      </c>
      <c r="AG63" s="79" t="s">
        <v>855</v>
      </c>
      <c r="AH63" s="79"/>
      <c r="AI63" s="85" t="s">
        <v>839</v>
      </c>
      <c r="AJ63" s="79" t="b">
        <v>0</v>
      </c>
      <c r="AK63" s="79">
        <v>0</v>
      </c>
      <c r="AL63" s="85" t="s">
        <v>839</v>
      </c>
      <c r="AM63" s="79" t="s">
        <v>863</v>
      </c>
      <c r="AN63" s="79" t="b">
        <v>0</v>
      </c>
      <c r="AO63" s="85" t="s">
        <v>828</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227</v>
      </c>
      <c r="B64" s="64" t="s">
        <v>289</v>
      </c>
      <c r="C64" s="65" t="s">
        <v>2748</v>
      </c>
      <c r="D64" s="66">
        <v>3</v>
      </c>
      <c r="E64" s="67" t="s">
        <v>132</v>
      </c>
      <c r="F64" s="68">
        <v>35</v>
      </c>
      <c r="G64" s="65"/>
      <c r="H64" s="69"/>
      <c r="I64" s="70"/>
      <c r="J64" s="70"/>
      <c r="K64" s="34" t="s">
        <v>65</v>
      </c>
      <c r="L64" s="77">
        <v>64</v>
      </c>
      <c r="M64" s="77"/>
      <c r="N64" s="72"/>
      <c r="O64" s="79" t="s">
        <v>382</v>
      </c>
      <c r="P64" s="81">
        <v>43685.57959490741</v>
      </c>
      <c r="Q64" s="79" t="s">
        <v>401</v>
      </c>
      <c r="R64" s="79"/>
      <c r="S64" s="79"/>
      <c r="T64" s="79"/>
      <c r="U64" s="79"/>
      <c r="V64" s="82" t="s">
        <v>549</v>
      </c>
      <c r="W64" s="81">
        <v>43685.57959490741</v>
      </c>
      <c r="X64" s="82" t="s">
        <v>608</v>
      </c>
      <c r="Y64" s="79"/>
      <c r="Z64" s="79"/>
      <c r="AA64" s="85" t="s">
        <v>726</v>
      </c>
      <c r="AB64" s="85" t="s">
        <v>828</v>
      </c>
      <c r="AC64" s="79" t="b">
        <v>0</v>
      </c>
      <c r="AD64" s="79">
        <v>2</v>
      </c>
      <c r="AE64" s="85" t="s">
        <v>841</v>
      </c>
      <c r="AF64" s="79" t="b">
        <v>0</v>
      </c>
      <c r="AG64" s="79" t="s">
        <v>855</v>
      </c>
      <c r="AH64" s="79"/>
      <c r="AI64" s="85" t="s">
        <v>839</v>
      </c>
      <c r="AJ64" s="79" t="b">
        <v>0</v>
      </c>
      <c r="AK64" s="79">
        <v>0</v>
      </c>
      <c r="AL64" s="85" t="s">
        <v>839</v>
      </c>
      <c r="AM64" s="79" t="s">
        <v>863</v>
      </c>
      <c r="AN64" s="79" t="b">
        <v>0</v>
      </c>
      <c r="AO64" s="85" t="s">
        <v>828</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227</v>
      </c>
      <c r="B65" s="64" t="s">
        <v>290</v>
      </c>
      <c r="C65" s="65" t="s">
        <v>2748</v>
      </c>
      <c r="D65" s="66">
        <v>3</v>
      </c>
      <c r="E65" s="67" t="s">
        <v>132</v>
      </c>
      <c r="F65" s="68">
        <v>35</v>
      </c>
      <c r="G65" s="65"/>
      <c r="H65" s="69"/>
      <c r="I65" s="70"/>
      <c r="J65" s="70"/>
      <c r="K65" s="34" t="s">
        <v>65</v>
      </c>
      <c r="L65" s="77">
        <v>65</v>
      </c>
      <c r="M65" s="77"/>
      <c r="N65" s="72"/>
      <c r="O65" s="79" t="s">
        <v>382</v>
      </c>
      <c r="P65" s="81">
        <v>43685.57959490741</v>
      </c>
      <c r="Q65" s="79" t="s">
        <v>401</v>
      </c>
      <c r="R65" s="79"/>
      <c r="S65" s="79"/>
      <c r="T65" s="79"/>
      <c r="U65" s="79"/>
      <c r="V65" s="82" t="s">
        <v>549</v>
      </c>
      <c r="W65" s="81">
        <v>43685.57959490741</v>
      </c>
      <c r="X65" s="82" t="s">
        <v>608</v>
      </c>
      <c r="Y65" s="79"/>
      <c r="Z65" s="79"/>
      <c r="AA65" s="85" t="s">
        <v>726</v>
      </c>
      <c r="AB65" s="85" t="s">
        <v>828</v>
      </c>
      <c r="AC65" s="79" t="b">
        <v>0</v>
      </c>
      <c r="AD65" s="79">
        <v>2</v>
      </c>
      <c r="AE65" s="85" t="s">
        <v>841</v>
      </c>
      <c r="AF65" s="79" t="b">
        <v>0</v>
      </c>
      <c r="AG65" s="79" t="s">
        <v>855</v>
      </c>
      <c r="AH65" s="79"/>
      <c r="AI65" s="85" t="s">
        <v>839</v>
      </c>
      <c r="AJ65" s="79" t="b">
        <v>0</v>
      </c>
      <c r="AK65" s="79">
        <v>0</v>
      </c>
      <c r="AL65" s="85" t="s">
        <v>839</v>
      </c>
      <c r="AM65" s="79" t="s">
        <v>863</v>
      </c>
      <c r="AN65" s="79" t="b">
        <v>0</v>
      </c>
      <c r="AO65" s="85" t="s">
        <v>828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227</v>
      </c>
      <c r="B66" s="64" t="s">
        <v>291</v>
      </c>
      <c r="C66" s="65" t="s">
        <v>2748</v>
      </c>
      <c r="D66" s="66">
        <v>3</v>
      </c>
      <c r="E66" s="67" t="s">
        <v>132</v>
      </c>
      <c r="F66" s="68">
        <v>35</v>
      </c>
      <c r="G66" s="65"/>
      <c r="H66" s="69"/>
      <c r="I66" s="70"/>
      <c r="J66" s="70"/>
      <c r="K66" s="34" t="s">
        <v>65</v>
      </c>
      <c r="L66" s="77">
        <v>66</v>
      </c>
      <c r="M66" s="77"/>
      <c r="N66" s="72"/>
      <c r="O66" s="79" t="s">
        <v>382</v>
      </c>
      <c r="P66" s="81">
        <v>43685.57959490741</v>
      </c>
      <c r="Q66" s="79" t="s">
        <v>401</v>
      </c>
      <c r="R66" s="79"/>
      <c r="S66" s="79"/>
      <c r="T66" s="79"/>
      <c r="U66" s="79"/>
      <c r="V66" s="82" t="s">
        <v>549</v>
      </c>
      <c r="W66" s="81">
        <v>43685.57959490741</v>
      </c>
      <c r="X66" s="82" t="s">
        <v>608</v>
      </c>
      <c r="Y66" s="79"/>
      <c r="Z66" s="79"/>
      <c r="AA66" s="85" t="s">
        <v>726</v>
      </c>
      <c r="AB66" s="85" t="s">
        <v>828</v>
      </c>
      <c r="AC66" s="79" t="b">
        <v>0</v>
      </c>
      <c r="AD66" s="79">
        <v>2</v>
      </c>
      <c r="AE66" s="85" t="s">
        <v>841</v>
      </c>
      <c r="AF66" s="79" t="b">
        <v>0</v>
      </c>
      <c r="AG66" s="79" t="s">
        <v>855</v>
      </c>
      <c r="AH66" s="79"/>
      <c r="AI66" s="85" t="s">
        <v>839</v>
      </c>
      <c r="AJ66" s="79" t="b">
        <v>0</v>
      </c>
      <c r="AK66" s="79">
        <v>0</v>
      </c>
      <c r="AL66" s="85" t="s">
        <v>839</v>
      </c>
      <c r="AM66" s="79" t="s">
        <v>863</v>
      </c>
      <c r="AN66" s="79" t="b">
        <v>0</v>
      </c>
      <c r="AO66" s="85" t="s">
        <v>828</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227</v>
      </c>
      <c r="B67" s="64" t="s">
        <v>292</v>
      </c>
      <c r="C67" s="65" t="s">
        <v>2748</v>
      </c>
      <c r="D67" s="66">
        <v>3</v>
      </c>
      <c r="E67" s="67" t="s">
        <v>132</v>
      </c>
      <c r="F67" s="68">
        <v>35</v>
      </c>
      <c r="G67" s="65"/>
      <c r="H67" s="69"/>
      <c r="I67" s="70"/>
      <c r="J67" s="70"/>
      <c r="K67" s="34" t="s">
        <v>65</v>
      </c>
      <c r="L67" s="77">
        <v>67</v>
      </c>
      <c r="M67" s="77"/>
      <c r="N67" s="72"/>
      <c r="O67" s="79" t="s">
        <v>382</v>
      </c>
      <c r="P67" s="81">
        <v>43685.57959490741</v>
      </c>
      <c r="Q67" s="79" t="s">
        <v>401</v>
      </c>
      <c r="R67" s="79"/>
      <c r="S67" s="79"/>
      <c r="T67" s="79"/>
      <c r="U67" s="79"/>
      <c r="V67" s="82" t="s">
        <v>549</v>
      </c>
      <c r="W67" s="81">
        <v>43685.57959490741</v>
      </c>
      <c r="X67" s="82" t="s">
        <v>608</v>
      </c>
      <c r="Y67" s="79"/>
      <c r="Z67" s="79"/>
      <c r="AA67" s="85" t="s">
        <v>726</v>
      </c>
      <c r="AB67" s="85" t="s">
        <v>828</v>
      </c>
      <c r="AC67" s="79" t="b">
        <v>0</v>
      </c>
      <c r="AD67" s="79">
        <v>2</v>
      </c>
      <c r="AE67" s="85" t="s">
        <v>841</v>
      </c>
      <c r="AF67" s="79" t="b">
        <v>0</v>
      </c>
      <c r="AG67" s="79" t="s">
        <v>855</v>
      </c>
      <c r="AH67" s="79"/>
      <c r="AI67" s="85" t="s">
        <v>839</v>
      </c>
      <c r="AJ67" s="79" t="b">
        <v>0</v>
      </c>
      <c r="AK67" s="79">
        <v>0</v>
      </c>
      <c r="AL67" s="85" t="s">
        <v>839</v>
      </c>
      <c r="AM67" s="79" t="s">
        <v>863</v>
      </c>
      <c r="AN67" s="79" t="b">
        <v>0</v>
      </c>
      <c r="AO67" s="85" t="s">
        <v>828</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227</v>
      </c>
      <c r="B68" s="64" t="s">
        <v>293</v>
      </c>
      <c r="C68" s="65" t="s">
        <v>2748</v>
      </c>
      <c r="D68" s="66">
        <v>3</v>
      </c>
      <c r="E68" s="67" t="s">
        <v>132</v>
      </c>
      <c r="F68" s="68">
        <v>35</v>
      </c>
      <c r="G68" s="65"/>
      <c r="H68" s="69"/>
      <c r="I68" s="70"/>
      <c r="J68" s="70"/>
      <c r="K68" s="34" t="s">
        <v>65</v>
      </c>
      <c r="L68" s="77">
        <v>68</v>
      </c>
      <c r="M68" s="77"/>
      <c r="N68" s="72"/>
      <c r="O68" s="79" t="s">
        <v>382</v>
      </c>
      <c r="P68" s="81">
        <v>43685.57959490741</v>
      </c>
      <c r="Q68" s="79" t="s">
        <v>401</v>
      </c>
      <c r="R68" s="79"/>
      <c r="S68" s="79"/>
      <c r="T68" s="79"/>
      <c r="U68" s="79"/>
      <c r="V68" s="82" t="s">
        <v>549</v>
      </c>
      <c r="W68" s="81">
        <v>43685.57959490741</v>
      </c>
      <c r="X68" s="82" t="s">
        <v>608</v>
      </c>
      <c r="Y68" s="79"/>
      <c r="Z68" s="79"/>
      <c r="AA68" s="85" t="s">
        <v>726</v>
      </c>
      <c r="AB68" s="85" t="s">
        <v>828</v>
      </c>
      <c r="AC68" s="79" t="b">
        <v>0</v>
      </c>
      <c r="AD68" s="79">
        <v>2</v>
      </c>
      <c r="AE68" s="85" t="s">
        <v>841</v>
      </c>
      <c r="AF68" s="79" t="b">
        <v>0</v>
      </c>
      <c r="AG68" s="79" t="s">
        <v>855</v>
      </c>
      <c r="AH68" s="79"/>
      <c r="AI68" s="85" t="s">
        <v>839</v>
      </c>
      <c r="AJ68" s="79" t="b">
        <v>0</v>
      </c>
      <c r="AK68" s="79">
        <v>0</v>
      </c>
      <c r="AL68" s="85" t="s">
        <v>839</v>
      </c>
      <c r="AM68" s="79" t="s">
        <v>863</v>
      </c>
      <c r="AN68" s="79" t="b">
        <v>0</v>
      </c>
      <c r="AO68" s="85" t="s">
        <v>828</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227</v>
      </c>
      <c r="B69" s="64" t="s">
        <v>284</v>
      </c>
      <c r="C69" s="65" t="s">
        <v>2748</v>
      </c>
      <c r="D69" s="66">
        <v>3</v>
      </c>
      <c r="E69" s="67" t="s">
        <v>132</v>
      </c>
      <c r="F69" s="68">
        <v>35</v>
      </c>
      <c r="G69" s="65"/>
      <c r="H69" s="69"/>
      <c r="I69" s="70"/>
      <c r="J69" s="70"/>
      <c r="K69" s="34" t="s">
        <v>65</v>
      </c>
      <c r="L69" s="77">
        <v>69</v>
      </c>
      <c r="M69" s="77"/>
      <c r="N69" s="72"/>
      <c r="O69" s="79" t="s">
        <v>382</v>
      </c>
      <c r="P69" s="81">
        <v>43685.57959490741</v>
      </c>
      <c r="Q69" s="79" t="s">
        <v>401</v>
      </c>
      <c r="R69" s="79"/>
      <c r="S69" s="79"/>
      <c r="T69" s="79"/>
      <c r="U69" s="79"/>
      <c r="V69" s="82" t="s">
        <v>549</v>
      </c>
      <c r="W69" s="81">
        <v>43685.57959490741</v>
      </c>
      <c r="X69" s="82" t="s">
        <v>608</v>
      </c>
      <c r="Y69" s="79"/>
      <c r="Z69" s="79"/>
      <c r="AA69" s="85" t="s">
        <v>726</v>
      </c>
      <c r="AB69" s="85" t="s">
        <v>828</v>
      </c>
      <c r="AC69" s="79" t="b">
        <v>0</v>
      </c>
      <c r="AD69" s="79">
        <v>2</v>
      </c>
      <c r="AE69" s="85" t="s">
        <v>841</v>
      </c>
      <c r="AF69" s="79" t="b">
        <v>0</v>
      </c>
      <c r="AG69" s="79" t="s">
        <v>855</v>
      </c>
      <c r="AH69" s="79"/>
      <c r="AI69" s="85" t="s">
        <v>839</v>
      </c>
      <c r="AJ69" s="79" t="b">
        <v>0</v>
      </c>
      <c r="AK69" s="79">
        <v>0</v>
      </c>
      <c r="AL69" s="85" t="s">
        <v>839</v>
      </c>
      <c r="AM69" s="79" t="s">
        <v>863</v>
      </c>
      <c r="AN69" s="79" t="b">
        <v>0</v>
      </c>
      <c r="AO69" s="85" t="s">
        <v>828</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227</v>
      </c>
      <c r="B70" s="64" t="s">
        <v>294</v>
      </c>
      <c r="C70" s="65" t="s">
        <v>2748</v>
      </c>
      <c r="D70" s="66">
        <v>3</v>
      </c>
      <c r="E70" s="67" t="s">
        <v>132</v>
      </c>
      <c r="F70" s="68">
        <v>35</v>
      </c>
      <c r="G70" s="65"/>
      <c r="H70" s="69"/>
      <c r="I70" s="70"/>
      <c r="J70" s="70"/>
      <c r="K70" s="34" t="s">
        <v>65</v>
      </c>
      <c r="L70" s="77">
        <v>70</v>
      </c>
      <c r="M70" s="77"/>
      <c r="N70" s="72"/>
      <c r="O70" s="79" t="s">
        <v>382</v>
      </c>
      <c r="P70" s="81">
        <v>43685.57959490741</v>
      </c>
      <c r="Q70" s="79" t="s">
        <v>401</v>
      </c>
      <c r="R70" s="79"/>
      <c r="S70" s="79"/>
      <c r="T70" s="79"/>
      <c r="U70" s="79"/>
      <c r="V70" s="82" t="s">
        <v>549</v>
      </c>
      <c r="W70" s="81">
        <v>43685.57959490741</v>
      </c>
      <c r="X70" s="82" t="s">
        <v>608</v>
      </c>
      <c r="Y70" s="79"/>
      <c r="Z70" s="79"/>
      <c r="AA70" s="85" t="s">
        <v>726</v>
      </c>
      <c r="AB70" s="85" t="s">
        <v>828</v>
      </c>
      <c r="AC70" s="79" t="b">
        <v>0</v>
      </c>
      <c r="AD70" s="79">
        <v>2</v>
      </c>
      <c r="AE70" s="85" t="s">
        <v>841</v>
      </c>
      <c r="AF70" s="79" t="b">
        <v>0</v>
      </c>
      <c r="AG70" s="79" t="s">
        <v>855</v>
      </c>
      <c r="AH70" s="79"/>
      <c r="AI70" s="85" t="s">
        <v>839</v>
      </c>
      <c r="AJ70" s="79" t="b">
        <v>0</v>
      </c>
      <c r="AK70" s="79">
        <v>0</v>
      </c>
      <c r="AL70" s="85" t="s">
        <v>839</v>
      </c>
      <c r="AM70" s="79" t="s">
        <v>863</v>
      </c>
      <c r="AN70" s="79" t="b">
        <v>0</v>
      </c>
      <c r="AO70" s="85" t="s">
        <v>828</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227</v>
      </c>
      <c r="B71" s="64" t="s">
        <v>295</v>
      </c>
      <c r="C71" s="65" t="s">
        <v>2748</v>
      </c>
      <c r="D71" s="66">
        <v>3</v>
      </c>
      <c r="E71" s="67" t="s">
        <v>132</v>
      </c>
      <c r="F71" s="68">
        <v>35</v>
      </c>
      <c r="G71" s="65"/>
      <c r="H71" s="69"/>
      <c r="I71" s="70"/>
      <c r="J71" s="70"/>
      <c r="K71" s="34" t="s">
        <v>65</v>
      </c>
      <c r="L71" s="77">
        <v>71</v>
      </c>
      <c r="M71" s="77"/>
      <c r="N71" s="72"/>
      <c r="O71" s="79" t="s">
        <v>382</v>
      </c>
      <c r="P71" s="81">
        <v>43685.57959490741</v>
      </c>
      <c r="Q71" s="79" t="s">
        <v>401</v>
      </c>
      <c r="R71" s="79"/>
      <c r="S71" s="79"/>
      <c r="T71" s="79"/>
      <c r="U71" s="79"/>
      <c r="V71" s="82" t="s">
        <v>549</v>
      </c>
      <c r="W71" s="81">
        <v>43685.57959490741</v>
      </c>
      <c r="X71" s="82" t="s">
        <v>608</v>
      </c>
      <c r="Y71" s="79"/>
      <c r="Z71" s="79"/>
      <c r="AA71" s="85" t="s">
        <v>726</v>
      </c>
      <c r="AB71" s="85" t="s">
        <v>828</v>
      </c>
      <c r="AC71" s="79" t="b">
        <v>0</v>
      </c>
      <c r="AD71" s="79">
        <v>2</v>
      </c>
      <c r="AE71" s="85" t="s">
        <v>841</v>
      </c>
      <c r="AF71" s="79" t="b">
        <v>0</v>
      </c>
      <c r="AG71" s="79" t="s">
        <v>855</v>
      </c>
      <c r="AH71" s="79"/>
      <c r="AI71" s="85" t="s">
        <v>839</v>
      </c>
      <c r="AJ71" s="79" t="b">
        <v>0</v>
      </c>
      <c r="AK71" s="79">
        <v>0</v>
      </c>
      <c r="AL71" s="85" t="s">
        <v>839</v>
      </c>
      <c r="AM71" s="79" t="s">
        <v>863</v>
      </c>
      <c r="AN71" s="79" t="b">
        <v>0</v>
      </c>
      <c r="AO71" s="85" t="s">
        <v>828</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227</v>
      </c>
      <c r="B72" s="64" t="s">
        <v>222</v>
      </c>
      <c r="C72" s="65" t="s">
        <v>2748</v>
      </c>
      <c r="D72" s="66">
        <v>3</v>
      </c>
      <c r="E72" s="67" t="s">
        <v>132</v>
      </c>
      <c r="F72" s="68">
        <v>35</v>
      </c>
      <c r="G72" s="65"/>
      <c r="H72" s="69"/>
      <c r="I72" s="70"/>
      <c r="J72" s="70"/>
      <c r="K72" s="34" t="s">
        <v>65</v>
      </c>
      <c r="L72" s="77">
        <v>72</v>
      </c>
      <c r="M72" s="77"/>
      <c r="N72" s="72"/>
      <c r="O72" s="79" t="s">
        <v>382</v>
      </c>
      <c r="P72" s="81">
        <v>43685.57959490741</v>
      </c>
      <c r="Q72" s="79" t="s">
        <v>401</v>
      </c>
      <c r="R72" s="79"/>
      <c r="S72" s="79"/>
      <c r="T72" s="79"/>
      <c r="U72" s="79"/>
      <c r="V72" s="82" t="s">
        <v>549</v>
      </c>
      <c r="W72" s="81">
        <v>43685.57959490741</v>
      </c>
      <c r="X72" s="82" t="s">
        <v>608</v>
      </c>
      <c r="Y72" s="79"/>
      <c r="Z72" s="79"/>
      <c r="AA72" s="85" t="s">
        <v>726</v>
      </c>
      <c r="AB72" s="85" t="s">
        <v>828</v>
      </c>
      <c r="AC72" s="79" t="b">
        <v>0</v>
      </c>
      <c r="AD72" s="79">
        <v>2</v>
      </c>
      <c r="AE72" s="85" t="s">
        <v>841</v>
      </c>
      <c r="AF72" s="79" t="b">
        <v>0</v>
      </c>
      <c r="AG72" s="79" t="s">
        <v>855</v>
      </c>
      <c r="AH72" s="79"/>
      <c r="AI72" s="85" t="s">
        <v>839</v>
      </c>
      <c r="AJ72" s="79" t="b">
        <v>0</v>
      </c>
      <c r="AK72" s="79">
        <v>0</v>
      </c>
      <c r="AL72" s="85" t="s">
        <v>839</v>
      </c>
      <c r="AM72" s="79" t="s">
        <v>863</v>
      </c>
      <c r="AN72" s="79" t="b">
        <v>0</v>
      </c>
      <c r="AO72" s="85" t="s">
        <v>828</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3</v>
      </c>
      <c r="BD72" s="48"/>
      <c r="BE72" s="49"/>
      <c r="BF72" s="48"/>
      <c r="BG72" s="49"/>
      <c r="BH72" s="48"/>
      <c r="BI72" s="49"/>
      <c r="BJ72" s="48"/>
      <c r="BK72" s="49"/>
      <c r="BL72" s="48"/>
    </row>
    <row r="73" spans="1:64" ht="15">
      <c r="A73" s="64" t="s">
        <v>227</v>
      </c>
      <c r="B73" s="64" t="s">
        <v>296</v>
      </c>
      <c r="C73" s="65" t="s">
        <v>2748</v>
      </c>
      <c r="D73" s="66">
        <v>3</v>
      </c>
      <c r="E73" s="67" t="s">
        <v>132</v>
      </c>
      <c r="F73" s="68">
        <v>35</v>
      </c>
      <c r="G73" s="65"/>
      <c r="H73" s="69"/>
      <c r="I73" s="70"/>
      <c r="J73" s="70"/>
      <c r="K73" s="34" t="s">
        <v>65</v>
      </c>
      <c r="L73" s="77">
        <v>73</v>
      </c>
      <c r="M73" s="77"/>
      <c r="N73" s="72"/>
      <c r="O73" s="79" t="s">
        <v>382</v>
      </c>
      <c r="P73" s="81">
        <v>43685.57959490741</v>
      </c>
      <c r="Q73" s="79" t="s">
        <v>401</v>
      </c>
      <c r="R73" s="79"/>
      <c r="S73" s="79"/>
      <c r="T73" s="79"/>
      <c r="U73" s="79"/>
      <c r="V73" s="82" t="s">
        <v>549</v>
      </c>
      <c r="W73" s="81">
        <v>43685.57959490741</v>
      </c>
      <c r="X73" s="82" t="s">
        <v>608</v>
      </c>
      <c r="Y73" s="79"/>
      <c r="Z73" s="79"/>
      <c r="AA73" s="85" t="s">
        <v>726</v>
      </c>
      <c r="AB73" s="85" t="s">
        <v>828</v>
      </c>
      <c r="AC73" s="79" t="b">
        <v>0</v>
      </c>
      <c r="AD73" s="79">
        <v>2</v>
      </c>
      <c r="AE73" s="85" t="s">
        <v>841</v>
      </c>
      <c r="AF73" s="79" t="b">
        <v>0</v>
      </c>
      <c r="AG73" s="79" t="s">
        <v>855</v>
      </c>
      <c r="AH73" s="79"/>
      <c r="AI73" s="85" t="s">
        <v>839</v>
      </c>
      <c r="AJ73" s="79" t="b">
        <v>0</v>
      </c>
      <c r="AK73" s="79">
        <v>0</v>
      </c>
      <c r="AL73" s="85" t="s">
        <v>839</v>
      </c>
      <c r="AM73" s="79" t="s">
        <v>863</v>
      </c>
      <c r="AN73" s="79" t="b">
        <v>0</v>
      </c>
      <c r="AO73" s="85" t="s">
        <v>828</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5</v>
      </c>
      <c r="BD73" s="48"/>
      <c r="BE73" s="49"/>
      <c r="BF73" s="48"/>
      <c r="BG73" s="49"/>
      <c r="BH73" s="48"/>
      <c r="BI73" s="49"/>
      <c r="BJ73" s="48"/>
      <c r="BK73" s="49"/>
      <c r="BL73" s="48"/>
    </row>
    <row r="74" spans="1:64" ht="15">
      <c r="A74" s="64" t="s">
        <v>227</v>
      </c>
      <c r="B74" s="64" t="s">
        <v>297</v>
      </c>
      <c r="C74" s="65" t="s">
        <v>2748</v>
      </c>
      <c r="D74" s="66">
        <v>3</v>
      </c>
      <c r="E74" s="67" t="s">
        <v>132</v>
      </c>
      <c r="F74" s="68">
        <v>35</v>
      </c>
      <c r="G74" s="65"/>
      <c r="H74" s="69"/>
      <c r="I74" s="70"/>
      <c r="J74" s="70"/>
      <c r="K74" s="34" t="s">
        <v>65</v>
      </c>
      <c r="L74" s="77">
        <v>74</v>
      </c>
      <c r="M74" s="77"/>
      <c r="N74" s="72"/>
      <c r="O74" s="79" t="s">
        <v>382</v>
      </c>
      <c r="P74" s="81">
        <v>43685.57959490741</v>
      </c>
      <c r="Q74" s="79" t="s">
        <v>401</v>
      </c>
      <c r="R74" s="79"/>
      <c r="S74" s="79"/>
      <c r="T74" s="79"/>
      <c r="U74" s="79"/>
      <c r="V74" s="82" t="s">
        <v>549</v>
      </c>
      <c r="W74" s="81">
        <v>43685.57959490741</v>
      </c>
      <c r="X74" s="82" t="s">
        <v>608</v>
      </c>
      <c r="Y74" s="79"/>
      <c r="Z74" s="79"/>
      <c r="AA74" s="85" t="s">
        <v>726</v>
      </c>
      <c r="AB74" s="85" t="s">
        <v>828</v>
      </c>
      <c r="AC74" s="79" t="b">
        <v>0</v>
      </c>
      <c r="AD74" s="79">
        <v>2</v>
      </c>
      <c r="AE74" s="85" t="s">
        <v>841</v>
      </c>
      <c r="AF74" s="79" t="b">
        <v>0</v>
      </c>
      <c r="AG74" s="79" t="s">
        <v>855</v>
      </c>
      <c r="AH74" s="79"/>
      <c r="AI74" s="85" t="s">
        <v>839</v>
      </c>
      <c r="AJ74" s="79" t="b">
        <v>0</v>
      </c>
      <c r="AK74" s="79">
        <v>0</v>
      </c>
      <c r="AL74" s="85" t="s">
        <v>839</v>
      </c>
      <c r="AM74" s="79" t="s">
        <v>863</v>
      </c>
      <c r="AN74" s="79" t="b">
        <v>0</v>
      </c>
      <c r="AO74" s="85" t="s">
        <v>828</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227</v>
      </c>
      <c r="B75" s="64" t="s">
        <v>298</v>
      </c>
      <c r="C75" s="65" t="s">
        <v>2748</v>
      </c>
      <c r="D75" s="66">
        <v>3</v>
      </c>
      <c r="E75" s="67" t="s">
        <v>132</v>
      </c>
      <c r="F75" s="68">
        <v>35</v>
      </c>
      <c r="G75" s="65"/>
      <c r="H75" s="69"/>
      <c r="I75" s="70"/>
      <c r="J75" s="70"/>
      <c r="K75" s="34" t="s">
        <v>65</v>
      </c>
      <c r="L75" s="77">
        <v>75</v>
      </c>
      <c r="M75" s="77"/>
      <c r="N75" s="72"/>
      <c r="O75" s="79" t="s">
        <v>382</v>
      </c>
      <c r="P75" s="81">
        <v>43685.57959490741</v>
      </c>
      <c r="Q75" s="79" t="s">
        <v>401</v>
      </c>
      <c r="R75" s="79"/>
      <c r="S75" s="79"/>
      <c r="T75" s="79"/>
      <c r="U75" s="79"/>
      <c r="V75" s="82" t="s">
        <v>549</v>
      </c>
      <c r="W75" s="81">
        <v>43685.57959490741</v>
      </c>
      <c r="X75" s="82" t="s">
        <v>608</v>
      </c>
      <c r="Y75" s="79"/>
      <c r="Z75" s="79"/>
      <c r="AA75" s="85" t="s">
        <v>726</v>
      </c>
      <c r="AB75" s="85" t="s">
        <v>828</v>
      </c>
      <c r="AC75" s="79" t="b">
        <v>0</v>
      </c>
      <c r="AD75" s="79">
        <v>2</v>
      </c>
      <c r="AE75" s="85" t="s">
        <v>841</v>
      </c>
      <c r="AF75" s="79" t="b">
        <v>0</v>
      </c>
      <c r="AG75" s="79" t="s">
        <v>855</v>
      </c>
      <c r="AH75" s="79"/>
      <c r="AI75" s="85" t="s">
        <v>839</v>
      </c>
      <c r="AJ75" s="79" t="b">
        <v>0</v>
      </c>
      <c r="AK75" s="79">
        <v>0</v>
      </c>
      <c r="AL75" s="85" t="s">
        <v>839</v>
      </c>
      <c r="AM75" s="79" t="s">
        <v>863</v>
      </c>
      <c r="AN75" s="79" t="b">
        <v>0</v>
      </c>
      <c r="AO75" s="85" t="s">
        <v>828</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227</v>
      </c>
      <c r="B76" s="64" t="s">
        <v>299</v>
      </c>
      <c r="C76" s="65" t="s">
        <v>2748</v>
      </c>
      <c r="D76" s="66">
        <v>3</v>
      </c>
      <c r="E76" s="67" t="s">
        <v>132</v>
      </c>
      <c r="F76" s="68">
        <v>35</v>
      </c>
      <c r="G76" s="65"/>
      <c r="H76" s="69"/>
      <c r="I76" s="70"/>
      <c r="J76" s="70"/>
      <c r="K76" s="34" t="s">
        <v>65</v>
      </c>
      <c r="L76" s="77">
        <v>76</v>
      </c>
      <c r="M76" s="77"/>
      <c r="N76" s="72"/>
      <c r="O76" s="79" t="s">
        <v>382</v>
      </c>
      <c r="P76" s="81">
        <v>43685.57959490741</v>
      </c>
      <c r="Q76" s="79" t="s">
        <v>401</v>
      </c>
      <c r="R76" s="79"/>
      <c r="S76" s="79"/>
      <c r="T76" s="79"/>
      <c r="U76" s="79"/>
      <c r="V76" s="82" t="s">
        <v>549</v>
      </c>
      <c r="W76" s="81">
        <v>43685.57959490741</v>
      </c>
      <c r="X76" s="82" t="s">
        <v>608</v>
      </c>
      <c r="Y76" s="79"/>
      <c r="Z76" s="79"/>
      <c r="AA76" s="85" t="s">
        <v>726</v>
      </c>
      <c r="AB76" s="85" t="s">
        <v>828</v>
      </c>
      <c r="AC76" s="79" t="b">
        <v>0</v>
      </c>
      <c r="AD76" s="79">
        <v>2</v>
      </c>
      <c r="AE76" s="85" t="s">
        <v>841</v>
      </c>
      <c r="AF76" s="79" t="b">
        <v>0</v>
      </c>
      <c r="AG76" s="79" t="s">
        <v>855</v>
      </c>
      <c r="AH76" s="79"/>
      <c r="AI76" s="85" t="s">
        <v>839</v>
      </c>
      <c r="AJ76" s="79" t="b">
        <v>0</v>
      </c>
      <c r="AK76" s="79">
        <v>0</v>
      </c>
      <c r="AL76" s="85" t="s">
        <v>839</v>
      </c>
      <c r="AM76" s="79" t="s">
        <v>863</v>
      </c>
      <c r="AN76" s="79" t="b">
        <v>0</v>
      </c>
      <c r="AO76" s="85" t="s">
        <v>828</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227</v>
      </c>
      <c r="B77" s="64" t="s">
        <v>300</v>
      </c>
      <c r="C77" s="65" t="s">
        <v>2748</v>
      </c>
      <c r="D77" s="66">
        <v>3</v>
      </c>
      <c r="E77" s="67" t="s">
        <v>132</v>
      </c>
      <c r="F77" s="68">
        <v>35</v>
      </c>
      <c r="G77" s="65"/>
      <c r="H77" s="69"/>
      <c r="I77" s="70"/>
      <c r="J77" s="70"/>
      <c r="K77" s="34" t="s">
        <v>65</v>
      </c>
      <c r="L77" s="77">
        <v>77</v>
      </c>
      <c r="M77" s="77"/>
      <c r="N77" s="72"/>
      <c r="O77" s="79" t="s">
        <v>382</v>
      </c>
      <c r="P77" s="81">
        <v>43685.57959490741</v>
      </c>
      <c r="Q77" s="79" t="s">
        <v>401</v>
      </c>
      <c r="R77" s="79"/>
      <c r="S77" s="79"/>
      <c r="T77" s="79"/>
      <c r="U77" s="79"/>
      <c r="V77" s="82" t="s">
        <v>549</v>
      </c>
      <c r="W77" s="81">
        <v>43685.57959490741</v>
      </c>
      <c r="X77" s="82" t="s">
        <v>608</v>
      </c>
      <c r="Y77" s="79"/>
      <c r="Z77" s="79"/>
      <c r="AA77" s="85" t="s">
        <v>726</v>
      </c>
      <c r="AB77" s="85" t="s">
        <v>828</v>
      </c>
      <c r="AC77" s="79" t="b">
        <v>0</v>
      </c>
      <c r="AD77" s="79">
        <v>2</v>
      </c>
      <c r="AE77" s="85" t="s">
        <v>841</v>
      </c>
      <c r="AF77" s="79" t="b">
        <v>0</v>
      </c>
      <c r="AG77" s="79" t="s">
        <v>855</v>
      </c>
      <c r="AH77" s="79"/>
      <c r="AI77" s="85" t="s">
        <v>839</v>
      </c>
      <c r="AJ77" s="79" t="b">
        <v>0</v>
      </c>
      <c r="AK77" s="79">
        <v>0</v>
      </c>
      <c r="AL77" s="85" t="s">
        <v>839</v>
      </c>
      <c r="AM77" s="79" t="s">
        <v>863</v>
      </c>
      <c r="AN77" s="79" t="b">
        <v>0</v>
      </c>
      <c r="AO77" s="85" t="s">
        <v>828</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227</v>
      </c>
      <c r="B78" s="64" t="s">
        <v>301</v>
      </c>
      <c r="C78" s="65" t="s">
        <v>2748</v>
      </c>
      <c r="D78" s="66">
        <v>3</v>
      </c>
      <c r="E78" s="67" t="s">
        <v>132</v>
      </c>
      <c r="F78" s="68">
        <v>35</v>
      </c>
      <c r="G78" s="65"/>
      <c r="H78" s="69"/>
      <c r="I78" s="70"/>
      <c r="J78" s="70"/>
      <c r="K78" s="34" t="s">
        <v>65</v>
      </c>
      <c r="L78" s="77">
        <v>78</v>
      </c>
      <c r="M78" s="77"/>
      <c r="N78" s="72"/>
      <c r="O78" s="79" t="s">
        <v>382</v>
      </c>
      <c r="P78" s="81">
        <v>43685.57959490741</v>
      </c>
      <c r="Q78" s="79" t="s">
        <v>401</v>
      </c>
      <c r="R78" s="79"/>
      <c r="S78" s="79"/>
      <c r="T78" s="79"/>
      <c r="U78" s="79"/>
      <c r="V78" s="82" t="s">
        <v>549</v>
      </c>
      <c r="W78" s="81">
        <v>43685.57959490741</v>
      </c>
      <c r="X78" s="82" t="s">
        <v>608</v>
      </c>
      <c r="Y78" s="79"/>
      <c r="Z78" s="79"/>
      <c r="AA78" s="85" t="s">
        <v>726</v>
      </c>
      <c r="AB78" s="85" t="s">
        <v>828</v>
      </c>
      <c r="AC78" s="79" t="b">
        <v>0</v>
      </c>
      <c r="AD78" s="79">
        <v>2</v>
      </c>
      <c r="AE78" s="85" t="s">
        <v>841</v>
      </c>
      <c r="AF78" s="79" t="b">
        <v>0</v>
      </c>
      <c r="AG78" s="79" t="s">
        <v>855</v>
      </c>
      <c r="AH78" s="79"/>
      <c r="AI78" s="85" t="s">
        <v>839</v>
      </c>
      <c r="AJ78" s="79" t="b">
        <v>0</v>
      </c>
      <c r="AK78" s="79">
        <v>0</v>
      </c>
      <c r="AL78" s="85" t="s">
        <v>839</v>
      </c>
      <c r="AM78" s="79" t="s">
        <v>863</v>
      </c>
      <c r="AN78" s="79" t="b">
        <v>0</v>
      </c>
      <c r="AO78" s="85" t="s">
        <v>828</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227</v>
      </c>
      <c r="B79" s="64" t="s">
        <v>302</v>
      </c>
      <c r="C79" s="65" t="s">
        <v>2748</v>
      </c>
      <c r="D79" s="66">
        <v>3</v>
      </c>
      <c r="E79" s="67" t="s">
        <v>132</v>
      </c>
      <c r="F79" s="68">
        <v>35</v>
      </c>
      <c r="G79" s="65"/>
      <c r="H79" s="69"/>
      <c r="I79" s="70"/>
      <c r="J79" s="70"/>
      <c r="K79" s="34" t="s">
        <v>65</v>
      </c>
      <c r="L79" s="77">
        <v>79</v>
      </c>
      <c r="M79" s="77"/>
      <c r="N79" s="72"/>
      <c r="O79" s="79" t="s">
        <v>382</v>
      </c>
      <c r="P79" s="81">
        <v>43685.57959490741</v>
      </c>
      <c r="Q79" s="79" t="s">
        <v>401</v>
      </c>
      <c r="R79" s="79"/>
      <c r="S79" s="79"/>
      <c r="T79" s="79"/>
      <c r="U79" s="79"/>
      <c r="V79" s="82" t="s">
        <v>549</v>
      </c>
      <c r="W79" s="81">
        <v>43685.57959490741</v>
      </c>
      <c r="X79" s="82" t="s">
        <v>608</v>
      </c>
      <c r="Y79" s="79"/>
      <c r="Z79" s="79"/>
      <c r="AA79" s="85" t="s">
        <v>726</v>
      </c>
      <c r="AB79" s="85" t="s">
        <v>828</v>
      </c>
      <c r="AC79" s="79" t="b">
        <v>0</v>
      </c>
      <c r="AD79" s="79">
        <v>2</v>
      </c>
      <c r="AE79" s="85" t="s">
        <v>841</v>
      </c>
      <c r="AF79" s="79" t="b">
        <v>0</v>
      </c>
      <c r="AG79" s="79" t="s">
        <v>855</v>
      </c>
      <c r="AH79" s="79"/>
      <c r="AI79" s="85" t="s">
        <v>839</v>
      </c>
      <c r="AJ79" s="79" t="b">
        <v>0</v>
      </c>
      <c r="AK79" s="79">
        <v>0</v>
      </c>
      <c r="AL79" s="85" t="s">
        <v>839</v>
      </c>
      <c r="AM79" s="79" t="s">
        <v>863</v>
      </c>
      <c r="AN79" s="79" t="b">
        <v>0</v>
      </c>
      <c r="AO79" s="85" t="s">
        <v>828</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227</v>
      </c>
      <c r="B80" s="64" t="s">
        <v>303</v>
      </c>
      <c r="C80" s="65" t="s">
        <v>2748</v>
      </c>
      <c r="D80" s="66">
        <v>3</v>
      </c>
      <c r="E80" s="67" t="s">
        <v>132</v>
      </c>
      <c r="F80" s="68">
        <v>35</v>
      </c>
      <c r="G80" s="65"/>
      <c r="H80" s="69"/>
      <c r="I80" s="70"/>
      <c r="J80" s="70"/>
      <c r="K80" s="34" t="s">
        <v>65</v>
      </c>
      <c r="L80" s="77">
        <v>80</v>
      </c>
      <c r="M80" s="77"/>
      <c r="N80" s="72"/>
      <c r="O80" s="79" t="s">
        <v>383</v>
      </c>
      <c r="P80" s="81">
        <v>43685.57959490741</v>
      </c>
      <c r="Q80" s="79" t="s">
        <v>401</v>
      </c>
      <c r="R80" s="79"/>
      <c r="S80" s="79"/>
      <c r="T80" s="79"/>
      <c r="U80" s="79"/>
      <c r="V80" s="82" t="s">
        <v>549</v>
      </c>
      <c r="W80" s="81">
        <v>43685.57959490741</v>
      </c>
      <c r="X80" s="82" t="s">
        <v>608</v>
      </c>
      <c r="Y80" s="79"/>
      <c r="Z80" s="79"/>
      <c r="AA80" s="85" t="s">
        <v>726</v>
      </c>
      <c r="AB80" s="85" t="s">
        <v>828</v>
      </c>
      <c r="AC80" s="79" t="b">
        <v>0</v>
      </c>
      <c r="AD80" s="79">
        <v>2</v>
      </c>
      <c r="AE80" s="85" t="s">
        <v>841</v>
      </c>
      <c r="AF80" s="79" t="b">
        <v>0</v>
      </c>
      <c r="AG80" s="79" t="s">
        <v>855</v>
      </c>
      <c r="AH80" s="79"/>
      <c r="AI80" s="85" t="s">
        <v>839</v>
      </c>
      <c r="AJ80" s="79" t="b">
        <v>0</v>
      </c>
      <c r="AK80" s="79">
        <v>0</v>
      </c>
      <c r="AL80" s="85" t="s">
        <v>839</v>
      </c>
      <c r="AM80" s="79" t="s">
        <v>863</v>
      </c>
      <c r="AN80" s="79" t="b">
        <v>0</v>
      </c>
      <c r="AO80" s="85" t="s">
        <v>828</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43</v>
      </c>
      <c r="BK80" s="49">
        <v>100</v>
      </c>
      <c r="BL80" s="48">
        <v>43</v>
      </c>
    </row>
    <row r="81" spans="1:64" ht="15">
      <c r="A81" s="64" t="s">
        <v>228</v>
      </c>
      <c r="B81" s="64" t="s">
        <v>222</v>
      </c>
      <c r="C81" s="65" t="s">
        <v>2748</v>
      </c>
      <c r="D81" s="66">
        <v>3</v>
      </c>
      <c r="E81" s="67" t="s">
        <v>132</v>
      </c>
      <c r="F81" s="68">
        <v>35</v>
      </c>
      <c r="G81" s="65"/>
      <c r="H81" s="69"/>
      <c r="I81" s="70"/>
      <c r="J81" s="70"/>
      <c r="K81" s="34" t="s">
        <v>65</v>
      </c>
      <c r="L81" s="77">
        <v>81</v>
      </c>
      <c r="M81" s="77"/>
      <c r="N81" s="72"/>
      <c r="O81" s="79" t="s">
        <v>382</v>
      </c>
      <c r="P81" s="81">
        <v>43667.81171296296</v>
      </c>
      <c r="Q81" s="79" t="s">
        <v>402</v>
      </c>
      <c r="R81" s="82" t="s">
        <v>483</v>
      </c>
      <c r="S81" s="79" t="s">
        <v>513</v>
      </c>
      <c r="T81" s="79"/>
      <c r="U81" s="79"/>
      <c r="V81" s="82" t="s">
        <v>550</v>
      </c>
      <c r="W81" s="81">
        <v>43667.81171296296</v>
      </c>
      <c r="X81" s="82" t="s">
        <v>609</v>
      </c>
      <c r="Y81" s="79"/>
      <c r="Z81" s="79"/>
      <c r="AA81" s="85" t="s">
        <v>727</v>
      </c>
      <c r="AB81" s="79"/>
      <c r="AC81" s="79" t="b">
        <v>0</v>
      </c>
      <c r="AD81" s="79">
        <v>12</v>
      </c>
      <c r="AE81" s="85" t="s">
        <v>839</v>
      </c>
      <c r="AF81" s="79" t="b">
        <v>0</v>
      </c>
      <c r="AG81" s="79" t="s">
        <v>853</v>
      </c>
      <c r="AH81" s="79"/>
      <c r="AI81" s="85" t="s">
        <v>839</v>
      </c>
      <c r="AJ81" s="79" t="b">
        <v>0</v>
      </c>
      <c r="AK81" s="79">
        <v>3</v>
      </c>
      <c r="AL81" s="85" t="s">
        <v>839</v>
      </c>
      <c r="AM81" s="79" t="s">
        <v>861</v>
      </c>
      <c r="AN81" s="79" t="b">
        <v>0</v>
      </c>
      <c r="AO81" s="85" t="s">
        <v>727</v>
      </c>
      <c r="AP81" s="79" t="s">
        <v>867</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1</v>
      </c>
      <c r="BE81" s="49">
        <v>10</v>
      </c>
      <c r="BF81" s="48">
        <v>0</v>
      </c>
      <c r="BG81" s="49">
        <v>0</v>
      </c>
      <c r="BH81" s="48">
        <v>0</v>
      </c>
      <c r="BI81" s="49">
        <v>0</v>
      </c>
      <c r="BJ81" s="48">
        <v>9</v>
      </c>
      <c r="BK81" s="49">
        <v>90</v>
      </c>
      <c r="BL81" s="48">
        <v>10</v>
      </c>
    </row>
    <row r="82" spans="1:64" ht="15">
      <c r="A82" s="64" t="s">
        <v>229</v>
      </c>
      <c r="B82" s="64" t="s">
        <v>228</v>
      </c>
      <c r="C82" s="65" t="s">
        <v>2748</v>
      </c>
      <c r="D82" s="66">
        <v>3</v>
      </c>
      <c r="E82" s="67" t="s">
        <v>132</v>
      </c>
      <c r="F82" s="68">
        <v>35</v>
      </c>
      <c r="G82" s="65"/>
      <c r="H82" s="69"/>
      <c r="I82" s="70"/>
      <c r="J82" s="70"/>
      <c r="K82" s="34" t="s">
        <v>65</v>
      </c>
      <c r="L82" s="77">
        <v>82</v>
      </c>
      <c r="M82" s="77"/>
      <c r="N82" s="72"/>
      <c r="O82" s="79" t="s">
        <v>382</v>
      </c>
      <c r="P82" s="81">
        <v>43686.111134259256</v>
      </c>
      <c r="Q82" s="79" t="s">
        <v>403</v>
      </c>
      <c r="R82" s="82" t="s">
        <v>483</v>
      </c>
      <c r="S82" s="79" t="s">
        <v>513</v>
      </c>
      <c r="T82" s="79"/>
      <c r="U82" s="79"/>
      <c r="V82" s="82" t="s">
        <v>551</v>
      </c>
      <c r="W82" s="81">
        <v>43686.111134259256</v>
      </c>
      <c r="X82" s="82" t="s">
        <v>610</v>
      </c>
      <c r="Y82" s="79"/>
      <c r="Z82" s="79"/>
      <c r="AA82" s="85" t="s">
        <v>728</v>
      </c>
      <c r="AB82" s="79"/>
      <c r="AC82" s="79" t="b">
        <v>0</v>
      </c>
      <c r="AD82" s="79">
        <v>0</v>
      </c>
      <c r="AE82" s="85" t="s">
        <v>839</v>
      </c>
      <c r="AF82" s="79" t="b">
        <v>0</v>
      </c>
      <c r="AG82" s="79" t="s">
        <v>853</v>
      </c>
      <c r="AH82" s="79"/>
      <c r="AI82" s="85" t="s">
        <v>839</v>
      </c>
      <c r="AJ82" s="79" t="b">
        <v>0</v>
      </c>
      <c r="AK82" s="79">
        <v>0</v>
      </c>
      <c r="AL82" s="85" t="s">
        <v>727</v>
      </c>
      <c r="AM82" s="79" t="s">
        <v>861</v>
      </c>
      <c r="AN82" s="79" t="b">
        <v>0</v>
      </c>
      <c r="AO82" s="85" t="s">
        <v>727</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229</v>
      </c>
      <c r="B83" s="64" t="s">
        <v>222</v>
      </c>
      <c r="C83" s="65" t="s">
        <v>2748</v>
      </c>
      <c r="D83" s="66">
        <v>3</v>
      </c>
      <c r="E83" s="67" t="s">
        <v>132</v>
      </c>
      <c r="F83" s="68">
        <v>35</v>
      </c>
      <c r="G83" s="65"/>
      <c r="H83" s="69"/>
      <c r="I83" s="70"/>
      <c r="J83" s="70"/>
      <c r="K83" s="34" t="s">
        <v>65</v>
      </c>
      <c r="L83" s="77">
        <v>83</v>
      </c>
      <c r="M83" s="77"/>
      <c r="N83" s="72"/>
      <c r="O83" s="79" t="s">
        <v>382</v>
      </c>
      <c r="P83" s="81">
        <v>43686.111134259256</v>
      </c>
      <c r="Q83" s="79" t="s">
        <v>403</v>
      </c>
      <c r="R83" s="82" t="s">
        <v>483</v>
      </c>
      <c r="S83" s="79" t="s">
        <v>513</v>
      </c>
      <c r="T83" s="79"/>
      <c r="U83" s="79"/>
      <c r="V83" s="82" t="s">
        <v>551</v>
      </c>
      <c r="W83" s="81">
        <v>43686.111134259256</v>
      </c>
      <c r="X83" s="82" t="s">
        <v>610</v>
      </c>
      <c r="Y83" s="79"/>
      <c r="Z83" s="79"/>
      <c r="AA83" s="85" t="s">
        <v>728</v>
      </c>
      <c r="AB83" s="79"/>
      <c r="AC83" s="79" t="b">
        <v>0</v>
      </c>
      <c r="AD83" s="79">
        <v>0</v>
      </c>
      <c r="AE83" s="85" t="s">
        <v>839</v>
      </c>
      <c r="AF83" s="79" t="b">
        <v>0</v>
      </c>
      <c r="AG83" s="79" t="s">
        <v>853</v>
      </c>
      <c r="AH83" s="79"/>
      <c r="AI83" s="85" t="s">
        <v>839</v>
      </c>
      <c r="AJ83" s="79" t="b">
        <v>0</v>
      </c>
      <c r="AK83" s="79">
        <v>0</v>
      </c>
      <c r="AL83" s="85" t="s">
        <v>727</v>
      </c>
      <c r="AM83" s="79" t="s">
        <v>861</v>
      </c>
      <c r="AN83" s="79" t="b">
        <v>0</v>
      </c>
      <c r="AO83" s="85" t="s">
        <v>727</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1</v>
      </c>
      <c r="BE83" s="49">
        <v>8.333333333333334</v>
      </c>
      <c r="BF83" s="48">
        <v>0</v>
      </c>
      <c r="BG83" s="49">
        <v>0</v>
      </c>
      <c r="BH83" s="48">
        <v>0</v>
      </c>
      <c r="BI83" s="49">
        <v>0</v>
      </c>
      <c r="BJ83" s="48">
        <v>11</v>
      </c>
      <c r="BK83" s="49">
        <v>91.66666666666667</v>
      </c>
      <c r="BL83" s="48">
        <v>12</v>
      </c>
    </row>
    <row r="84" spans="1:64" ht="15">
      <c r="A84" s="64" t="s">
        <v>230</v>
      </c>
      <c r="B84" s="64" t="s">
        <v>294</v>
      </c>
      <c r="C84" s="65" t="s">
        <v>2748</v>
      </c>
      <c r="D84" s="66">
        <v>3</v>
      </c>
      <c r="E84" s="67" t="s">
        <v>132</v>
      </c>
      <c r="F84" s="68">
        <v>35</v>
      </c>
      <c r="G84" s="65"/>
      <c r="H84" s="69"/>
      <c r="I84" s="70"/>
      <c r="J84" s="70"/>
      <c r="K84" s="34" t="s">
        <v>65</v>
      </c>
      <c r="L84" s="77">
        <v>84</v>
      </c>
      <c r="M84" s="77"/>
      <c r="N84" s="72"/>
      <c r="O84" s="79" t="s">
        <v>382</v>
      </c>
      <c r="P84" s="81">
        <v>43686.31559027778</v>
      </c>
      <c r="Q84" s="79" t="s">
        <v>404</v>
      </c>
      <c r="R84" s="79"/>
      <c r="S84" s="79"/>
      <c r="T84" s="79"/>
      <c r="U84" s="79"/>
      <c r="V84" s="82" t="s">
        <v>552</v>
      </c>
      <c r="W84" s="81">
        <v>43686.31559027778</v>
      </c>
      <c r="X84" s="82" t="s">
        <v>611</v>
      </c>
      <c r="Y84" s="79"/>
      <c r="Z84" s="79"/>
      <c r="AA84" s="85" t="s">
        <v>729</v>
      </c>
      <c r="AB84" s="85" t="s">
        <v>829</v>
      </c>
      <c r="AC84" s="79" t="b">
        <v>0</v>
      </c>
      <c r="AD84" s="79">
        <v>0</v>
      </c>
      <c r="AE84" s="85" t="s">
        <v>841</v>
      </c>
      <c r="AF84" s="79" t="b">
        <v>0</v>
      </c>
      <c r="AG84" s="79" t="s">
        <v>853</v>
      </c>
      <c r="AH84" s="79"/>
      <c r="AI84" s="85" t="s">
        <v>839</v>
      </c>
      <c r="AJ84" s="79" t="b">
        <v>0</v>
      </c>
      <c r="AK84" s="79">
        <v>0</v>
      </c>
      <c r="AL84" s="85" t="s">
        <v>839</v>
      </c>
      <c r="AM84" s="79" t="s">
        <v>860</v>
      </c>
      <c r="AN84" s="79" t="b">
        <v>0</v>
      </c>
      <c r="AO84" s="85" t="s">
        <v>829</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230</v>
      </c>
      <c r="B85" s="64" t="s">
        <v>304</v>
      </c>
      <c r="C85" s="65" t="s">
        <v>2748</v>
      </c>
      <c r="D85" s="66">
        <v>3</v>
      </c>
      <c r="E85" s="67" t="s">
        <v>132</v>
      </c>
      <c r="F85" s="68">
        <v>35</v>
      </c>
      <c r="G85" s="65"/>
      <c r="H85" s="69"/>
      <c r="I85" s="70"/>
      <c r="J85" s="70"/>
      <c r="K85" s="34" t="s">
        <v>65</v>
      </c>
      <c r="L85" s="77">
        <v>85</v>
      </c>
      <c r="M85" s="77"/>
      <c r="N85" s="72"/>
      <c r="O85" s="79" t="s">
        <v>382</v>
      </c>
      <c r="P85" s="81">
        <v>43686.31559027778</v>
      </c>
      <c r="Q85" s="79" t="s">
        <v>404</v>
      </c>
      <c r="R85" s="79"/>
      <c r="S85" s="79"/>
      <c r="T85" s="79"/>
      <c r="U85" s="79"/>
      <c r="V85" s="82" t="s">
        <v>552</v>
      </c>
      <c r="W85" s="81">
        <v>43686.31559027778</v>
      </c>
      <c r="X85" s="82" t="s">
        <v>611</v>
      </c>
      <c r="Y85" s="79"/>
      <c r="Z85" s="79"/>
      <c r="AA85" s="85" t="s">
        <v>729</v>
      </c>
      <c r="AB85" s="85" t="s">
        <v>829</v>
      </c>
      <c r="AC85" s="79" t="b">
        <v>0</v>
      </c>
      <c r="AD85" s="79">
        <v>0</v>
      </c>
      <c r="AE85" s="85" t="s">
        <v>841</v>
      </c>
      <c r="AF85" s="79" t="b">
        <v>0</v>
      </c>
      <c r="AG85" s="79" t="s">
        <v>853</v>
      </c>
      <c r="AH85" s="79"/>
      <c r="AI85" s="85" t="s">
        <v>839</v>
      </c>
      <c r="AJ85" s="79" t="b">
        <v>0</v>
      </c>
      <c r="AK85" s="79">
        <v>0</v>
      </c>
      <c r="AL85" s="85" t="s">
        <v>839</v>
      </c>
      <c r="AM85" s="79" t="s">
        <v>860</v>
      </c>
      <c r="AN85" s="79" t="b">
        <v>0</v>
      </c>
      <c r="AO85" s="85" t="s">
        <v>829</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230</v>
      </c>
      <c r="B86" s="64" t="s">
        <v>293</v>
      </c>
      <c r="C86" s="65" t="s">
        <v>2748</v>
      </c>
      <c r="D86" s="66">
        <v>3</v>
      </c>
      <c r="E86" s="67" t="s">
        <v>132</v>
      </c>
      <c r="F86" s="68">
        <v>35</v>
      </c>
      <c r="G86" s="65"/>
      <c r="H86" s="69"/>
      <c r="I86" s="70"/>
      <c r="J86" s="70"/>
      <c r="K86" s="34" t="s">
        <v>65</v>
      </c>
      <c r="L86" s="77">
        <v>86</v>
      </c>
      <c r="M86" s="77"/>
      <c r="N86" s="72"/>
      <c r="O86" s="79" t="s">
        <v>382</v>
      </c>
      <c r="P86" s="81">
        <v>43686.31559027778</v>
      </c>
      <c r="Q86" s="79" t="s">
        <v>404</v>
      </c>
      <c r="R86" s="79"/>
      <c r="S86" s="79"/>
      <c r="T86" s="79"/>
      <c r="U86" s="79"/>
      <c r="V86" s="82" t="s">
        <v>552</v>
      </c>
      <c r="W86" s="81">
        <v>43686.31559027778</v>
      </c>
      <c r="X86" s="82" t="s">
        <v>611</v>
      </c>
      <c r="Y86" s="79"/>
      <c r="Z86" s="79"/>
      <c r="AA86" s="85" t="s">
        <v>729</v>
      </c>
      <c r="AB86" s="85" t="s">
        <v>829</v>
      </c>
      <c r="AC86" s="79" t="b">
        <v>0</v>
      </c>
      <c r="AD86" s="79">
        <v>0</v>
      </c>
      <c r="AE86" s="85" t="s">
        <v>841</v>
      </c>
      <c r="AF86" s="79" t="b">
        <v>0</v>
      </c>
      <c r="AG86" s="79" t="s">
        <v>853</v>
      </c>
      <c r="AH86" s="79"/>
      <c r="AI86" s="85" t="s">
        <v>839</v>
      </c>
      <c r="AJ86" s="79" t="b">
        <v>0</v>
      </c>
      <c r="AK86" s="79">
        <v>0</v>
      </c>
      <c r="AL86" s="85" t="s">
        <v>839</v>
      </c>
      <c r="AM86" s="79" t="s">
        <v>860</v>
      </c>
      <c r="AN86" s="79" t="b">
        <v>0</v>
      </c>
      <c r="AO86" s="85" t="s">
        <v>829</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230</v>
      </c>
      <c r="B87" s="64" t="s">
        <v>222</v>
      </c>
      <c r="C87" s="65" t="s">
        <v>2748</v>
      </c>
      <c r="D87" s="66">
        <v>3</v>
      </c>
      <c r="E87" s="67" t="s">
        <v>132</v>
      </c>
      <c r="F87" s="68">
        <v>35</v>
      </c>
      <c r="G87" s="65"/>
      <c r="H87" s="69"/>
      <c r="I87" s="70"/>
      <c r="J87" s="70"/>
      <c r="K87" s="34" t="s">
        <v>65</v>
      </c>
      <c r="L87" s="77">
        <v>87</v>
      </c>
      <c r="M87" s="77"/>
      <c r="N87" s="72"/>
      <c r="O87" s="79" t="s">
        <v>382</v>
      </c>
      <c r="P87" s="81">
        <v>43686.31559027778</v>
      </c>
      <c r="Q87" s="79" t="s">
        <v>404</v>
      </c>
      <c r="R87" s="79"/>
      <c r="S87" s="79"/>
      <c r="T87" s="79"/>
      <c r="U87" s="79"/>
      <c r="V87" s="82" t="s">
        <v>552</v>
      </c>
      <c r="W87" s="81">
        <v>43686.31559027778</v>
      </c>
      <c r="X87" s="82" t="s">
        <v>611</v>
      </c>
      <c r="Y87" s="79"/>
      <c r="Z87" s="79"/>
      <c r="AA87" s="85" t="s">
        <v>729</v>
      </c>
      <c r="AB87" s="85" t="s">
        <v>829</v>
      </c>
      <c r="AC87" s="79" t="b">
        <v>0</v>
      </c>
      <c r="AD87" s="79">
        <v>0</v>
      </c>
      <c r="AE87" s="85" t="s">
        <v>841</v>
      </c>
      <c r="AF87" s="79" t="b">
        <v>0</v>
      </c>
      <c r="AG87" s="79" t="s">
        <v>853</v>
      </c>
      <c r="AH87" s="79"/>
      <c r="AI87" s="85" t="s">
        <v>839</v>
      </c>
      <c r="AJ87" s="79" t="b">
        <v>0</v>
      </c>
      <c r="AK87" s="79">
        <v>0</v>
      </c>
      <c r="AL87" s="85" t="s">
        <v>839</v>
      </c>
      <c r="AM87" s="79" t="s">
        <v>860</v>
      </c>
      <c r="AN87" s="79" t="b">
        <v>0</v>
      </c>
      <c r="AO87" s="85" t="s">
        <v>829</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3</v>
      </c>
      <c r="BD87" s="48"/>
      <c r="BE87" s="49"/>
      <c r="BF87" s="48"/>
      <c r="BG87" s="49"/>
      <c r="BH87" s="48"/>
      <c r="BI87" s="49"/>
      <c r="BJ87" s="48"/>
      <c r="BK87" s="49"/>
      <c r="BL87" s="48"/>
    </row>
    <row r="88" spans="1:64" ht="15">
      <c r="A88" s="64" t="s">
        <v>230</v>
      </c>
      <c r="B88" s="64" t="s">
        <v>296</v>
      </c>
      <c r="C88" s="65" t="s">
        <v>2748</v>
      </c>
      <c r="D88" s="66">
        <v>3</v>
      </c>
      <c r="E88" s="67" t="s">
        <v>132</v>
      </c>
      <c r="F88" s="68">
        <v>35</v>
      </c>
      <c r="G88" s="65"/>
      <c r="H88" s="69"/>
      <c r="I88" s="70"/>
      <c r="J88" s="70"/>
      <c r="K88" s="34" t="s">
        <v>65</v>
      </c>
      <c r="L88" s="77">
        <v>88</v>
      </c>
      <c r="M88" s="77"/>
      <c r="N88" s="72"/>
      <c r="O88" s="79" t="s">
        <v>382</v>
      </c>
      <c r="P88" s="81">
        <v>43686.31559027778</v>
      </c>
      <c r="Q88" s="79" t="s">
        <v>404</v>
      </c>
      <c r="R88" s="79"/>
      <c r="S88" s="79"/>
      <c r="T88" s="79"/>
      <c r="U88" s="79"/>
      <c r="V88" s="82" t="s">
        <v>552</v>
      </c>
      <c r="W88" s="81">
        <v>43686.31559027778</v>
      </c>
      <c r="X88" s="82" t="s">
        <v>611</v>
      </c>
      <c r="Y88" s="79"/>
      <c r="Z88" s="79"/>
      <c r="AA88" s="85" t="s">
        <v>729</v>
      </c>
      <c r="AB88" s="85" t="s">
        <v>829</v>
      </c>
      <c r="AC88" s="79" t="b">
        <v>0</v>
      </c>
      <c r="AD88" s="79">
        <v>0</v>
      </c>
      <c r="AE88" s="85" t="s">
        <v>841</v>
      </c>
      <c r="AF88" s="79" t="b">
        <v>0</v>
      </c>
      <c r="AG88" s="79" t="s">
        <v>853</v>
      </c>
      <c r="AH88" s="79"/>
      <c r="AI88" s="85" t="s">
        <v>839</v>
      </c>
      <c r="AJ88" s="79" t="b">
        <v>0</v>
      </c>
      <c r="AK88" s="79">
        <v>0</v>
      </c>
      <c r="AL88" s="85" t="s">
        <v>839</v>
      </c>
      <c r="AM88" s="79" t="s">
        <v>860</v>
      </c>
      <c r="AN88" s="79" t="b">
        <v>0</v>
      </c>
      <c r="AO88" s="85" t="s">
        <v>829</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5</v>
      </c>
      <c r="BD88" s="48"/>
      <c r="BE88" s="49"/>
      <c r="BF88" s="48"/>
      <c r="BG88" s="49"/>
      <c r="BH88" s="48"/>
      <c r="BI88" s="49"/>
      <c r="BJ88" s="48"/>
      <c r="BK88" s="49"/>
      <c r="BL88" s="48"/>
    </row>
    <row r="89" spans="1:64" ht="15">
      <c r="A89" s="64" t="s">
        <v>230</v>
      </c>
      <c r="B89" s="64" t="s">
        <v>295</v>
      </c>
      <c r="C89" s="65" t="s">
        <v>2748</v>
      </c>
      <c r="D89" s="66">
        <v>3</v>
      </c>
      <c r="E89" s="67" t="s">
        <v>132</v>
      </c>
      <c r="F89" s="68">
        <v>35</v>
      </c>
      <c r="G89" s="65"/>
      <c r="H89" s="69"/>
      <c r="I89" s="70"/>
      <c r="J89" s="70"/>
      <c r="K89" s="34" t="s">
        <v>65</v>
      </c>
      <c r="L89" s="77">
        <v>89</v>
      </c>
      <c r="M89" s="77"/>
      <c r="N89" s="72"/>
      <c r="O89" s="79" t="s">
        <v>382</v>
      </c>
      <c r="P89" s="81">
        <v>43686.31559027778</v>
      </c>
      <c r="Q89" s="79" t="s">
        <v>404</v>
      </c>
      <c r="R89" s="79"/>
      <c r="S89" s="79"/>
      <c r="T89" s="79"/>
      <c r="U89" s="79"/>
      <c r="V89" s="82" t="s">
        <v>552</v>
      </c>
      <c r="W89" s="81">
        <v>43686.31559027778</v>
      </c>
      <c r="X89" s="82" t="s">
        <v>611</v>
      </c>
      <c r="Y89" s="79"/>
      <c r="Z89" s="79"/>
      <c r="AA89" s="85" t="s">
        <v>729</v>
      </c>
      <c r="AB89" s="85" t="s">
        <v>829</v>
      </c>
      <c r="AC89" s="79" t="b">
        <v>0</v>
      </c>
      <c r="AD89" s="79">
        <v>0</v>
      </c>
      <c r="AE89" s="85" t="s">
        <v>841</v>
      </c>
      <c r="AF89" s="79" t="b">
        <v>0</v>
      </c>
      <c r="AG89" s="79" t="s">
        <v>853</v>
      </c>
      <c r="AH89" s="79"/>
      <c r="AI89" s="85" t="s">
        <v>839</v>
      </c>
      <c r="AJ89" s="79" t="b">
        <v>0</v>
      </c>
      <c r="AK89" s="79">
        <v>0</v>
      </c>
      <c r="AL89" s="85" t="s">
        <v>839</v>
      </c>
      <c r="AM89" s="79" t="s">
        <v>860</v>
      </c>
      <c r="AN89" s="79" t="b">
        <v>0</v>
      </c>
      <c r="AO89" s="85" t="s">
        <v>829</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230</v>
      </c>
      <c r="B90" s="64" t="s">
        <v>297</v>
      </c>
      <c r="C90" s="65" t="s">
        <v>2748</v>
      </c>
      <c r="D90" s="66">
        <v>3</v>
      </c>
      <c r="E90" s="67" t="s">
        <v>132</v>
      </c>
      <c r="F90" s="68">
        <v>35</v>
      </c>
      <c r="G90" s="65"/>
      <c r="H90" s="69"/>
      <c r="I90" s="70"/>
      <c r="J90" s="70"/>
      <c r="K90" s="34" t="s">
        <v>65</v>
      </c>
      <c r="L90" s="77">
        <v>90</v>
      </c>
      <c r="M90" s="77"/>
      <c r="N90" s="72"/>
      <c r="O90" s="79" t="s">
        <v>382</v>
      </c>
      <c r="P90" s="81">
        <v>43686.31559027778</v>
      </c>
      <c r="Q90" s="79" t="s">
        <v>404</v>
      </c>
      <c r="R90" s="79"/>
      <c r="S90" s="79"/>
      <c r="T90" s="79"/>
      <c r="U90" s="79"/>
      <c r="V90" s="82" t="s">
        <v>552</v>
      </c>
      <c r="W90" s="81">
        <v>43686.31559027778</v>
      </c>
      <c r="X90" s="82" t="s">
        <v>611</v>
      </c>
      <c r="Y90" s="79"/>
      <c r="Z90" s="79"/>
      <c r="AA90" s="85" t="s">
        <v>729</v>
      </c>
      <c r="AB90" s="85" t="s">
        <v>829</v>
      </c>
      <c r="AC90" s="79" t="b">
        <v>0</v>
      </c>
      <c r="AD90" s="79">
        <v>0</v>
      </c>
      <c r="AE90" s="85" t="s">
        <v>841</v>
      </c>
      <c r="AF90" s="79" t="b">
        <v>0</v>
      </c>
      <c r="AG90" s="79" t="s">
        <v>853</v>
      </c>
      <c r="AH90" s="79"/>
      <c r="AI90" s="85" t="s">
        <v>839</v>
      </c>
      <c r="AJ90" s="79" t="b">
        <v>0</v>
      </c>
      <c r="AK90" s="79">
        <v>0</v>
      </c>
      <c r="AL90" s="85" t="s">
        <v>839</v>
      </c>
      <c r="AM90" s="79" t="s">
        <v>860</v>
      </c>
      <c r="AN90" s="79" t="b">
        <v>0</v>
      </c>
      <c r="AO90" s="85" t="s">
        <v>829</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230</v>
      </c>
      <c r="B91" s="64" t="s">
        <v>300</v>
      </c>
      <c r="C91" s="65" t="s">
        <v>2748</v>
      </c>
      <c r="D91" s="66">
        <v>3</v>
      </c>
      <c r="E91" s="67" t="s">
        <v>132</v>
      </c>
      <c r="F91" s="68">
        <v>35</v>
      </c>
      <c r="G91" s="65"/>
      <c r="H91" s="69"/>
      <c r="I91" s="70"/>
      <c r="J91" s="70"/>
      <c r="K91" s="34" t="s">
        <v>65</v>
      </c>
      <c r="L91" s="77">
        <v>91</v>
      </c>
      <c r="M91" s="77"/>
      <c r="N91" s="72"/>
      <c r="O91" s="79" t="s">
        <v>382</v>
      </c>
      <c r="P91" s="81">
        <v>43686.31559027778</v>
      </c>
      <c r="Q91" s="79" t="s">
        <v>404</v>
      </c>
      <c r="R91" s="79"/>
      <c r="S91" s="79"/>
      <c r="T91" s="79"/>
      <c r="U91" s="79"/>
      <c r="V91" s="82" t="s">
        <v>552</v>
      </c>
      <c r="W91" s="81">
        <v>43686.31559027778</v>
      </c>
      <c r="X91" s="82" t="s">
        <v>611</v>
      </c>
      <c r="Y91" s="79"/>
      <c r="Z91" s="79"/>
      <c r="AA91" s="85" t="s">
        <v>729</v>
      </c>
      <c r="AB91" s="85" t="s">
        <v>829</v>
      </c>
      <c r="AC91" s="79" t="b">
        <v>0</v>
      </c>
      <c r="AD91" s="79">
        <v>0</v>
      </c>
      <c r="AE91" s="85" t="s">
        <v>841</v>
      </c>
      <c r="AF91" s="79" t="b">
        <v>0</v>
      </c>
      <c r="AG91" s="79" t="s">
        <v>853</v>
      </c>
      <c r="AH91" s="79"/>
      <c r="AI91" s="85" t="s">
        <v>839</v>
      </c>
      <c r="AJ91" s="79" t="b">
        <v>0</v>
      </c>
      <c r="AK91" s="79">
        <v>0</v>
      </c>
      <c r="AL91" s="85" t="s">
        <v>839</v>
      </c>
      <c r="AM91" s="79" t="s">
        <v>860</v>
      </c>
      <c r="AN91" s="79" t="b">
        <v>0</v>
      </c>
      <c r="AO91" s="85" t="s">
        <v>829</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230</v>
      </c>
      <c r="B92" s="64" t="s">
        <v>286</v>
      </c>
      <c r="C92" s="65" t="s">
        <v>2748</v>
      </c>
      <c r="D92" s="66">
        <v>3</v>
      </c>
      <c r="E92" s="67" t="s">
        <v>132</v>
      </c>
      <c r="F92" s="68">
        <v>35</v>
      </c>
      <c r="G92" s="65"/>
      <c r="H92" s="69"/>
      <c r="I92" s="70"/>
      <c r="J92" s="70"/>
      <c r="K92" s="34" t="s">
        <v>65</v>
      </c>
      <c r="L92" s="77">
        <v>92</v>
      </c>
      <c r="M92" s="77"/>
      <c r="N92" s="72"/>
      <c r="O92" s="79" t="s">
        <v>382</v>
      </c>
      <c r="P92" s="81">
        <v>43686.31559027778</v>
      </c>
      <c r="Q92" s="79" t="s">
        <v>404</v>
      </c>
      <c r="R92" s="79"/>
      <c r="S92" s="79"/>
      <c r="T92" s="79"/>
      <c r="U92" s="79"/>
      <c r="V92" s="82" t="s">
        <v>552</v>
      </c>
      <c r="W92" s="81">
        <v>43686.31559027778</v>
      </c>
      <c r="X92" s="82" t="s">
        <v>611</v>
      </c>
      <c r="Y92" s="79"/>
      <c r="Z92" s="79"/>
      <c r="AA92" s="85" t="s">
        <v>729</v>
      </c>
      <c r="AB92" s="85" t="s">
        <v>829</v>
      </c>
      <c r="AC92" s="79" t="b">
        <v>0</v>
      </c>
      <c r="AD92" s="79">
        <v>0</v>
      </c>
      <c r="AE92" s="85" t="s">
        <v>841</v>
      </c>
      <c r="AF92" s="79" t="b">
        <v>0</v>
      </c>
      <c r="AG92" s="79" t="s">
        <v>853</v>
      </c>
      <c r="AH92" s="79"/>
      <c r="AI92" s="85" t="s">
        <v>839</v>
      </c>
      <c r="AJ92" s="79" t="b">
        <v>0</v>
      </c>
      <c r="AK92" s="79">
        <v>0</v>
      </c>
      <c r="AL92" s="85" t="s">
        <v>839</v>
      </c>
      <c r="AM92" s="79" t="s">
        <v>860</v>
      </c>
      <c r="AN92" s="79" t="b">
        <v>0</v>
      </c>
      <c r="AO92" s="85" t="s">
        <v>829</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230</v>
      </c>
      <c r="B93" s="64" t="s">
        <v>305</v>
      </c>
      <c r="C93" s="65" t="s">
        <v>2748</v>
      </c>
      <c r="D93" s="66">
        <v>3</v>
      </c>
      <c r="E93" s="67" t="s">
        <v>132</v>
      </c>
      <c r="F93" s="68">
        <v>35</v>
      </c>
      <c r="G93" s="65"/>
      <c r="H93" s="69"/>
      <c r="I93" s="70"/>
      <c r="J93" s="70"/>
      <c r="K93" s="34" t="s">
        <v>65</v>
      </c>
      <c r="L93" s="77">
        <v>93</v>
      </c>
      <c r="M93" s="77"/>
      <c r="N93" s="72"/>
      <c r="O93" s="79" t="s">
        <v>382</v>
      </c>
      <c r="P93" s="81">
        <v>43686.31559027778</v>
      </c>
      <c r="Q93" s="79" t="s">
        <v>404</v>
      </c>
      <c r="R93" s="79"/>
      <c r="S93" s="79"/>
      <c r="T93" s="79"/>
      <c r="U93" s="79"/>
      <c r="V93" s="82" t="s">
        <v>552</v>
      </c>
      <c r="W93" s="81">
        <v>43686.31559027778</v>
      </c>
      <c r="X93" s="82" t="s">
        <v>611</v>
      </c>
      <c r="Y93" s="79"/>
      <c r="Z93" s="79"/>
      <c r="AA93" s="85" t="s">
        <v>729</v>
      </c>
      <c r="AB93" s="85" t="s">
        <v>829</v>
      </c>
      <c r="AC93" s="79" t="b">
        <v>0</v>
      </c>
      <c r="AD93" s="79">
        <v>0</v>
      </c>
      <c r="AE93" s="85" t="s">
        <v>841</v>
      </c>
      <c r="AF93" s="79" t="b">
        <v>0</v>
      </c>
      <c r="AG93" s="79" t="s">
        <v>853</v>
      </c>
      <c r="AH93" s="79"/>
      <c r="AI93" s="85" t="s">
        <v>839</v>
      </c>
      <c r="AJ93" s="79" t="b">
        <v>0</v>
      </c>
      <c r="AK93" s="79">
        <v>0</v>
      </c>
      <c r="AL93" s="85" t="s">
        <v>839</v>
      </c>
      <c r="AM93" s="79" t="s">
        <v>860</v>
      </c>
      <c r="AN93" s="79" t="b">
        <v>0</v>
      </c>
      <c r="AO93" s="85" t="s">
        <v>829</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2</v>
      </c>
      <c r="BE93" s="49">
        <v>7.6923076923076925</v>
      </c>
      <c r="BF93" s="48">
        <v>0</v>
      </c>
      <c r="BG93" s="49">
        <v>0</v>
      </c>
      <c r="BH93" s="48">
        <v>0</v>
      </c>
      <c r="BI93" s="49">
        <v>0</v>
      </c>
      <c r="BJ93" s="48">
        <v>24</v>
      </c>
      <c r="BK93" s="49">
        <v>92.3076923076923</v>
      </c>
      <c r="BL93" s="48">
        <v>26</v>
      </c>
    </row>
    <row r="94" spans="1:64" ht="15">
      <c r="A94" s="64" t="s">
        <v>230</v>
      </c>
      <c r="B94" s="64" t="s">
        <v>301</v>
      </c>
      <c r="C94" s="65" t="s">
        <v>2748</v>
      </c>
      <c r="D94" s="66">
        <v>3</v>
      </c>
      <c r="E94" s="67" t="s">
        <v>132</v>
      </c>
      <c r="F94" s="68">
        <v>35</v>
      </c>
      <c r="G94" s="65"/>
      <c r="H94" s="69"/>
      <c r="I94" s="70"/>
      <c r="J94" s="70"/>
      <c r="K94" s="34" t="s">
        <v>65</v>
      </c>
      <c r="L94" s="77">
        <v>94</v>
      </c>
      <c r="M94" s="77"/>
      <c r="N94" s="72"/>
      <c r="O94" s="79" t="s">
        <v>382</v>
      </c>
      <c r="P94" s="81">
        <v>43686.31559027778</v>
      </c>
      <c r="Q94" s="79" t="s">
        <v>404</v>
      </c>
      <c r="R94" s="79"/>
      <c r="S94" s="79"/>
      <c r="T94" s="79"/>
      <c r="U94" s="79"/>
      <c r="V94" s="82" t="s">
        <v>552</v>
      </c>
      <c r="W94" s="81">
        <v>43686.31559027778</v>
      </c>
      <c r="X94" s="82" t="s">
        <v>611</v>
      </c>
      <c r="Y94" s="79"/>
      <c r="Z94" s="79"/>
      <c r="AA94" s="85" t="s">
        <v>729</v>
      </c>
      <c r="AB94" s="85" t="s">
        <v>829</v>
      </c>
      <c r="AC94" s="79" t="b">
        <v>0</v>
      </c>
      <c r="AD94" s="79">
        <v>0</v>
      </c>
      <c r="AE94" s="85" t="s">
        <v>841</v>
      </c>
      <c r="AF94" s="79" t="b">
        <v>0</v>
      </c>
      <c r="AG94" s="79" t="s">
        <v>853</v>
      </c>
      <c r="AH94" s="79"/>
      <c r="AI94" s="85" t="s">
        <v>839</v>
      </c>
      <c r="AJ94" s="79" t="b">
        <v>0</v>
      </c>
      <c r="AK94" s="79">
        <v>0</v>
      </c>
      <c r="AL94" s="85" t="s">
        <v>839</v>
      </c>
      <c r="AM94" s="79" t="s">
        <v>860</v>
      </c>
      <c r="AN94" s="79" t="b">
        <v>0</v>
      </c>
      <c r="AO94" s="85" t="s">
        <v>829</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230</v>
      </c>
      <c r="B95" s="64" t="s">
        <v>302</v>
      </c>
      <c r="C95" s="65" t="s">
        <v>2748</v>
      </c>
      <c r="D95" s="66">
        <v>3</v>
      </c>
      <c r="E95" s="67" t="s">
        <v>132</v>
      </c>
      <c r="F95" s="68">
        <v>35</v>
      </c>
      <c r="G95" s="65"/>
      <c r="H95" s="69"/>
      <c r="I95" s="70"/>
      <c r="J95" s="70"/>
      <c r="K95" s="34" t="s">
        <v>65</v>
      </c>
      <c r="L95" s="77">
        <v>95</v>
      </c>
      <c r="M95" s="77"/>
      <c r="N95" s="72"/>
      <c r="O95" s="79" t="s">
        <v>382</v>
      </c>
      <c r="P95" s="81">
        <v>43686.31559027778</v>
      </c>
      <c r="Q95" s="79" t="s">
        <v>404</v>
      </c>
      <c r="R95" s="79"/>
      <c r="S95" s="79"/>
      <c r="T95" s="79"/>
      <c r="U95" s="79"/>
      <c r="V95" s="82" t="s">
        <v>552</v>
      </c>
      <c r="W95" s="81">
        <v>43686.31559027778</v>
      </c>
      <c r="X95" s="82" t="s">
        <v>611</v>
      </c>
      <c r="Y95" s="79"/>
      <c r="Z95" s="79"/>
      <c r="AA95" s="85" t="s">
        <v>729</v>
      </c>
      <c r="AB95" s="85" t="s">
        <v>829</v>
      </c>
      <c r="AC95" s="79" t="b">
        <v>0</v>
      </c>
      <c r="AD95" s="79">
        <v>0</v>
      </c>
      <c r="AE95" s="85" t="s">
        <v>841</v>
      </c>
      <c r="AF95" s="79" t="b">
        <v>0</v>
      </c>
      <c r="AG95" s="79" t="s">
        <v>853</v>
      </c>
      <c r="AH95" s="79"/>
      <c r="AI95" s="85" t="s">
        <v>839</v>
      </c>
      <c r="AJ95" s="79" t="b">
        <v>0</v>
      </c>
      <c r="AK95" s="79">
        <v>0</v>
      </c>
      <c r="AL95" s="85" t="s">
        <v>839</v>
      </c>
      <c r="AM95" s="79" t="s">
        <v>860</v>
      </c>
      <c r="AN95" s="79" t="b">
        <v>0</v>
      </c>
      <c r="AO95" s="85" t="s">
        <v>829</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230</v>
      </c>
      <c r="B96" s="64" t="s">
        <v>303</v>
      </c>
      <c r="C96" s="65" t="s">
        <v>2748</v>
      </c>
      <c r="D96" s="66">
        <v>3</v>
      </c>
      <c r="E96" s="67" t="s">
        <v>132</v>
      </c>
      <c r="F96" s="68">
        <v>35</v>
      </c>
      <c r="G96" s="65"/>
      <c r="H96" s="69"/>
      <c r="I96" s="70"/>
      <c r="J96" s="70"/>
      <c r="K96" s="34" t="s">
        <v>65</v>
      </c>
      <c r="L96" s="77">
        <v>96</v>
      </c>
      <c r="M96" s="77"/>
      <c r="N96" s="72"/>
      <c r="O96" s="79" t="s">
        <v>383</v>
      </c>
      <c r="P96" s="81">
        <v>43686.31559027778</v>
      </c>
      <c r="Q96" s="79" t="s">
        <v>404</v>
      </c>
      <c r="R96" s="79"/>
      <c r="S96" s="79"/>
      <c r="T96" s="79"/>
      <c r="U96" s="79"/>
      <c r="V96" s="82" t="s">
        <v>552</v>
      </c>
      <c r="W96" s="81">
        <v>43686.31559027778</v>
      </c>
      <c r="X96" s="82" t="s">
        <v>611</v>
      </c>
      <c r="Y96" s="79"/>
      <c r="Z96" s="79"/>
      <c r="AA96" s="85" t="s">
        <v>729</v>
      </c>
      <c r="AB96" s="85" t="s">
        <v>829</v>
      </c>
      <c r="AC96" s="79" t="b">
        <v>0</v>
      </c>
      <c r="AD96" s="79">
        <v>0</v>
      </c>
      <c r="AE96" s="85" t="s">
        <v>841</v>
      </c>
      <c r="AF96" s="79" t="b">
        <v>0</v>
      </c>
      <c r="AG96" s="79" t="s">
        <v>853</v>
      </c>
      <c r="AH96" s="79"/>
      <c r="AI96" s="85" t="s">
        <v>839</v>
      </c>
      <c r="AJ96" s="79" t="b">
        <v>0</v>
      </c>
      <c r="AK96" s="79">
        <v>0</v>
      </c>
      <c r="AL96" s="85" t="s">
        <v>839</v>
      </c>
      <c r="AM96" s="79" t="s">
        <v>860</v>
      </c>
      <c r="AN96" s="79" t="b">
        <v>0</v>
      </c>
      <c r="AO96" s="85" t="s">
        <v>829</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231</v>
      </c>
      <c r="B97" s="64" t="s">
        <v>306</v>
      </c>
      <c r="C97" s="65" t="s">
        <v>2748</v>
      </c>
      <c r="D97" s="66">
        <v>3</v>
      </c>
      <c r="E97" s="67" t="s">
        <v>132</v>
      </c>
      <c r="F97" s="68">
        <v>35</v>
      </c>
      <c r="G97" s="65"/>
      <c r="H97" s="69"/>
      <c r="I97" s="70"/>
      <c r="J97" s="70"/>
      <c r="K97" s="34" t="s">
        <v>65</v>
      </c>
      <c r="L97" s="77">
        <v>97</v>
      </c>
      <c r="M97" s="77"/>
      <c r="N97" s="72"/>
      <c r="O97" s="79" t="s">
        <v>382</v>
      </c>
      <c r="P97" s="81">
        <v>42979.95983796296</v>
      </c>
      <c r="Q97" s="79" t="s">
        <v>405</v>
      </c>
      <c r="R97" s="82" t="s">
        <v>484</v>
      </c>
      <c r="S97" s="79" t="s">
        <v>512</v>
      </c>
      <c r="T97" s="79"/>
      <c r="U97" s="79"/>
      <c r="V97" s="82" t="s">
        <v>553</v>
      </c>
      <c r="W97" s="81">
        <v>42979.95983796296</v>
      </c>
      <c r="X97" s="82" t="s">
        <v>612</v>
      </c>
      <c r="Y97" s="79"/>
      <c r="Z97" s="79"/>
      <c r="AA97" s="85" t="s">
        <v>730</v>
      </c>
      <c r="AB97" s="85" t="s">
        <v>732</v>
      </c>
      <c r="AC97" s="79" t="b">
        <v>0</v>
      </c>
      <c r="AD97" s="79">
        <v>77</v>
      </c>
      <c r="AE97" s="85" t="s">
        <v>840</v>
      </c>
      <c r="AF97" s="79" t="b">
        <v>0</v>
      </c>
      <c r="AG97" s="79" t="s">
        <v>853</v>
      </c>
      <c r="AH97" s="79"/>
      <c r="AI97" s="85" t="s">
        <v>839</v>
      </c>
      <c r="AJ97" s="79" t="b">
        <v>0</v>
      </c>
      <c r="AK97" s="79">
        <v>6</v>
      </c>
      <c r="AL97" s="85" t="s">
        <v>839</v>
      </c>
      <c r="AM97" s="79" t="s">
        <v>864</v>
      </c>
      <c r="AN97" s="79" t="b">
        <v>1</v>
      </c>
      <c r="AO97" s="85" t="s">
        <v>732</v>
      </c>
      <c r="AP97" s="79" t="s">
        <v>867</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232</v>
      </c>
      <c r="B98" s="64" t="s">
        <v>306</v>
      </c>
      <c r="C98" s="65" t="s">
        <v>2748</v>
      </c>
      <c r="D98" s="66">
        <v>3</v>
      </c>
      <c r="E98" s="67" t="s">
        <v>132</v>
      </c>
      <c r="F98" s="68">
        <v>35</v>
      </c>
      <c r="G98" s="65"/>
      <c r="H98" s="69"/>
      <c r="I98" s="70"/>
      <c r="J98" s="70"/>
      <c r="K98" s="34" t="s">
        <v>65</v>
      </c>
      <c r="L98" s="77">
        <v>98</v>
      </c>
      <c r="M98" s="77"/>
      <c r="N98" s="72"/>
      <c r="O98" s="79" t="s">
        <v>382</v>
      </c>
      <c r="P98" s="81">
        <v>43686.58086805556</v>
      </c>
      <c r="Q98" s="79" t="s">
        <v>406</v>
      </c>
      <c r="R98" s="79"/>
      <c r="S98" s="79"/>
      <c r="T98" s="79"/>
      <c r="U98" s="79"/>
      <c r="V98" s="82" t="s">
        <v>554</v>
      </c>
      <c r="W98" s="81">
        <v>43686.58086805556</v>
      </c>
      <c r="X98" s="82" t="s">
        <v>613</v>
      </c>
      <c r="Y98" s="79"/>
      <c r="Z98" s="79"/>
      <c r="AA98" s="85" t="s">
        <v>731</v>
      </c>
      <c r="AB98" s="79"/>
      <c r="AC98" s="79" t="b">
        <v>0</v>
      </c>
      <c r="AD98" s="79">
        <v>0</v>
      </c>
      <c r="AE98" s="85" t="s">
        <v>839</v>
      </c>
      <c r="AF98" s="79" t="b">
        <v>0</v>
      </c>
      <c r="AG98" s="79" t="s">
        <v>853</v>
      </c>
      <c r="AH98" s="79"/>
      <c r="AI98" s="85" t="s">
        <v>839</v>
      </c>
      <c r="AJ98" s="79" t="b">
        <v>0</v>
      </c>
      <c r="AK98" s="79">
        <v>0</v>
      </c>
      <c r="AL98" s="85" t="s">
        <v>730</v>
      </c>
      <c r="AM98" s="79" t="s">
        <v>861</v>
      </c>
      <c r="AN98" s="79" t="b">
        <v>0</v>
      </c>
      <c r="AO98" s="85" t="s">
        <v>730</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231</v>
      </c>
      <c r="B99" s="64" t="s">
        <v>307</v>
      </c>
      <c r="C99" s="65" t="s">
        <v>2748</v>
      </c>
      <c r="D99" s="66">
        <v>3</v>
      </c>
      <c r="E99" s="67" t="s">
        <v>132</v>
      </c>
      <c r="F99" s="68">
        <v>35</v>
      </c>
      <c r="G99" s="65"/>
      <c r="H99" s="69"/>
      <c r="I99" s="70"/>
      <c r="J99" s="70"/>
      <c r="K99" s="34" t="s">
        <v>65</v>
      </c>
      <c r="L99" s="77">
        <v>99</v>
      </c>
      <c r="M99" s="77"/>
      <c r="N99" s="72"/>
      <c r="O99" s="79" t="s">
        <v>382</v>
      </c>
      <c r="P99" s="81">
        <v>42979.95983796296</v>
      </c>
      <c r="Q99" s="79" t="s">
        <v>405</v>
      </c>
      <c r="R99" s="82" t="s">
        <v>484</v>
      </c>
      <c r="S99" s="79" t="s">
        <v>512</v>
      </c>
      <c r="T99" s="79"/>
      <c r="U99" s="79"/>
      <c r="V99" s="82" t="s">
        <v>553</v>
      </c>
      <c r="W99" s="81">
        <v>42979.95983796296</v>
      </c>
      <c r="X99" s="82" t="s">
        <v>612</v>
      </c>
      <c r="Y99" s="79"/>
      <c r="Z99" s="79"/>
      <c r="AA99" s="85" t="s">
        <v>730</v>
      </c>
      <c r="AB99" s="85" t="s">
        <v>732</v>
      </c>
      <c r="AC99" s="79" t="b">
        <v>0</v>
      </c>
      <c r="AD99" s="79">
        <v>77</v>
      </c>
      <c r="AE99" s="85" t="s">
        <v>840</v>
      </c>
      <c r="AF99" s="79" t="b">
        <v>0</v>
      </c>
      <c r="AG99" s="79" t="s">
        <v>853</v>
      </c>
      <c r="AH99" s="79"/>
      <c r="AI99" s="85" t="s">
        <v>839</v>
      </c>
      <c r="AJ99" s="79" t="b">
        <v>0</v>
      </c>
      <c r="AK99" s="79">
        <v>6</v>
      </c>
      <c r="AL99" s="85" t="s">
        <v>839</v>
      </c>
      <c r="AM99" s="79" t="s">
        <v>864</v>
      </c>
      <c r="AN99" s="79" t="b">
        <v>1</v>
      </c>
      <c r="AO99" s="85" t="s">
        <v>732</v>
      </c>
      <c r="AP99" s="79" t="s">
        <v>867</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222</v>
      </c>
      <c r="B100" s="64" t="s">
        <v>307</v>
      </c>
      <c r="C100" s="65" t="s">
        <v>2748</v>
      </c>
      <c r="D100" s="66">
        <v>3</v>
      </c>
      <c r="E100" s="67" t="s">
        <v>132</v>
      </c>
      <c r="F100" s="68">
        <v>35</v>
      </c>
      <c r="G100" s="65"/>
      <c r="H100" s="69"/>
      <c r="I100" s="70"/>
      <c r="J100" s="70"/>
      <c r="K100" s="34" t="s">
        <v>65</v>
      </c>
      <c r="L100" s="77">
        <v>100</v>
      </c>
      <c r="M100" s="77"/>
      <c r="N100" s="72"/>
      <c r="O100" s="79" t="s">
        <v>382</v>
      </c>
      <c r="P100" s="81">
        <v>42979.873252314814</v>
      </c>
      <c r="Q100" s="79" t="s">
        <v>407</v>
      </c>
      <c r="R100" s="79"/>
      <c r="S100" s="79"/>
      <c r="T100" s="79"/>
      <c r="U100" s="82" t="s">
        <v>523</v>
      </c>
      <c r="V100" s="82" t="s">
        <v>523</v>
      </c>
      <c r="W100" s="81">
        <v>42979.873252314814</v>
      </c>
      <c r="X100" s="82" t="s">
        <v>614</v>
      </c>
      <c r="Y100" s="79"/>
      <c r="Z100" s="79"/>
      <c r="AA100" s="85" t="s">
        <v>732</v>
      </c>
      <c r="AB100" s="79"/>
      <c r="AC100" s="79" t="b">
        <v>0</v>
      </c>
      <c r="AD100" s="79">
        <v>5118</v>
      </c>
      <c r="AE100" s="85" t="s">
        <v>842</v>
      </c>
      <c r="AF100" s="79" t="b">
        <v>0</v>
      </c>
      <c r="AG100" s="79" t="s">
        <v>853</v>
      </c>
      <c r="AH100" s="79"/>
      <c r="AI100" s="85" t="s">
        <v>839</v>
      </c>
      <c r="AJ100" s="79" t="b">
        <v>0</v>
      </c>
      <c r="AK100" s="79">
        <v>1207</v>
      </c>
      <c r="AL100" s="85" t="s">
        <v>839</v>
      </c>
      <c r="AM100" s="79" t="s">
        <v>864</v>
      </c>
      <c r="AN100" s="79" t="b">
        <v>0</v>
      </c>
      <c r="AO100" s="85" t="s">
        <v>732</v>
      </c>
      <c r="AP100" s="79" t="s">
        <v>867</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232</v>
      </c>
      <c r="B101" s="64" t="s">
        <v>307</v>
      </c>
      <c r="C101" s="65" t="s">
        <v>2749</v>
      </c>
      <c r="D101" s="66">
        <v>3.875</v>
      </c>
      <c r="E101" s="67" t="s">
        <v>136</v>
      </c>
      <c r="F101" s="68">
        <v>32.125</v>
      </c>
      <c r="G101" s="65"/>
      <c r="H101" s="69"/>
      <c r="I101" s="70"/>
      <c r="J101" s="70"/>
      <c r="K101" s="34" t="s">
        <v>65</v>
      </c>
      <c r="L101" s="77">
        <v>101</v>
      </c>
      <c r="M101" s="77"/>
      <c r="N101" s="72"/>
      <c r="O101" s="79" t="s">
        <v>382</v>
      </c>
      <c r="P101" s="81">
        <v>43686.58069444444</v>
      </c>
      <c r="Q101" s="79" t="s">
        <v>408</v>
      </c>
      <c r="R101" s="79"/>
      <c r="S101" s="79"/>
      <c r="T101" s="79"/>
      <c r="U101" s="82" t="s">
        <v>523</v>
      </c>
      <c r="V101" s="82" t="s">
        <v>523</v>
      </c>
      <c r="W101" s="81">
        <v>43686.58069444444</v>
      </c>
      <c r="X101" s="82" t="s">
        <v>615</v>
      </c>
      <c r="Y101" s="79"/>
      <c r="Z101" s="79"/>
      <c r="AA101" s="85" t="s">
        <v>733</v>
      </c>
      <c r="AB101" s="79"/>
      <c r="AC101" s="79" t="b">
        <v>0</v>
      </c>
      <c r="AD101" s="79">
        <v>0</v>
      </c>
      <c r="AE101" s="85" t="s">
        <v>839</v>
      </c>
      <c r="AF101" s="79" t="b">
        <v>0</v>
      </c>
      <c r="AG101" s="79" t="s">
        <v>853</v>
      </c>
      <c r="AH101" s="79"/>
      <c r="AI101" s="85" t="s">
        <v>839</v>
      </c>
      <c r="AJ101" s="79" t="b">
        <v>0</v>
      </c>
      <c r="AK101" s="79">
        <v>0</v>
      </c>
      <c r="AL101" s="85" t="s">
        <v>732</v>
      </c>
      <c r="AM101" s="79" t="s">
        <v>861</v>
      </c>
      <c r="AN101" s="79" t="b">
        <v>0</v>
      </c>
      <c r="AO101" s="85" t="s">
        <v>732</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232</v>
      </c>
      <c r="B102" s="64" t="s">
        <v>307</v>
      </c>
      <c r="C102" s="65" t="s">
        <v>2749</v>
      </c>
      <c r="D102" s="66">
        <v>3.875</v>
      </c>
      <c r="E102" s="67" t="s">
        <v>136</v>
      </c>
      <c r="F102" s="68">
        <v>32.125</v>
      </c>
      <c r="G102" s="65"/>
      <c r="H102" s="69"/>
      <c r="I102" s="70"/>
      <c r="J102" s="70"/>
      <c r="K102" s="34" t="s">
        <v>65</v>
      </c>
      <c r="L102" s="77">
        <v>102</v>
      </c>
      <c r="M102" s="77"/>
      <c r="N102" s="72"/>
      <c r="O102" s="79" t="s">
        <v>382</v>
      </c>
      <c r="P102" s="81">
        <v>43686.58086805556</v>
      </c>
      <c r="Q102" s="79" t="s">
        <v>406</v>
      </c>
      <c r="R102" s="79"/>
      <c r="S102" s="79"/>
      <c r="T102" s="79"/>
      <c r="U102" s="79"/>
      <c r="V102" s="82" t="s">
        <v>554</v>
      </c>
      <c r="W102" s="81">
        <v>43686.58086805556</v>
      </c>
      <c r="X102" s="82" t="s">
        <v>613</v>
      </c>
      <c r="Y102" s="79"/>
      <c r="Z102" s="79"/>
      <c r="AA102" s="85" t="s">
        <v>731</v>
      </c>
      <c r="AB102" s="79"/>
      <c r="AC102" s="79" t="b">
        <v>0</v>
      </c>
      <c r="AD102" s="79">
        <v>0</v>
      </c>
      <c r="AE102" s="85" t="s">
        <v>839</v>
      </c>
      <c r="AF102" s="79" t="b">
        <v>0</v>
      </c>
      <c r="AG102" s="79" t="s">
        <v>853</v>
      </c>
      <c r="AH102" s="79"/>
      <c r="AI102" s="85" t="s">
        <v>839</v>
      </c>
      <c r="AJ102" s="79" t="b">
        <v>0</v>
      </c>
      <c r="AK102" s="79">
        <v>0</v>
      </c>
      <c r="AL102" s="85" t="s">
        <v>730</v>
      </c>
      <c r="AM102" s="79" t="s">
        <v>861</v>
      </c>
      <c r="AN102" s="79" t="b">
        <v>0</v>
      </c>
      <c r="AO102" s="85" t="s">
        <v>730</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231</v>
      </c>
      <c r="B103" s="64" t="s">
        <v>308</v>
      </c>
      <c r="C103" s="65" t="s">
        <v>2748</v>
      </c>
      <c r="D103" s="66">
        <v>3</v>
      </c>
      <c r="E103" s="67" t="s">
        <v>132</v>
      </c>
      <c r="F103" s="68">
        <v>35</v>
      </c>
      <c r="G103" s="65"/>
      <c r="H103" s="69"/>
      <c r="I103" s="70"/>
      <c r="J103" s="70"/>
      <c r="K103" s="34" t="s">
        <v>65</v>
      </c>
      <c r="L103" s="77">
        <v>103</v>
      </c>
      <c r="M103" s="77"/>
      <c r="N103" s="72"/>
      <c r="O103" s="79" t="s">
        <v>382</v>
      </c>
      <c r="P103" s="81">
        <v>42979.95983796296</v>
      </c>
      <c r="Q103" s="79" t="s">
        <v>405</v>
      </c>
      <c r="R103" s="82" t="s">
        <v>484</v>
      </c>
      <c r="S103" s="79" t="s">
        <v>512</v>
      </c>
      <c r="T103" s="79"/>
      <c r="U103" s="79"/>
      <c r="V103" s="82" t="s">
        <v>553</v>
      </c>
      <c r="W103" s="81">
        <v>42979.95983796296</v>
      </c>
      <c r="X103" s="82" t="s">
        <v>612</v>
      </c>
      <c r="Y103" s="79"/>
      <c r="Z103" s="79"/>
      <c r="AA103" s="85" t="s">
        <v>730</v>
      </c>
      <c r="AB103" s="85" t="s">
        <v>732</v>
      </c>
      <c r="AC103" s="79" t="b">
        <v>0</v>
      </c>
      <c r="AD103" s="79">
        <v>77</v>
      </c>
      <c r="AE103" s="85" t="s">
        <v>840</v>
      </c>
      <c r="AF103" s="79" t="b">
        <v>0</v>
      </c>
      <c r="AG103" s="79" t="s">
        <v>853</v>
      </c>
      <c r="AH103" s="79"/>
      <c r="AI103" s="85" t="s">
        <v>839</v>
      </c>
      <c r="AJ103" s="79" t="b">
        <v>0</v>
      </c>
      <c r="AK103" s="79">
        <v>6</v>
      </c>
      <c r="AL103" s="85" t="s">
        <v>839</v>
      </c>
      <c r="AM103" s="79" t="s">
        <v>864</v>
      </c>
      <c r="AN103" s="79" t="b">
        <v>1</v>
      </c>
      <c r="AO103" s="85" t="s">
        <v>732</v>
      </c>
      <c r="AP103" s="79" t="s">
        <v>867</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222</v>
      </c>
      <c r="B104" s="64" t="s">
        <v>308</v>
      </c>
      <c r="C104" s="65" t="s">
        <v>2748</v>
      </c>
      <c r="D104" s="66">
        <v>3</v>
      </c>
      <c r="E104" s="67" t="s">
        <v>132</v>
      </c>
      <c r="F104" s="68">
        <v>35</v>
      </c>
      <c r="G104" s="65"/>
      <c r="H104" s="69"/>
      <c r="I104" s="70"/>
      <c r="J104" s="70"/>
      <c r="K104" s="34" t="s">
        <v>65</v>
      </c>
      <c r="L104" s="77">
        <v>104</v>
      </c>
      <c r="M104" s="77"/>
      <c r="N104" s="72"/>
      <c r="O104" s="79" t="s">
        <v>383</v>
      </c>
      <c r="P104" s="81">
        <v>42979.873252314814</v>
      </c>
      <c r="Q104" s="79" t="s">
        <v>407</v>
      </c>
      <c r="R104" s="79"/>
      <c r="S104" s="79"/>
      <c r="T104" s="79"/>
      <c r="U104" s="82" t="s">
        <v>523</v>
      </c>
      <c r="V104" s="82" t="s">
        <v>523</v>
      </c>
      <c r="W104" s="81">
        <v>42979.873252314814</v>
      </c>
      <c r="X104" s="82" t="s">
        <v>614</v>
      </c>
      <c r="Y104" s="79"/>
      <c r="Z104" s="79"/>
      <c r="AA104" s="85" t="s">
        <v>732</v>
      </c>
      <c r="AB104" s="79"/>
      <c r="AC104" s="79" t="b">
        <v>0</v>
      </c>
      <c r="AD104" s="79">
        <v>5118</v>
      </c>
      <c r="AE104" s="85" t="s">
        <v>842</v>
      </c>
      <c r="AF104" s="79" t="b">
        <v>0</v>
      </c>
      <c r="AG104" s="79" t="s">
        <v>853</v>
      </c>
      <c r="AH104" s="79"/>
      <c r="AI104" s="85" t="s">
        <v>839</v>
      </c>
      <c r="AJ104" s="79" t="b">
        <v>0</v>
      </c>
      <c r="AK104" s="79">
        <v>1207</v>
      </c>
      <c r="AL104" s="85" t="s">
        <v>839</v>
      </c>
      <c r="AM104" s="79" t="s">
        <v>864</v>
      </c>
      <c r="AN104" s="79" t="b">
        <v>0</v>
      </c>
      <c r="AO104" s="85" t="s">
        <v>732</v>
      </c>
      <c r="AP104" s="79" t="s">
        <v>867</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2</v>
      </c>
      <c r="BE104" s="49">
        <v>12.5</v>
      </c>
      <c r="BF104" s="48">
        <v>0</v>
      </c>
      <c r="BG104" s="49">
        <v>0</v>
      </c>
      <c r="BH104" s="48">
        <v>0</v>
      </c>
      <c r="BI104" s="49">
        <v>0</v>
      </c>
      <c r="BJ104" s="48">
        <v>14</v>
      </c>
      <c r="BK104" s="49">
        <v>87.5</v>
      </c>
      <c r="BL104" s="48">
        <v>16</v>
      </c>
    </row>
    <row r="105" spans="1:64" ht="15">
      <c r="A105" s="64" t="s">
        <v>232</v>
      </c>
      <c r="B105" s="64" t="s">
        <v>308</v>
      </c>
      <c r="C105" s="65" t="s">
        <v>2749</v>
      </c>
      <c r="D105" s="66">
        <v>3.875</v>
      </c>
      <c r="E105" s="67" t="s">
        <v>136</v>
      </c>
      <c r="F105" s="68">
        <v>32.125</v>
      </c>
      <c r="G105" s="65"/>
      <c r="H105" s="69"/>
      <c r="I105" s="70"/>
      <c r="J105" s="70"/>
      <c r="K105" s="34" t="s">
        <v>65</v>
      </c>
      <c r="L105" s="77">
        <v>105</v>
      </c>
      <c r="M105" s="77"/>
      <c r="N105" s="72"/>
      <c r="O105" s="79" t="s">
        <v>382</v>
      </c>
      <c r="P105" s="81">
        <v>43686.58069444444</v>
      </c>
      <c r="Q105" s="79" t="s">
        <v>408</v>
      </c>
      <c r="R105" s="79"/>
      <c r="S105" s="79"/>
      <c r="T105" s="79"/>
      <c r="U105" s="82" t="s">
        <v>523</v>
      </c>
      <c r="V105" s="82" t="s">
        <v>523</v>
      </c>
      <c r="W105" s="81">
        <v>43686.58069444444</v>
      </c>
      <c r="X105" s="82" t="s">
        <v>615</v>
      </c>
      <c r="Y105" s="79"/>
      <c r="Z105" s="79"/>
      <c r="AA105" s="85" t="s">
        <v>733</v>
      </c>
      <c r="AB105" s="79"/>
      <c r="AC105" s="79" t="b">
        <v>0</v>
      </c>
      <c r="AD105" s="79">
        <v>0</v>
      </c>
      <c r="AE105" s="85" t="s">
        <v>839</v>
      </c>
      <c r="AF105" s="79" t="b">
        <v>0</v>
      </c>
      <c r="AG105" s="79" t="s">
        <v>853</v>
      </c>
      <c r="AH105" s="79"/>
      <c r="AI105" s="85" t="s">
        <v>839</v>
      </c>
      <c r="AJ105" s="79" t="b">
        <v>0</v>
      </c>
      <c r="AK105" s="79">
        <v>0</v>
      </c>
      <c r="AL105" s="85" t="s">
        <v>732</v>
      </c>
      <c r="AM105" s="79" t="s">
        <v>861</v>
      </c>
      <c r="AN105" s="79" t="b">
        <v>0</v>
      </c>
      <c r="AO105" s="85" t="s">
        <v>732</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v>2</v>
      </c>
      <c r="BE105" s="49">
        <v>11.11111111111111</v>
      </c>
      <c r="BF105" s="48">
        <v>0</v>
      </c>
      <c r="BG105" s="49">
        <v>0</v>
      </c>
      <c r="BH105" s="48">
        <v>0</v>
      </c>
      <c r="BI105" s="49">
        <v>0</v>
      </c>
      <c r="BJ105" s="48">
        <v>16</v>
      </c>
      <c r="BK105" s="49">
        <v>88.88888888888889</v>
      </c>
      <c r="BL105" s="48">
        <v>18</v>
      </c>
    </row>
    <row r="106" spans="1:64" ht="15">
      <c r="A106" s="64" t="s">
        <v>232</v>
      </c>
      <c r="B106" s="64" t="s">
        <v>308</v>
      </c>
      <c r="C106" s="65" t="s">
        <v>2749</v>
      </c>
      <c r="D106" s="66">
        <v>3.875</v>
      </c>
      <c r="E106" s="67" t="s">
        <v>136</v>
      </c>
      <c r="F106" s="68">
        <v>32.125</v>
      </c>
      <c r="G106" s="65"/>
      <c r="H106" s="69"/>
      <c r="I106" s="70"/>
      <c r="J106" s="70"/>
      <c r="K106" s="34" t="s">
        <v>65</v>
      </c>
      <c r="L106" s="77">
        <v>106</v>
      </c>
      <c r="M106" s="77"/>
      <c r="N106" s="72"/>
      <c r="O106" s="79" t="s">
        <v>382</v>
      </c>
      <c r="P106" s="81">
        <v>43686.58086805556</v>
      </c>
      <c r="Q106" s="79" t="s">
        <v>406</v>
      </c>
      <c r="R106" s="79"/>
      <c r="S106" s="79"/>
      <c r="T106" s="79"/>
      <c r="U106" s="79"/>
      <c r="V106" s="82" t="s">
        <v>554</v>
      </c>
      <c r="W106" s="81">
        <v>43686.58086805556</v>
      </c>
      <c r="X106" s="82" t="s">
        <v>613</v>
      </c>
      <c r="Y106" s="79"/>
      <c r="Z106" s="79"/>
      <c r="AA106" s="85" t="s">
        <v>731</v>
      </c>
      <c r="AB106" s="79"/>
      <c r="AC106" s="79" t="b">
        <v>0</v>
      </c>
      <c r="AD106" s="79">
        <v>0</v>
      </c>
      <c r="AE106" s="85" t="s">
        <v>839</v>
      </c>
      <c r="AF106" s="79" t="b">
        <v>0</v>
      </c>
      <c r="AG106" s="79" t="s">
        <v>853</v>
      </c>
      <c r="AH106" s="79"/>
      <c r="AI106" s="85" t="s">
        <v>839</v>
      </c>
      <c r="AJ106" s="79" t="b">
        <v>0</v>
      </c>
      <c r="AK106" s="79">
        <v>0</v>
      </c>
      <c r="AL106" s="85" t="s">
        <v>730</v>
      </c>
      <c r="AM106" s="79" t="s">
        <v>861</v>
      </c>
      <c r="AN106" s="79" t="b">
        <v>0</v>
      </c>
      <c r="AO106" s="85" t="s">
        <v>730</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231</v>
      </c>
      <c r="B107" s="64" t="s">
        <v>309</v>
      </c>
      <c r="C107" s="65" t="s">
        <v>2748</v>
      </c>
      <c r="D107" s="66">
        <v>3</v>
      </c>
      <c r="E107" s="67" t="s">
        <v>132</v>
      </c>
      <c r="F107" s="68">
        <v>35</v>
      </c>
      <c r="G107" s="65"/>
      <c r="H107" s="69"/>
      <c r="I107" s="70"/>
      <c r="J107" s="70"/>
      <c r="K107" s="34" t="s">
        <v>65</v>
      </c>
      <c r="L107" s="77">
        <v>107</v>
      </c>
      <c r="M107" s="77"/>
      <c r="N107" s="72"/>
      <c r="O107" s="79" t="s">
        <v>382</v>
      </c>
      <c r="P107" s="81">
        <v>42979.95983796296</v>
      </c>
      <c r="Q107" s="79" t="s">
        <v>405</v>
      </c>
      <c r="R107" s="82" t="s">
        <v>484</v>
      </c>
      <c r="S107" s="79" t="s">
        <v>512</v>
      </c>
      <c r="T107" s="79"/>
      <c r="U107" s="79"/>
      <c r="V107" s="82" t="s">
        <v>553</v>
      </c>
      <c r="W107" s="81">
        <v>42979.95983796296</v>
      </c>
      <c r="X107" s="82" t="s">
        <v>612</v>
      </c>
      <c r="Y107" s="79"/>
      <c r="Z107" s="79"/>
      <c r="AA107" s="85" t="s">
        <v>730</v>
      </c>
      <c r="AB107" s="85" t="s">
        <v>732</v>
      </c>
      <c r="AC107" s="79" t="b">
        <v>0</v>
      </c>
      <c r="AD107" s="79">
        <v>77</v>
      </c>
      <c r="AE107" s="85" t="s">
        <v>840</v>
      </c>
      <c r="AF107" s="79" t="b">
        <v>0</v>
      </c>
      <c r="AG107" s="79" t="s">
        <v>853</v>
      </c>
      <c r="AH107" s="79"/>
      <c r="AI107" s="85" t="s">
        <v>839</v>
      </c>
      <c r="AJ107" s="79" t="b">
        <v>0</v>
      </c>
      <c r="AK107" s="79">
        <v>6</v>
      </c>
      <c r="AL107" s="85" t="s">
        <v>839</v>
      </c>
      <c r="AM107" s="79" t="s">
        <v>864</v>
      </c>
      <c r="AN107" s="79" t="b">
        <v>1</v>
      </c>
      <c r="AO107" s="85" t="s">
        <v>732</v>
      </c>
      <c r="AP107" s="79" t="s">
        <v>867</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1</v>
      </c>
      <c r="BE107" s="49">
        <v>6.666666666666667</v>
      </c>
      <c r="BF107" s="48">
        <v>0</v>
      </c>
      <c r="BG107" s="49">
        <v>0</v>
      </c>
      <c r="BH107" s="48">
        <v>0</v>
      </c>
      <c r="BI107" s="49">
        <v>0</v>
      </c>
      <c r="BJ107" s="48">
        <v>14</v>
      </c>
      <c r="BK107" s="49">
        <v>93.33333333333333</v>
      </c>
      <c r="BL107" s="48">
        <v>15</v>
      </c>
    </row>
    <row r="108" spans="1:64" ht="15">
      <c r="A108" s="64" t="s">
        <v>232</v>
      </c>
      <c r="B108" s="64" t="s">
        <v>309</v>
      </c>
      <c r="C108" s="65" t="s">
        <v>2748</v>
      </c>
      <c r="D108" s="66">
        <v>3</v>
      </c>
      <c r="E108" s="67" t="s">
        <v>132</v>
      </c>
      <c r="F108" s="68">
        <v>35</v>
      </c>
      <c r="G108" s="65"/>
      <c r="H108" s="69"/>
      <c r="I108" s="70"/>
      <c r="J108" s="70"/>
      <c r="K108" s="34" t="s">
        <v>65</v>
      </c>
      <c r="L108" s="77">
        <v>108</v>
      </c>
      <c r="M108" s="77"/>
      <c r="N108" s="72"/>
      <c r="O108" s="79" t="s">
        <v>382</v>
      </c>
      <c r="P108" s="81">
        <v>43686.58086805556</v>
      </c>
      <c r="Q108" s="79" t="s">
        <v>406</v>
      </c>
      <c r="R108" s="79"/>
      <c r="S108" s="79"/>
      <c r="T108" s="79"/>
      <c r="U108" s="79"/>
      <c r="V108" s="82" t="s">
        <v>554</v>
      </c>
      <c r="W108" s="81">
        <v>43686.58086805556</v>
      </c>
      <c r="X108" s="82" t="s">
        <v>613</v>
      </c>
      <c r="Y108" s="79"/>
      <c r="Z108" s="79"/>
      <c r="AA108" s="85" t="s">
        <v>731</v>
      </c>
      <c r="AB108" s="79"/>
      <c r="AC108" s="79" t="b">
        <v>0</v>
      </c>
      <c r="AD108" s="79">
        <v>0</v>
      </c>
      <c r="AE108" s="85" t="s">
        <v>839</v>
      </c>
      <c r="AF108" s="79" t="b">
        <v>0</v>
      </c>
      <c r="AG108" s="79" t="s">
        <v>853</v>
      </c>
      <c r="AH108" s="79"/>
      <c r="AI108" s="85" t="s">
        <v>839</v>
      </c>
      <c r="AJ108" s="79" t="b">
        <v>0</v>
      </c>
      <c r="AK108" s="79">
        <v>0</v>
      </c>
      <c r="AL108" s="85" t="s">
        <v>730</v>
      </c>
      <c r="AM108" s="79" t="s">
        <v>861</v>
      </c>
      <c r="AN108" s="79" t="b">
        <v>0</v>
      </c>
      <c r="AO108" s="85" t="s">
        <v>730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1</v>
      </c>
      <c r="BE108" s="49">
        <v>5.2631578947368425</v>
      </c>
      <c r="BF108" s="48">
        <v>1</v>
      </c>
      <c r="BG108" s="49">
        <v>5.2631578947368425</v>
      </c>
      <c r="BH108" s="48">
        <v>0</v>
      </c>
      <c r="BI108" s="49">
        <v>0</v>
      </c>
      <c r="BJ108" s="48">
        <v>17</v>
      </c>
      <c r="BK108" s="49">
        <v>89.47368421052632</v>
      </c>
      <c r="BL108" s="48">
        <v>19</v>
      </c>
    </row>
    <row r="109" spans="1:64" ht="15">
      <c r="A109" s="64" t="s">
        <v>231</v>
      </c>
      <c r="B109" s="64" t="s">
        <v>222</v>
      </c>
      <c r="C109" s="65" t="s">
        <v>2748</v>
      </c>
      <c r="D109" s="66">
        <v>3</v>
      </c>
      <c r="E109" s="67" t="s">
        <v>132</v>
      </c>
      <c r="F109" s="68">
        <v>35</v>
      </c>
      <c r="G109" s="65"/>
      <c r="H109" s="69"/>
      <c r="I109" s="70"/>
      <c r="J109" s="70"/>
      <c r="K109" s="34" t="s">
        <v>65</v>
      </c>
      <c r="L109" s="77">
        <v>109</v>
      </c>
      <c r="M109" s="77"/>
      <c r="N109" s="72"/>
      <c r="O109" s="79" t="s">
        <v>383</v>
      </c>
      <c r="P109" s="81">
        <v>42979.95983796296</v>
      </c>
      <c r="Q109" s="79" t="s">
        <v>405</v>
      </c>
      <c r="R109" s="82" t="s">
        <v>484</v>
      </c>
      <c r="S109" s="79" t="s">
        <v>512</v>
      </c>
      <c r="T109" s="79"/>
      <c r="U109" s="79"/>
      <c r="V109" s="82" t="s">
        <v>553</v>
      </c>
      <c r="W109" s="81">
        <v>42979.95983796296</v>
      </c>
      <c r="X109" s="82" t="s">
        <v>612</v>
      </c>
      <c r="Y109" s="79"/>
      <c r="Z109" s="79"/>
      <c r="AA109" s="85" t="s">
        <v>730</v>
      </c>
      <c r="AB109" s="85" t="s">
        <v>732</v>
      </c>
      <c r="AC109" s="79" t="b">
        <v>0</v>
      </c>
      <c r="AD109" s="79">
        <v>77</v>
      </c>
      <c r="AE109" s="85" t="s">
        <v>840</v>
      </c>
      <c r="AF109" s="79" t="b">
        <v>0</v>
      </c>
      <c r="AG109" s="79" t="s">
        <v>853</v>
      </c>
      <c r="AH109" s="79"/>
      <c r="AI109" s="85" t="s">
        <v>839</v>
      </c>
      <c r="AJ109" s="79" t="b">
        <v>0</v>
      </c>
      <c r="AK109" s="79">
        <v>6</v>
      </c>
      <c r="AL109" s="85" t="s">
        <v>839</v>
      </c>
      <c r="AM109" s="79" t="s">
        <v>864</v>
      </c>
      <c r="AN109" s="79" t="b">
        <v>1</v>
      </c>
      <c r="AO109" s="85" t="s">
        <v>732</v>
      </c>
      <c r="AP109" s="79" t="s">
        <v>867</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232</v>
      </c>
      <c r="B110" s="64" t="s">
        <v>231</v>
      </c>
      <c r="C110" s="65" t="s">
        <v>2748</v>
      </c>
      <c r="D110" s="66">
        <v>3</v>
      </c>
      <c r="E110" s="67" t="s">
        <v>132</v>
      </c>
      <c r="F110" s="68">
        <v>35</v>
      </c>
      <c r="G110" s="65"/>
      <c r="H110" s="69"/>
      <c r="I110" s="70"/>
      <c r="J110" s="70"/>
      <c r="K110" s="34" t="s">
        <v>65</v>
      </c>
      <c r="L110" s="77">
        <v>110</v>
      </c>
      <c r="M110" s="77"/>
      <c r="N110" s="72"/>
      <c r="O110" s="79" t="s">
        <v>382</v>
      </c>
      <c r="P110" s="81">
        <v>43686.58086805556</v>
      </c>
      <c r="Q110" s="79" t="s">
        <v>406</v>
      </c>
      <c r="R110" s="79"/>
      <c r="S110" s="79"/>
      <c r="T110" s="79"/>
      <c r="U110" s="79"/>
      <c r="V110" s="82" t="s">
        <v>554</v>
      </c>
      <c r="W110" s="81">
        <v>43686.58086805556</v>
      </c>
      <c r="X110" s="82" t="s">
        <v>613</v>
      </c>
      <c r="Y110" s="79"/>
      <c r="Z110" s="79"/>
      <c r="AA110" s="85" t="s">
        <v>731</v>
      </c>
      <c r="AB110" s="79"/>
      <c r="AC110" s="79" t="b">
        <v>0</v>
      </c>
      <c r="AD110" s="79">
        <v>0</v>
      </c>
      <c r="AE110" s="85" t="s">
        <v>839</v>
      </c>
      <c r="AF110" s="79" t="b">
        <v>0</v>
      </c>
      <c r="AG110" s="79" t="s">
        <v>853</v>
      </c>
      <c r="AH110" s="79"/>
      <c r="AI110" s="85" t="s">
        <v>839</v>
      </c>
      <c r="AJ110" s="79" t="b">
        <v>0</v>
      </c>
      <c r="AK110" s="79">
        <v>0</v>
      </c>
      <c r="AL110" s="85" t="s">
        <v>730</v>
      </c>
      <c r="AM110" s="79" t="s">
        <v>861</v>
      </c>
      <c r="AN110" s="79" t="b">
        <v>0</v>
      </c>
      <c r="AO110" s="85" t="s">
        <v>730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232</v>
      </c>
      <c r="B111" s="64" t="s">
        <v>222</v>
      </c>
      <c r="C111" s="65" t="s">
        <v>2749</v>
      </c>
      <c r="D111" s="66">
        <v>3.875</v>
      </c>
      <c r="E111" s="67" t="s">
        <v>136</v>
      </c>
      <c r="F111" s="68">
        <v>32.125</v>
      </c>
      <c r="G111" s="65"/>
      <c r="H111" s="69"/>
      <c r="I111" s="70"/>
      <c r="J111" s="70"/>
      <c r="K111" s="34" t="s">
        <v>65</v>
      </c>
      <c r="L111" s="77">
        <v>111</v>
      </c>
      <c r="M111" s="77"/>
      <c r="N111" s="72"/>
      <c r="O111" s="79" t="s">
        <v>382</v>
      </c>
      <c r="P111" s="81">
        <v>43686.58069444444</v>
      </c>
      <c r="Q111" s="79" t="s">
        <v>408</v>
      </c>
      <c r="R111" s="79"/>
      <c r="S111" s="79"/>
      <c r="T111" s="79"/>
      <c r="U111" s="82" t="s">
        <v>523</v>
      </c>
      <c r="V111" s="82" t="s">
        <v>523</v>
      </c>
      <c r="W111" s="81">
        <v>43686.58069444444</v>
      </c>
      <c r="X111" s="82" t="s">
        <v>615</v>
      </c>
      <c r="Y111" s="79"/>
      <c r="Z111" s="79"/>
      <c r="AA111" s="85" t="s">
        <v>733</v>
      </c>
      <c r="AB111" s="79"/>
      <c r="AC111" s="79" t="b">
        <v>0</v>
      </c>
      <c r="AD111" s="79">
        <v>0</v>
      </c>
      <c r="AE111" s="85" t="s">
        <v>839</v>
      </c>
      <c r="AF111" s="79" t="b">
        <v>0</v>
      </c>
      <c r="AG111" s="79" t="s">
        <v>853</v>
      </c>
      <c r="AH111" s="79"/>
      <c r="AI111" s="85" t="s">
        <v>839</v>
      </c>
      <c r="AJ111" s="79" t="b">
        <v>0</v>
      </c>
      <c r="AK111" s="79">
        <v>0</v>
      </c>
      <c r="AL111" s="85" t="s">
        <v>732</v>
      </c>
      <c r="AM111" s="79" t="s">
        <v>861</v>
      </c>
      <c r="AN111" s="79" t="b">
        <v>0</v>
      </c>
      <c r="AO111" s="85" t="s">
        <v>732</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232</v>
      </c>
      <c r="B112" s="64" t="s">
        <v>222</v>
      </c>
      <c r="C112" s="65" t="s">
        <v>2749</v>
      </c>
      <c r="D112" s="66">
        <v>3.875</v>
      </c>
      <c r="E112" s="67" t="s">
        <v>136</v>
      </c>
      <c r="F112" s="68">
        <v>32.125</v>
      </c>
      <c r="G112" s="65"/>
      <c r="H112" s="69"/>
      <c r="I112" s="70"/>
      <c r="J112" s="70"/>
      <c r="K112" s="34" t="s">
        <v>65</v>
      </c>
      <c r="L112" s="77">
        <v>112</v>
      </c>
      <c r="M112" s="77"/>
      <c r="N112" s="72"/>
      <c r="O112" s="79" t="s">
        <v>382</v>
      </c>
      <c r="P112" s="81">
        <v>43686.58086805556</v>
      </c>
      <c r="Q112" s="79" t="s">
        <v>406</v>
      </c>
      <c r="R112" s="79"/>
      <c r="S112" s="79"/>
      <c r="T112" s="79"/>
      <c r="U112" s="79"/>
      <c r="V112" s="82" t="s">
        <v>554</v>
      </c>
      <c r="W112" s="81">
        <v>43686.58086805556</v>
      </c>
      <c r="X112" s="82" t="s">
        <v>613</v>
      </c>
      <c r="Y112" s="79"/>
      <c r="Z112" s="79"/>
      <c r="AA112" s="85" t="s">
        <v>731</v>
      </c>
      <c r="AB112" s="79"/>
      <c r="AC112" s="79" t="b">
        <v>0</v>
      </c>
      <c r="AD112" s="79">
        <v>0</v>
      </c>
      <c r="AE112" s="85" t="s">
        <v>839</v>
      </c>
      <c r="AF112" s="79" t="b">
        <v>0</v>
      </c>
      <c r="AG112" s="79" t="s">
        <v>853</v>
      </c>
      <c r="AH112" s="79"/>
      <c r="AI112" s="85" t="s">
        <v>839</v>
      </c>
      <c r="AJ112" s="79" t="b">
        <v>0</v>
      </c>
      <c r="AK112" s="79">
        <v>0</v>
      </c>
      <c r="AL112" s="85" t="s">
        <v>730</v>
      </c>
      <c r="AM112" s="79" t="s">
        <v>861</v>
      </c>
      <c r="AN112" s="79" t="b">
        <v>0</v>
      </c>
      <c r="AO112" s="85" t="s">
        <v>730</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233</v>
      </c>
      <c r="B113" s="64" t="s">
        <v>310</v>
      </c>
      <c r="C113" s="65" t="s">
        <v>2749</v>
      </c>
      <c r="D113" s="66">
        <v>3.875</v>
      </c>
      <c r="E113" s="67" t="s">
        <v>136</v>
      </c>
      <c r="F113" s="68">
        <v>32.125</v>
      </c>
      <c r="G113" s="65"/>
      <c r="H113" s="69"/>
      <c r="I113" s="70"/>
      <c r="J113" s="70"/>
      <c r="K113" s="34" t="s">
        <v>65</v>
      </c>
      <c r="L113" s="77">
        <v>113</v>
      </c>
      <c r="M113" s="77"/>
      <c r="N113" s="72"/>
      <c r="O113" s="79" t="s">
        <v>382</v>
      </c>
      <c r="P113" s="81">
        <v>43678.77657407407</v>
      </c>
      <c r="Q113" s="79" t="s">
        <v>409</v>
      </c>
      <c r="R113" s="82" t="s">
        <v>485</v>
      </c>
      <c r="S113" s="79" t="s">
        <v>512</v>
      </c>
      <c r="T113" s="79"/>
      <c r="U113" s="79"/>
      <c r="V113" s="82" t="s">
        <v>555</v>
      </c>
      <c r="W113" s="81">
        <v>43678.77657407407</v>
      </c>
      <c r="X113" s="82" t="s">
        <v>616</v>
      </c>
      <c r="Y113" s="79"/>
      <c r="Z113" s="79"/>
      <c r="AA113" s="85" t="s">
        <v>734</v>
      </c>
      <c r="AB113" s="79"/>
      <c r="AC113" s="79" t="b">
        <v>0</v>
      </c>
      <c r="AD113" s="79">
        <v>0</v>
      </c>
      <c r="AE113" s="85" t="s">
        <v>843</v>
      </c>
      <c r="AF113" s="79" t="b">
        <v>1</v>
      </c>
      <c r="AG113" s="79" t="s">
        <v>854</v>
      </c>
      <c r="AH113" s="79"/>
      <c r="AI113" s="85" t="s">
        <v>856</v>
      </c>
      <c r="AJ113" s="79" t="b">
        <v>0</v>
      </c>
      <c r="AK113" s="79">
        <v>0</v>
      </c>
      <c r="AL113" s="85" t="s">
        <v>839</v>
      </c>
      <c r="AM113" s="79" t="s">
        <v>860</v>
      </c>
      <c r="AN113" s="79" t="b">
        <v>0</v>
      </c>
      <c r="AO113" s="85" t="s">
        <v>734</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233</v>
      </c>
      <c r="B114" s="64" t="s">
        <v>310</v>
      </c>
      <c r="C114" s="65" t="s">
        <v>2749</v>
      </c>
      <c r="D114" s="66">
        <v>3.875</v>
      </c>
      <c r="E114" s="67" t="s">
        <v>136</v>
      </c>
      <c r="F114" s="68">
        <v>32.125</v>
      </c>
      <c r="G114" s="65"/>
      <c r="H114" s="69"/>
      <c r="I114" s="70"/>
      <c r="J114" s="70"/>
      <c r="K114" s="34" t="s">
        <v>65</v>
      </c>
      <c r="L114" s="77">
        <v>114</v>
      </c>
      <c r="M114" s="77"/>
      <c r="N114" s="72"/>
      <c r="O114" s="79" t="s">
        <v>382</v>
      </c>
      <c r="P114" s="81">
        <v>43684.58042824074</v>
      </c>
      <c r="Q114" s="79" t="s">
        <v>410</v>
      </c>
      <c r="R114" s="82" t="s">
        <v>486</v>
      </c>
      <c r="S114" s="79" t="s">
        <v>512</v>
      </c>
      <c r="T114" s="79"/>
      <c r="U114" s="79"/>
      <c r="V114" s="82" t="s">
        <v>555</v>
      </c>
      <c r="W114" s="81">
        <v>43684.58042824074</v>
      </c>
      <c r="X114" s="82" t="s">
        <v>617</v>
      </c>
      <c r="Y114" s="79"/>
      <c r="Z114" s="79"/>
      <c r="AA114" s="85" t="s">
        <v>735</v>
      </c>
      <c r="AB114" s="79"/>
      <c r="AC114" s="79" t="b">
        <v>0</v>
      </c>
      <c r="AD114" s="79">
        <v>0</v>
      </c>
      <c r="AE114" s="85" t="s">
        <v>844</v>
      </c>
      <c r="AF114" s="79" t="b">
        <v>1</v>
      </c>
      <c r="AG114" s="79" t="s">
        <v>854</v>
      </c>
      <c r="AH114" s="79"/>
      <c r="AI114" s="85" t="s">
        <v>857</v>
      </c>
      <c r="AJ114" s="79" t="b">
        <v>0</v>
      </c>
      <c r="AK114" s="79">
        <v>0</v>
      </c>
      <c r="AL114" s="85" t="s">
        <v>839</v>
      </c>
      <c r="AM114" s="79" t="s">
        <v>860</v>
      </c>
      <c r="AN114" s="79" t="b">
        <v>0</v>
      </c>
      <c r="AO114" s="85" t="s">
        <v>735</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233</v>
      </c>
      <c r="B115" s="64" t="s">
        <v>311</v>
      </c>
      <c r="C115" s="65" t="s">
        <v>2749</v>
      </c>
      <c r="D115" s="66">
        <v>3.875</v>
      </c>
      <c r="E115" s="67" t="s">
        <v>136</v>
      </c>
      <c r="F115" s="68">
        <v>32.125</v>
      </c>
      <c r="G115" s="65"/>
      <c r="H115" s="69"/>
      <c r="I115" s="70"/>
      <c r="J115" s="70"/>
      <c r="K115" s="34" t="s">
        <v>65</v>
      </c>
      <c r="L115" s="77">
        <v>115</v>
      </c>
      <c r="M115" s="77"/>
      <c r="N115" s="72"/>
      <c r="O115" s="79" t="s">
        <v>382</v>
      </c>
      <c r="P115" s="81">
        <v>43678.77657407407</v>
      </c>
      <c r="Q115" s="79" t="s">
        <v>409</v>
      </c>
      <c r="R115" s="82" t="s">
        <v>485</v>
      </c>
      <c r="S115" s="79" t="s">
        <v>512</v>
      </c>
      <c r="T115" s="79"/>
      <c r="U115" s="79"/>
      <c r="V115" s="82" t="s">
        <v>555</v>
      </c>
      <c r="W115" s="81">
        <v>43678.77657407407</v>
      </c>
      <c r="X115" s="82" t="s">
        <v>616</v>
      </c>
      <c r="Y115" s="79"/>
      <c r="Z115" s="79"/>
      <c r="AA115" s="85" t="s">
        <v>734</v>
      </c>
      <c r="AB115" s="79"/>
      <c r="AC115" s="79" t="b">
        <v>0</v>
      </c>
      <c r="AD115" s="79">
        <v>0</v>
      </c>
      <c r="AE115" s="85" t="s">
        <v>843</v>
      </c>
      <c r="AF115" s="79" t="b">
        <v>1</v>
      </c>
      <c r="AG115" s="79" t="s">
        <v>854</v>
      </c>
      <c r="AH115" s="79"/>
      <c r="AI115" s="85" t="s">
        <v>856</v>
      </c>
      <c r="AJ115" s="79" t="b">
        <v>0</v>
      </c>
      <c r="AK115" s="79">
        <v>0</v>
      </c>
      <c r="AL115" s="85" t="s">
        <v>839</v>
      </c>
      <c r="AM115" s="79" t="s">
        <v>860</v>
      </c>
      <c r="AN115" s="79" t="b">
        <v>0</v>
      </c>
      <c r="AO115" s="85" t="s">
        <v>734</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233</v>
      </c>
      <c r="B116" s="64" t="s">
        <v>311</v>
      </c>
      <c r="C116" s="65" t="s">
        <v>2749</v>
      </c>
      <c r="D116" s="66">
        <v>3.875</v>
      </c>
      <c r="E116" s="67" t="s">
        <v>136</v>
      </c>
      <c r="F116" s="68">
        <v>32.125</v>
      </c>
      <c r="G116" s="65"/>
      <c r="H116" s="69"/>
      <c r="I116" s="70"/>
      <c r="J116" s="70"/>
      <c r="K116" s="34" t="s">
        <v>65</v>
      </c>
      <c r="L116" s="77">
        <v>116</v>
      </c>
      <c r="M116" s="77"/>
      <c r="N116" s="72"/>
      <c r="O116" s="79" t="s">
        <v>382</v>
      </c>
      <c r="P116" s="81">
        <v>43684.58042824074</v>
      </c>
      <c r="Q116" s="79" t="s">
        <v>410</v>
      </c>
      <c r="R116" s="82" t="s">
        <v>486</v>
      </c>
      <c r="S116" s="79" t="s">
        <v>512</v>
      </c>
      <c r="T116" s="79"/>
      <c r="U116" s="79"/>
      <c r="V116" s="82" t="s">
        <v>555</v>
      </c>
      <c r="W116" s="81">
        <v>43684.58042824074</v>
      </c>
      <c r="X116" s="82" t="s">
        <v>617</v>
      </c>
      <c r="Y116" s="79"/>
      <c r="Z116" s="79"/>
      <c r="AA116" s="85" t="s">
        <v>735</v>
      </c>
      <c r="AB116" s="79"/>
      <c r="AC116" s="79" t="b">
        <v>0</v>
      </c>
      <c r="AD116" s="79">
        <v>0</v>
      </c>
      <c r="AE116" s="85" t="s">
        <v>844</v>
      </c>
      <c r="AF116" s="79" t="b">
        <v>1</v>
      </c>
      <c r="AG116" s="79" t="s">
        <v>854</v>
      </c>
      <c r="AH116" s="79"/>
      <c r="AI116" s="85" t="s">
        <v>857</v>
      </c>
      <c r="AJ116" s="79" t="b">
        <v>0</v>
      </c>
      <c r="AK116" s="79">
        <v>0</v>
      </c>
      <c r="AL116" s="85" t="s">
        <v>839</v>
      </c>
      <c r="AM116" s="79" t="s">
        <v>860</v>
      </c>
      <c r="AN116" s="79" t="b">
        <v>0</v>
      </c>
      <c r="AO116" s="85" t="s">
        <v>735</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233</v>
      </c>
      <c r="B117" s="64" t="s">
        <v>312</v>
      </c>
      <c r="C117" s="65" t="s">
        <v>2749</v>
      </c>
      <c r="D117" s="66">
        <v>3.875</v>
      </c>
      <c r="E117" s="67" t="s">
        <v>136</v>
      </c>
      <c r="F117" s="68">
        <v>32.125</v>
      </c>
      <c r="G117" s="65"/>
      <c r="H117" s="69"/>
      <c r="I117" s="70"/>
      <c r="J117" s="70"/>
      <c r="K117" s="34" t="s">
        <v>65</v>
      </c>
      <c r="L117" s="77">
        <v>117</v>
      </c>
      <c r="M117" s="77"/>
      <c r="N117" s="72"/>
      <c r="O117" s="79" t="s">
        <v>382</v>
      </c>
      <c r="P117" s="81">
        <v>43678.77657407407</v>
      </c>
      <c r="Q117" s="79" t="s">
        <v>409</v>
      </c>
      <c r="R117" s="82" t="s">
        <v>485</v>
      </c>
      <c r="S117" s="79" t="s">
        <v>512</v>
      </c>
      <c r="T117" s="79"/>
      <c r="U117" s="79"/>
      <c r="V117" s="82" t="s">
        <v>555</v>
      </c>
      <c r="W117" s="81">
        <v>43678.77657407407</v>
      </c>
      <c r="X117" s="82" t="s">
        <v>616</v>
      </c>
      <c r="Y117" s="79"/>
      <c r="Z117" s="79"/>
      <c r="AA117" s="85" t="s">
        <v>734</v>
      </c>
      <c r="AB117" s="79"/>
      <c r="AC117" s="79" t="b">
        <v>0</v>
      </c>
      <c r="AD117" s="79">
        <v>0</v>
      </c>
      <c r="AE117" s="85" t="s">
        <v>843</v>
      </c>
      <c r="AF117" s="79" t="b">
        <v>1</v>
      </c>
      <c r="AG117" s="79" t="s">
        <v>854</v>
      </c>
      <c r="AH117" s="79"/>
      <c r="AI117" s="85" t="s">
        <v>856</v>
      </c>
      <c r="AJ117" s="79" t="b">
        <v>0</v>
      </c>
      <c r="AK117" s="79">
        <v>0</v>
      </c>
      <c r="AL117" s="85" t="s">
        <v>839</v>
      </c>
      <c r="AM117" s="79" t="s">
        <v>860</v>
      </c>
      <c r="AN117" s="79" t="b">
        <v>0</v>
      </c>
      <c r="AO117" s="85" t="s">
        <v>734</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233</v>
      </c>
      <c r="B118" s="64" t="s">
        <v>312</v>
      </c>
      <c r="C118" s="65" t="s">
        <v>2749</v>
      </c>
      <c r="D118" s="66">
        <v>3.875</v>
      </c>
      <c r="E118" s="67" t="s">
        <v>136</v>
      </c>
      <c r="F118" s="68">
        <v>32.125</v>
      </c>
      <c r="G118" s="65"/>
      <c r="H118" s="69"/>
      <c r="I118" s="70"/>
      <c r="J118" s="70"/>
      <c r="K118" s="34" t="s">
        <v>65</v>
      </c>
      <c r="L118" s="77">
        <v>118</v>
      </c>
      <c r="M118" s="77"/>
      <c r="N118" s="72"/>
      <c r="O118" s="79" t="s">
        <v>382</v>
      </c>
      <c r="P118" s="81">
        <v>43684.58042824074</v>
      </c>
      <c r="Q118" s="79" t="s">
        <v>410</v>
      </c>
      <c r="R118" s="82" t="s">
        <v>486</v>
      </c>
      <c r="S118" s="79" t="s">
        <v>512</v>
      </c>
      <c r="T118" s="79"/>
      <c r="U118" s="79"/>
      <c r="V118" s="82" t="s">
        <v>555</v>
      </c>
      <c r="W118" s="81">
        <v>43684.58042824074</v>
      </c>
      <c r="X118" s="82" t="s">
        <v>617</v>
      </c>
      <c r="Y118" s="79"/>
      <c r="Z118" s="79"/>
      <c r="AA118" s="85" t="s">
        <v>735</v>
      </c>
      <c r="AB118" s="79"/>
      <c r="AC118" s="79" t="b">
        <v>0</v>
      </c>
      <c r="AD118" s="79">
        <v>0</v>
      </c>
      <c r="AE118" s="85" t="s">
        <v>844</v>
      </c>
      <c r="AF118" s="79" t="b">
        <v>1</v>
      </c>
      <c r="AG118" s="79" t="s">
        <v>854</v>
      </c>
      <c r="AH118" s="79"/>
      <c r="AI118" s="85" t="s">
        <v>857</v>
      </c>
      <c r="AJ118" s="79" t="b">
        <v>0</v>
      </c>
      <c r="AK118" s="79">
        <v>0</v>
      </c>
      <c r="AL118" s="85" t="s">
        <v>839</v>
      </c>
      <c r="AM118" s="79" t="s">
        <v>860</v>
      </c>
      <c r="AN118" s="79" t="b">
        <v>0</v>
      </c>
      <c r="AO118" s="85" t="s">
        <v>735</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233</v>
      </c>
      <c r="B119" s="64" t="s">
        <v>313</v>
      </c>
      <c r="C119" s="65" t="s">
        <v>2749</v>
      </c>
      <c r="D119" s="66">
        <v>3.875</v>
      </c>
      <c r="E119" s="67" t="s">
        <v>136</v>
      </c>
      <c r="F119" s="68">
        <v>32.125</v>
      </c>
      <c r="G119" s="65"/>
      <c r="H119" s="69"/>
      <c r="I119" s="70"/>
      <c r="J119" s="70"/>
      <c r="K119" s="34" t="s">
        <v>65</v>
      </c>
      <c r="L119" s="77">
        <v>119</v>
      </c>
      <c r="M119" s="77"/>
      <c r="N119" s="72"/>
      <c r="O119" s="79" t="s">
        <v>382</v>
      </c>
      <c r="P119" s="81">
        <v>43678.77657407407</v>
      </c>
      <c r="Q119" s="79" t="s">
        <v>409</v>
      </c>
      <c r="R119" s="82" t="s">
        <v>485</v>
      </c>
      <c r="S119" s="79" t="s">
        <v>512</v>
      </c>
      <c r="T119" s="79"/>
      <c r="U119" s="79"/>
      <c r="V119" s="82" t="s">
        <v>555</v>
      </c>
      <c r="W119" s="81">
        <v>43678.77657407407</v>
      </c>
      <c r="X119" s="82" t="s">
        <v>616</v>
      </c>
      <c r="Y119" s="79"/>
      <c r="Z119" s="79"/>
      <c r="AA119" s="85" t="s">
        <v>734</v>
      </c>
      <c r="AB119" s="79"/>
      <c r="AC119" s="79" t="b">
        <v>0</v>
      </c>
      <c r="AD119" s="79">
        <v>0</v>
      </c>
      <c r="AE119" s="85" t="s">
        <v>843</v>
      </c>
      <c r="AF119" s="79" t="b">
        <v>1</v>
      </c>
      <c r="AG119" s="79" t="s">
        <v>854</v>
      </c>
      <c r="AH119" s="79"/>
      <c r="AI119" s="85" t="s">
        <v>856</v>
      </c>
      <c r="AJ119" s="79" t="b">
        <v>0</v>
      </c>
      <c r="AK119" s="79">
        <v>0</v>
      </c>
      <c r="AL119" s="85" t="s">
        <v>839</v>
      </c>
      <c r="AM119" s="79" t="s">
        <v>860</v>
      </c>
      <c r="AN119" s="79" t="b">
        <v>0</v>
      </c>
      <c r="AO119" s="85" t="s">
        <v>734</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233</v>
      </c>
      <c r="B120" s="64" t="s">
        <v>313</v>
      </c>
      <c r="C120" s="65" t="s">
        <v>2749</v>
      </c>
      <c r="D120" s="66">
        <v>3.875</v>
      </c>
      <c r="E120" s="67" t="s">
        <v>136</v>
      </c>
      <c r="F120" s="68">
        <v>32.125</v>
      </c>
      <c r="G120" s="65"/>
      <c r="H120" s="69"/>
      <c r="I120" s="70"/>
      <c r="J120" s="70"/>
      <c r="K120" s="34" t="s">
        <v>65</v>
      </c>
      <c r="L120" s="77">
        <v>120</v>
      </c>
      <c r="M120" s="77"/>
      <c r="N120" s="72"/>
      <c r="O120" s="79" t="s">
        <v>382</v>
      </c>
      <c r="P120" s="81">
        <v>43684.58042824074</v>
      </c>
      <c r="Q120" s="79" t="s">
        <v>410</v>
      </c>
      <c r="R120" s="82" t="s">
        <v>486</v>
      </c>
      <c r="S120" s="79" t="s">
        <v>512</v>
      </c>
      <c r="T120" s="79"/>
      <c r="U120" s="79"/>
      <c r="V120" s="82" t="s">
        <v>555</v>
      </c>
      <c r="W120" s="81">
        <v>43684.58042824074</v>
      </c>
      <c r="X120" s="82" t="s">
        <v>617</v>
      </c>
      <c r="Y120" s="79"/>
      <c r="Z120" s="79"/>
      <c r="AA120" s="85" t="s">
        <v>735</v>
      </c>
      <c r="AB120" s="79"/>
      <c r="AC120" s="79" t="b">
        <v>0</v>
      </c>
      <c r="AD120" s="79">
        <v>0</v>
      </c>
      <c r="AE120" s="85" t="s">
        <v>844</v>
      </c>
      <c r="AF120" s="79" t="b">
        <v>1</v>
      </c>
      <c r="AG120" s="79" t="s">
        <v>854</v>
      </c>
      <c r="AH120" s="79"/>
      <c r="AI120" s="85" t="s">
        <v>857</v>
      </c>
      <c r="AJ120" s="79" t="b">
        <v>0</v>
      </c>
      <c r="AK120" s="79">
        <v>0</v>
      </c>
      <c r="AL120" s="85" t="s">
        <v>839</v>
      </c>
      <c r="AM120" s="79" t="s">
        <v>860</v>
      </c>
      <c r="AN120" s="79" t="b">
        <v>0</v>
      </c>
      <c r="AO120" s="85" t="s">
        <v>735</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233</v>
      </c>
      <c r="B121" s="64" t="s">
        <v>314</v>
      </c>
      <c r="C121" s="65" t="s">
        <v>2749</v>
      </c>
      <c r="D121" s="66">
        <v>3.875</v>
      </c>
      <c r="E121" s="67" t="s">
        <v>136</v>
      </c>
      <c r="F121" s="68">
        <v>32.125</v>
      </c>
      <c r="G121" s="65"/>
      <c r="H121" s="69"/>
      <c r="I121" s="70"/>
      <c r="J121" s="70"/>
      <c r="K121" s="34" t="s">
        <v>65</v>
      </c>
      <c r="L121" s="77">
        <v>121</v>
      </c>
      <c r="M121" s="77"/>
      <c r="N121" s="72"/>
      <c r="O121" s="79" t="s">
        <v>382</v>
      </c>
      <c r="P121" s="81">
        <v>43678.77657407407</v>
      </c>
      <c r="Q121" s="79" t="s">
        <v>409</v>
      </c>
      <c r="R121" s="82" t="s">
        <v>485</v>
      </c>
      <c r="S121" s="79" t="s">
        <v>512</v>
      </c>
      <c r="T121" s="79"/>
      <c r="U121" s="79"/>
      <c r="V121" s="82" t="s">
        <v>555</v>
      </c>
      <c r="W121" s="81">
        <v>43678.77657407407</v>
      </c>
      <c r="X121" s="82" t="s">
        <v>616</v>
      </c>
      <c r="Y121" s="79"/>
      <c r="Z121" s="79"/>
      <c r="AA121" s="85" t="s">
        <v>734</v>
      </c>
      <c r="AB121" s="79"/>
      <c r="AC121" s="79" t="b">
        <v>0</v>
      </c>
      <c r="AD121" s="79">
        <v>0</v>
      </c>
      <c r="AE121" s="85" t="s">
        <v>843</v>
      </c>
      <c r="AF121" s="79" t="b">
        <v>1</v>
      </c>
      <c r="AG121" s="79" t="s">
        <v>854</v>
      </c>
      <c r="AH121" s="79"/>
      <c r="AI121" s="85" t="s">
        <v>856</v>
      </c>
      <c r="AJ121" s="79" t="b">
        <v>0</v>
      </c>
      <c r="AK121" s="79">
        <v>0</v>
      </c>
      <c r="AL121" s="85" t="s">
        <v>839</v>
      </c>
      <c r="AM121" s="79" t="s">
        <v>860</v>
      </c>
      <c r="AN121" s="79" t="b">
        <v>0</v>
      </c>
      <c r="AO121" s="85" t="s">
        <v>734</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233</v>
      </c>
      <c r="B122" s="64" t="s">
        <v>314</v>
      </c>
      <c r="C122" s="65" t="s">
        <v>2749</v>
      </c>
      <c r="D122" s="66">
        <v>3.875</v>
      </c>
      <c r="E122" s="67" t="s">
        <v>136</v>
      </c>
      <c r="F122" s="68">
        <v>32.125</v>
      </c>
      <c r="G122" s="65"/>
      <c r="H122" s="69"/>
      <c r="I122" s="70"/>
      <c r="J122" s="70"/>
      <c r="K122" s="34" t="s">
        <v>65</v>
      </c>
      <c r="L122" s="77">
        <v>122</v>
      </c>
      <c r="M122" s="77"/>
      <c r="N122" s="72"/>
      <c r="O122" s="79" t="s">
        <v>382</v>
      </c>
      <c r="P122" s="81">
        <v>43684.58042824074</v>
      </c>
      <c r="Q122" s="79" t="s">
        <v>410</v>
      </c>
      <c r="R122" s="82" t="s">
        <v>486</v>
      </c>
      <c r="S122" s="79" t="s">
        <v>512</v>
      </c>
      <c r="T122" s="79"/>
      <c r="U122" s="79"/>
      <c r="V122" s="82" t="s">
        <v>555</v>
      </c>
      <c r="W122" s="81">
        <v>43684.58042824074</v>
      </c>
      <c r="X122" s="82" t="s">
        <v>617</v>
      </c>
      <c r="Y122" s="79"/>
      <c r="Z122" s="79"/>
      <c r="AA122" s="85" t="s">
        <v>735</v>
      </c>
      <c r="AB122" s="79"/>
      <c r="AC122" s="79" t="b">
        <v>0</v>
      </c>
      <c r="AD122" s="79">
        <v>0</v>
      </c>
      <c r="AE122" s="85" t="s">
        <v>844</v>
      </c>
      <c r="AF122" s="79" t="b">
        <v>1</v>
      </c>
      <c r="AG122" s="79" t="s">
        <v>854</v>
      </c>
      <c r="AH122" s="79"/>
      <c r="AI122" s="85" t="s">
        <v>857</v>
      </c>
      <c r="AJ122" s="79" t="b">
        <v>0</v>
      </c>
      <c r="AK122" s="79">
        <v>0</v>
      </c>
      <c r="AL122" s="85" t="s">
        <v>839</v>
      </c>
      <c r="AM122" s="79" t="s">
        <v>860</v>
      </c>
      <c r="AN122" s="79" t="b">
        <v>0</v>
      </c>
      <c r="AO122" s="85" t="s">
        <v>735</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233</v>
      </c>
      <c r="B123" s="64" t="s">
        <v>315</v>
      </c>
      <c r="C123" s="65" t="s">
        <v>2749</v>
      </c>
      <c r="D123" s="66">
        <v>3.875</v>
      </c>
      <c r="E123" s="67" t="s">
        <v>136</v>
      </c>
      <c r="F123" s="68">
        <v>32.125</v>
      </c>
      <c r="G123" s="65"/>
      <c r="H123" s="69"/>
      <c r="I123" s="70"/>
      <c r="J123" s="70"/>
      <c r="K123" s="34" t="s">
        <v>65</v>
      </c>
      <c r="L123" s="77">
        <v>123</v>
      </c>
      <c r="M123" s="77"/>
      <c r="N123" s="72"/>
      <c r="O123" s="79" t="s">
        <v>382</v>
      </c>
      <c r="P123" s="81">
        <v>43678.77657407407</v>
      </c>
      <c r="Q123" s="79" t="s">
        <v>409</v>
      </c>
      <c r="R123" s="82" t="s">
        <v>485</v>
      </c>
      <c r="S123" s="79" t="s">
        <v>512</v>
      </c>
      <c r="T123" s="79"/>
      <c r="U123" s="79"/>
      <c r="V123" s="82" t="s">
        <v>555</v>
      </c>
      <c r="W123" s="81">
        <v>43678.77657407407</v>
      </c>
      <c r="X123" s="82" t="s">
        <v>616</v>
      </c>
      <c r="Y123" s="79"/>
      <c r="Z123" s="79"/>
      <c r="AA123" s="85" t="s">
        <v>734</v>
      </c>
      <c r="AB123" s="79"/>
      <c r="AC123" s="79" t="b">
        <v>0</v>
      </c>
      <c r="AD123" s="79">
        <v>0</v>
      </c>
      <c r="AE123" s="85" t="s">
        <v>843</v>
      </c>
      <c r="AF123" s="79" t="b">
        <v>1</v>
      </c>
      <c r="AG123" s="79" t="s">
        <v>854</v>
      </c>
      <c r="AH123" s="79"/>
      <c r="AI123" s="85" t="s">
        <v>856</v>
      </c>
      <c r="AJ123" s="79" t="b">
        <v>0</v>
      </c>
      <c r="AK123" s="79">
        <v>0</v>
      </c>
      <c r="AL123" s="85" t="s">
        <v>839</v>
      </c>
      <c r="AM123" s="79" t="s">
        <v>860</v>
      </c>
      <c r="AN123" s="79" t="b">
        <v>0</v>
      </c>
      <c r="AO123" s="85" t="s">
        <v>734</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233</v>
      </c>
      <c r="B124" s="64" t="s">
        <v>315</v>
      </c>
      <c r="C124" s="65" t="s">
        <v>2749</v>
      </c>
      <c r="D124" s="66">
        <v>3.875</v>
      </c>
      <c r="E124" s="67" t="s">
        <v>136</v>
      </c>
      <c r="F124" s="68">
        <v>32.125</v>
      </c>
      <c r="G124" s="65"/>
      <c r="H124" s="69"/>
      <c r="I124" s="70"/>
      <c r="J124" s="70"/>
      <c r="K124" s="34" t="s">
        <v>65</v>
      </c>
      <c r="L124" s="77">
        <v>124</v>
      </c>
      <c r="M124" s="77"/>
      <c r="N124" s="72"/>
      <c r="O124" s="79" t="s">
        <v>382</v>
      </c>
      <c r="P124" s="81">
        <v>43684.58042824074</v>
      </c>
      <c r="Q124" s="79" t="s">
        <v>410</v>
      </c>
      <c r="R124" s="82" t="s">
        <v>486</v>
      </c>
      <c r="S124" s="79" t="s">
        <v>512</v>
      </c>
      <c r="T124" s="79"/>
      <c r="U124" s="79"/>
      <c r="V124" s="82" t="s">
        <v>555</v>
      </c>
      <c r="W124" s="81">
        <v>43684.58042824074</v>
      </c>
      <c r="X124" s="82" t="s">
        <v>617</v>
      </c>
      <c r="Y124" s="79"/>
      <c r="Z124" s="79"/>
      <c r="AA124" s="85" t="s">
        <v>735</v>
      </c>
      <c r="AB124" s="79"/>
      <c r="AC124" s="79" t="b">
        <v>0</v>
      </c>
      <c r="AD124" s="79">
        <v>0</v>
      </c>
      <c r="AE124" s="85" t="s">
        <v>844</v>
      </c>
      <c r="AF124" s="79" t="b">
        <v>1</v>
      </c>
      <c r="AG124" s="79" t="s">
        <v>854</v>
      </c>
      <c r="AH124" s="79"/>
      <c r="AI124" s="85" t="s">
        <v>857</v>
      </c>
      <c r="AJ124" s="79" t="b">
        <v>0</v>
      </c>
      <c r="AK124" s="79">
        <v>0</v>
      </c>
      <c r="AL124" s="85" t="s">
        <v>839</v>
      </c>
      <c r="AM124" s="79" t="s">
        <v>860</v>
      </c>
      <c r="AN124" s="79" t="b">
        <v>0</v>
      </c>
      <c r="AO124" s="85" t="s">
        <v>735</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233</v>
      </c>
      <c r="B125" s="64" t="s">
        <v>316</v>
      </c>
      <c r="C125" s="65" t="s">
        <v>2749</v>
      </c>
      <c r="D125" s="66">
        <v>3.875</v>
      </c>
      <c r="E125" s="67" t="s">
        <v>136</v>
      </c>
      <c r="F125" s="68">
        <v>32.125</v>
      </c>
      <c r="G125" s="65"/>
      <c r="H125" s="69"/>
      <c r="I125" s="70"/>
      <c r="J125" s="70"/>
      <c r="K125" s="34" t="s">
        <v>65</v>
      </c>
      <c r="L125" s="77">
        <v>125</v>
      </c>
      <c r="M125" s="77"/>
      <c r="N125" s="72"/>
      <c r="O125" s="79" t="s">
        <v>382</v>
      </c>
      <c r="P125" s="81">
        <v>43678.77657407407</v>
      </c>
      <c r="Q125" s="79" t="s">
        <v>409</v>
      </c>
      <c r="R125" s="82" t="s">
        <v>485</v>
      </c>
      <c r="S125" s="79" t="s">
        <v>512</v>
      </c>
      <c r="T125" s="79"/>
      <c r="U125" s="79"/>
      <c r="V125" s="82" t="s">
        <v>555</v>
      </c>
      <c r="W125" s="81">
        <v>43678.77657407407</v>
      </c>
      <c r="X125" s="82" t="s">
        <v>616</v>
      </c>
      <c r="Y125" s="79"/>
      <c r="Z125" s="79"/>
      <c r="AA125" s="85" t="s">
        <v>734</v>
      </c>
      <c r="AB125" s="79"/>
      <c r="AC125" s="79" t="b">
        <v>0</v>
      </c>
      <c r="AD125" s="79">
        <v>0</v>
      </c>
      <c r="AE125" s="85" t="s">
        <v>843</v>
      </c>
      <c r="AF125" s="79" t="b">
        <v>1</v>
      </c>
      <c r="AG125" s="79" t="s">
        <v>854</v>
      </c>
      <c r="AH125" s="79"/>
      <c r="AI125" s="85" t="s">
        <v>856</v>
      </c>
      <c r="AJ125" s="79" t="b">
        <v>0</v>
      </c>
      <c r="AK125" s="79">
        <v>0</v>
      </c>
      <c r="AL125" s="85" t="s">
        <v>839</v>
      </c>
      <c r="AM125" s="79" t="s">
        <v>860</v>
      </c>
      <c r="AN125" s="79" t="b">
        <v>0</v>
      </c>
      <c r="AO125" s="85" t="s">
        <v>734</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233</v>
      </c>
      <c r="B126" s="64" t="s">
        <v>316</v>
      </c>
      <c r="C126" s="65" t="s">
        <v>2749</v>
      </c>
      <c r="D126" s="66">
        <v>3.875</v>
      </c>
      <c r="E126" s="67" t="s">
        <v>136</v>
      </c>
      <c r="F126" s="68">
        <v>32.125</v>
      </c>
      <c r="G126" s="65"/>
      <c r="H126" s="69"/>
      <c r="I126" s="70"/>
      <c r="J126" s="70"/>
      <c r="K126" s="34" t="s">
        <v>65</v>
      </c>
      <c r="L126" s="77">
        <v>126</v>
      </c>
      <c r="M126" s="77"/>
      <c r="N126" s="72"/>
      <c r="O126" s="79" t="s">
        <v>382</v>
      </c>
      <c r="P126" s="81">
        <v>43684.58042824074</v>
      </c>
      <c r="Q126" s="79" t="s">
        <v>410</v>
      </c>
      <c r="R126" s="82" t="s">
        <v>486</v>
      </c>
      <c r="S126" s="79" t="s">
        <v>512</v>
      </c>
      <c r="T126" s="79"/>
      <c r="U126" s="79"/>
      <c r="V126" s="82" t="s">
        <v>555</v>
      </c>
      <c r="W126" s="81">
        <v>43684.58042824074</v>
      </c>
      <c r="X126" s="82" t="s">
        <v>617</v>
      </c>
      <c r="Y126" s="79"/>
      <c r="Z126" s="79"/>
      <c r="AA126" s="85" t="s">
        <v>735</v>
      </c>
      <c r="AB126" s="79"/>
      <c r="AC126" s="79" t="b">
        <v>0</v>
      </c>
      <c r="AD126" s="79">
        <v>0</v>
      </c>
      <c r="AE126" s="85" t="s">
        <v>844</v>
      </c>
      <c r="AF126" s="79" t="b">
        <v>1</v>
      </c>
      <c r="AG126" s="79" t="s">
        <v>854</v>
      </c>
      <c r="AH126" s="79"/>
      <c r="AI126" s="85" t="s">
        <v>857</v>
      </c>
      <c r="AJ126" s="79" t="b">
        <v>0</v>
      </c>
      <c r="AK126" s="79">
        <v>0</v>
      </c>
      <c r="AL126" s="85" t="s">
        <v>839</v>
      </c>
      <c r="AM126" s="79" t="s">
        <v>860</v>
      </c>
      <c r="AN126" s="79" t="b">
        <v>0</v>
      </c>
      <c r="AO126" s="85" t="s">
        <v>735</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233</v>
      </c>
      <c r="B127" s="64" t="s">
        <v>317</v>
      </c>
      <c r="C127" s="65" t="s">
        <v>2749</v>
      </c>
      <c r="D127" s="66">
        <v>3.875</v>
      </c>
      <c r="E127" s="67" t="s">
        <v>136</v>
      </c>
      <c r="F127" s="68">
        <v>32.125</v>
      </c>
      <c r="G127" s="65"/>
      <c r="H127" s="69"/>
      <c r="I127" s="70"/>
      <c r="J127" s="70"/>
      <c r="K127" s="34" t="s">
        <v>65</v>
      </c>
      <c r="L127" s="77">
        <v>127</v>
      </c>
      <c r="M127" s="77"/>
      <c r="N127" s="72"/>
      <c r="O127" s="79" t="s">
        <v>382</v>
      </c>
      <c r="P127" s="81">
        <v>43678.77657407407</v>
      </c>
      <c r="Q127" s="79" t="s">
        <v>409</v>
      </c>
      <c r="R127" s="82" t="s">
        <v>485</v>
      </c>
      <c r="S127" s="79" t="s">
        <v>512</v>
      </c>
      <c r="T127" s="79"/>
      <c r="U127" s="79"/>
      <c r="V127" s="82" t="s">
        <v>555</v>
      </c>
      <c r="W127" s="81">
        <v>43678.77657407407</v>
      </c>
      <c r="X127" s="82" t="s">
        <v>616</v>
      </c>
      <c r="Y127" s="79"/>
      <c r="Z127" s="79"/>
      <c r="AA127" s="85" t="s">
        <v>734</v>
      </c>
      <c r="AB127" s="79"/>
      <c r="AC127" s="79" t="b">
        <v>0</v>
      </c>
      <c r="AD127" s="79">
        <v>0</v>
      </c>
      <c r="AE127" s="85" t="s">
        <v>843</v>
      </c>
      <c r="AF127" s="79" t="b">
        <v>1</v>
      </c>
      <c r="AG127" s="79" t="s">
        <v>854</v>
      </c>
      <c r="AH127" s="79"/>
      <c r="AI127" s="85" t="s">
        <v>856</v>
      </c>
      <c r="AJ127" s="79" t="b">
        <v>0</v>
      </c>
      <c r="AK127" s="79">
        <v>0</v>
      </c>
      <c r="AL127" s="85" t="s">
        <v>839</v>
      </c>
      <c r="AM127" s="79" t="s">
        <v>860</v>
      </c>
      <c r="AN127" s="79" t="b">
        <v>0</v>
      </c>
      <c r="AO127" s="85" t="s">
        <v>734</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233</v>
      </c>
      <c r="B128" s="64" t="s">
        <v>317</v>
      </c>
      <c r="C128" s="65" t="s">
        <v>2749</v>
      </c>
      <c r="D128" s="66">
        <v>3.875</v>
      </c>
      <c r="E128" s="67" t="s">
        <v>136</v>
      </c>
      <c r="F128" s="68">
        <v>32.125</v>
      </c>
      <c r="G128" s="65"/>
      <c r="H128" s="69"/>
      <c r="I128" s="70"/>
      <c r="J128" s="70"/>
      <c r="K128" s="34" t="s">
        <v>65</v>
      </c>
      <c r="L128" s="77">
        <v>128</v>
      </c>
      <c r="M128" s="77"/>
      <c r="N128" s="72"/>
      <c r="O128" s="79" t="s">
        <v>382</v>
      </c>
      <c r="P128" s="81">
        <v>43684.58042824074</v>
      </c>
      <c r="Q128" s="79" t="s">
        <v>410</v>
      </c>
      <c r="R128" s="82" t="s">
        <v>486</v>
      </c>
      <c r="S128" s="79" t="s">
        <v>512</v>
      </c>
      <c r="T128" s="79"/>
      <c r="U128" s="79"/>
      <c r="V128" s="82" t="s">
        <v>555</v>
      </c>
      <c r="W128" s="81">
        <v>43684.58042824074</v>
      </c>
      <c r="X128" s="82" t="s">
        <v>617</v>
      </c>
      <c r="Y128" s="79"/>
      <c r="Z128" s="79"/>
      <c r="AA128" s="85" t="s">
        <v>735</v>
      </c>
      <c r="AB128" s="79"/>
      <c r="AC128" s="79" t="b">
        <v>0</v>
      </c>
      <c r="AD128" s="79">
        <v>0</v>
      </c>
      <c r="AE128" s="85" t="s">
        <v>844</v>
      </c>
      <c r="AF128" s="79" t="b">
        <v>1</v>
      </c>
      <c r="AG128" s="79" t="s">
        <v>854</v>
      </c>
      <c r="AH128" s="79"/>
      <c r="AI128" s="85" t="s">
        <v>857</v>
      </c>
      <c r="AJ128" s="79" t="b">
        <v>0</v>
      </c>
      <c r="AK128" s="79">
        <v>0</v>
      </c>
      <c r="AL128" s="85" t="s">
        <v>839</v>
      </c>
      <c r="AM128" s="79" t="s">
        <v>860</v>
      </c>
      <c r="AN128" s="79" t="b">
        <v>0</v>
      </c>
      <c r="AO128" s="85" t="s">
        <v>735</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233</v>
      </c>
      <c r="B129" s="64" t="s">
        <v>318</v>
      </c>
      <c r="C129" s="65" t="s">
        <v>2749</v>
      </c>
      <c r="D129" s="66">
        <v>3.875</v>
      </c>
      <c r="E129" s="67" t="s">
        <v>136</v>
      </c>
      <c r="F129" s="68">
        <v>32.125</v>
      </c>
      <c r="G129" s="65"/>
      <c r="H129" s="69"/>
      <c r="I129" s="70"/>
      <c r="J129" s="70"/>
      <c r="K129" s="34" t="s">
        <v>65</v>
      </c>
      <c r="L129" s="77">
        <v>129</v>
      </c>
      <c r="M129" s="77"/>
      <c r="N129" s="72"/>
      <c r="O129" s="79" t="s">
        <v>382</v>
      </c>
      <c r="P129" s="81">
        <v>43678.77657407407</v>
      </c>
      <c r="Q129" s="79" t="s">
        <v>409</v>
      </c>
      <c r="R129" s="82" t="s">
        <v>485</v>
      </c>
      <c r="S129" s="79" t="s">
        <v>512</v>
      </c>
      <c r="T129" s="79"/>
      <c r="U129" s="79"/>
      <c r="V129" s="82" t="s">
        <v>555</v>
      </c>
      <c r="W129" s="81">
        <v>43678.77657407407</v>
      </c>
      <c r="X129" s="82" t="s">
        <v>616</v>
      </c>
      <c r="Y129" s="79"/>
      <c r="Z129" s="79"/>
      <c r="AA129" s="85" t="s">
        <v>734</v>
      </c>
      <c r="AB129" s="79"/>
      <c r="AC129" s="79" t="b">
        <v>0</v>
      </c>
      <c r="AD129" s="79">
        <v>0</v>
      </c>
      <c r="AE129" s="85" t="s">
        <v>843</v>
      </c>
      <c r="AF129" s="79" t="b">
        <v>1</v>
      </c>
      <c r="AG129" s="79" t="s">
        <v>854</v>
      </c>
      <c r="AH129" s="79"/>
      <c r="AI129" s="85" t="s">
        <v>856</v>
      </c>
      <c r="AJ129" s="79" t="b">
        <v>0</v>
      </c>
      <c r="AK129" s="79">
        <v>0</v>
      </c>
      <c r="AL129" s="85" t="s">
        <v>839</v>
      </c>
      <c r="AM129" s="79" t="s">
        <v>860</v>
      </c>
      <c r="AN129" s="79" t="b">
        <v>0</v>
      </c>
      <c r="AO129" s="85" t="s">
        <v>734</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233</v>
      </c>
      <c r="B130" s="64" t="s">
        <v>318</v>
      </c>
      <c r="C130" s="65" t="s">
        <v>2749</v>
      </c>
      <c r="D130" s="66">
        <v>3.875</v>
      </c>
      <c r="E130" s="67" t="s">
        <v>136</v>
      </c>
      <c r="F130" s="68">
        <v>32.125</v>
      </c>
      <c r="G130" s="65"/>
      <c r="H130" s="69"/>
      <c r="I130" s="70"/>
      <c r="J130" s="70"/>
      <c r="K130" s="34" t="s">
        <v>65</v>
      </c>
      <c r="L130" s="77">
        <v>130</v>
      </c>
      <c r="M130" s="77"/>
      <c r="N130" s="72"/>
      <c r="O130" s="79" t="s">
        <v>382</v>
      </c>
      <c r="P130" s="81">
        <v>43684.58042824074</v>
      </c>
      <c r="Q130" s="79" t="s">
        <v>410</v>
      </c>
      <c r="R130" s="82" t="s">
        <v>486</v>
      </c>
      <c r="S130" s="79" t="s">
        <v>512</v>
      </c>
      <c r="T130" s="79"/>
      <c r="U130" s="79"/>
      <c r="V130" s="82" t="s">
        <v>555</v>
      </c>
      <c r="W130" s="81">
        <v>43684.58042824074</v>
      </c>
      <c r="X130" s="82" t="s">
        <v>617</v>
      </c>
      <c r="Y130" s="79"/>
      <c r="Z130" s="79"/>
      <c r="AA130" s="85" t="s">
        <v>735</v>
      </c>
      <c r="AB130" s="79"/>
      <c r="AC130" s="79" t="b">
        <v>0</v>
      </c>
      <c r="AD130" s="79">
        <v>0</v>
      </c>
      <c r="AE130" s="85" t="s">
        <v>844</v>
      </c>
      <c r="AF130" s="79" t="b">
        <v>1</v>
      </c>
      <c r="AG130" s="79" t="s">
        <v>854</v>
      </c>
      <c r="AH130" s="79"/>
      <c r="AI130" s="85" t="s">
        <v>857</v>
      </c>
      <c r="AJ130" s="79" t="b">
        <v>0</v>
      </c>
      <c r="AK130" s="79">
        <v>0</v>
      </c>
      <c r="AL130" s="85" t="s">
        <v>839</v>
      </c>
      <c r="AM130" s="79" t="s">
        <v>860</v>
      </c>
      <c r="AN130" s="79" t="b">
        <v>0</v>
      </c>
      <c r="AO130" s="85" t="s">
        <v>735</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233</v>
      </c>
      <c r="B131" s="64" t="s">
        <v>305</v>
      </c>
      <c r="C131" s="65" t="s">
        <v>2748</v>
      </c>
      <c r="D131" s="66">
        <v>3</v>
      </c>
      <c r="E131" s="67" t="s">
        <v>132</v>
      </c>
      <c r="F131" s="68">
        <v>35</v>
      </c>
      <c r="G131" s="65"/>
      <c r="H131" s="69"/>
      <c r="I131" s="70"/>
      <c r="J131" s="70"/>
      <c r="K131" s="34" t="s">
        <v>65</v>
      </c>
      <c r="L131" s="77">
        <v>131</v>
      </c>
      <c r="M131" s="77"/>
      <c r="N131" s="72"/>
      <c r="O131" s="79" t="s">
        <v>383</v>
      </c>
      <c r="P131" s="81">
        <v>43678.77657407407</v>
      </c>
      <c r="Q131" s="79" t="s">
        <v>409</v>
      </c>
      <c r="R131" s="82" t="s">
        <v>485</v>
      </c>
      <c r="S131" s="79" t="s">
        <v>512</v>
      </c>
      <c r="T131" s="79"/>
      <c r="U131" s="79"/>
      <c r="V131" s="82" t="s">
        <v>555</v>
      </c>
      <c r="W131" s="81">
        <v>43678.77657407407</v>
      </c>
      <c r="X131" s="82" t="s">
        <v>616</v>
      </c>
      <c r="Y131" s="79"/>
      <c r="Z131" s="79"/>
      <c r="AA131" s="85" t="s">
        <v>734</v>
      </c>
      <c r="AB131" s="79"/>
      <c r="AC131" s="79" t="b">
        <v>0</v>
      </c>
      <c r="AD131" s="79">
        <v>0</v>
      </c>
      <c r="AE131" s="85" t="s">
        <v>843</v>
      </c>
      <c r="AF131" s="79" t="b">
        <v>1</v>
      </c>
      <c r="AG131" s="79" t="s">
        <v>854</v>
      </c>
      <c r="AH131" s="79"/>
      <c r="AI131" s="85" t="s">
        <v>856</v>
      </c>
      <c r="AJ131" s="79" t="b">
        <v>0</v>
      </c>
      <c r="AK131" s="79">
        <v>0</v>
      </c>
      <c r="AL131" s="85" t="s">
        <v>839</v>
      </c>
      <c r="AM131" s="79" t="s">
        <v>860</v>
      </c>
      <c r="AN131" s="79" t="b">
        <v>0</v>
      </c>
      <c r="AO131" s="85" t="s">
        <v>734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2</v>
      </c>
      <c r="BD131" s="48"/>
      <c r="BE131" s="49"/>
      <c r="BF131" s="48"/>
      <c r="BG131" s="49"/>
      <c r="BH131" s="48"/>
      <c r="BI131" s="49"/>
      <c r="BJ131" s="48"/>
      <c r="BK131" s="49"/>
      <c r="BL131" s="48"/>
    </row>
    <row r="132" spans="1:64" ht="15">
      <c r="A132" s="64" t="s">
        <v>233</v>
      </c>
      <c r="B132" s="64" t="s">
        <v>305</v>
      </c>
      <c r="C132" s="65" t="s">
        <v>2748</v>
      </c>
      <c r="D132" s="66">
        <v>3</v>
      </c>
      <c r="E132" s="67" t="s">
        <v>132</v>
      </c>
      <c r="F132" s="68">
        <v>35</v>
      </c>
      <c r="G132" s="65"/>
      <c r="H132" s="69"/>
      <c r="I132" s="70"/>
      <c r="J132" s="70"/>
      <c r="K132" s="34" t="s">
        <v>65</v>
      </c>
      <c r="L132" s="77">
        <v>132</v>
      </c>
      <c r="M132" s="77"/>
      <c r="N132" s="72"/>
      <c r="O132" s="79" t="s">
        <v>382</v>
      </c>
      <c r="P132" s="81">
        <v>43684.58042824074</v>
      </c>
      <c r="Q132" s="79" t="s">
        <v>410</v>
      </c>
      <c r="R132" s="82" t="s">
        <v>486</v>
      </c>
      <c r="S132" s="79" t="s">
        <v>512</v>
      </c>
      <c r="T132" s="79"/>
      <c r="U132" s="79"/>
      <c r="V132" s="82" t="s">
        <v>555</v>
      </c>
      <c r="W132" s="81">
        <v>43684.58042824074</v>
      </c>
      <c r="X132" s="82" t="s">
        <v>617</v>
      </c>
      <c r="Y132" s="79"/>
      <c r="Z132" s="79"/>
      <c r="AA132" s="85" t="s">
        <v>735</v>
      </c>
      <c r="AB132" s="79"/>
      <c r="AC132" s="79" t="b">
        <v>0</v>
      </c>
      <c r="AD132" s="79">
        <v>0</v>
      </c>
      <c r="AE132" s="85" t="s">
        <v>844</v>
      </c>
      <c r="AF132" s="79" t="b">
        <v>1</v>
      </c>
      <c r="AG132" s="79" t="s">
        <v>854</v>
      </c>
      <c r="AH132" s="79"/>
      <c r="AI132" s="85" t="s">
        <v>857</v>
      </c>
      <c r="AJ132" s="79" t="b">
        <v>0</v>
      </c>
      <c r="AK132" s="79">
        <v>0</v>
      </c>
      <c r="AL132" s="85" t="s">
        <v>839</v>
      </c>
      <c r="AM132" s="79" t="s">
        <v>860</v>
      </c>
      <c r="AN132" s="79" t="b">
        <v>0</v>
      </c>
      <c r="AO132" s="85" t="s">
        <v>735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2</v>
      </c>
      <c r="BD132" s="48"/>
      <c r="BE132" s="49"/>
      <c r="BF132" s="48"/>
      <c r="BG132" s="49"/>
      <c r="BH132" s="48"/>
      <c r="BI132" s="49"/>
      <c r="BJ132" s="48"/>
      <c r="BK132" s="49"/>
      <c r="BL132" s="48"/>
    </row>
    <row r="133" spans="1:64" ht="15">
      <c r="A133" s="64" t="s">
        <v>233</v>
      </c>
      <c r="B133" s="64" t="s">
        <v>319</v>
      </c>
      <c r="C133" s="65" t="s">
        <v>2748</v>
      </c>
      <c r="D133" s="66">
        <v>3</v>
      </c>
      <c r="E133" s="67" t="s">
        <v>132</v>
      </c>
      <c r="F133" s="68">
        <v>35</v>
      </c>
      <c r="G133" s="65"/>
      <c r="H133" s="69"/>
      <c r="I133" s="70"/>
      <c r="J133" s="70"/>
      <c r="K133" s="34" t="s">
        <v>65</v>
      </c>
      <c r="L133" s="77">
        <v>133</v>
      </c>
      <c r="M133" s="77"/>
      <c r="N133" s="72"/>
      <c r="O133" s="79" t="s">
        <v>382</v>
      </c>
      <c r="P133" s="81">
        <v>43684.58042824074</v>
      </c>
      <c r="Q133" s="79" t="s">
        <v>410</v>
      </c>
      <c r="R133" s="82" t="s">
        <v>486</v>
      </c>
      <c r="S133" s="79" t="s">
        <v>512</v>
      </c>
      <c r="T133" s="79"/>
      <c r="U133" s="79"/>
      <c r="V133" s="82" t="s">
        <v>555</v>
      </c>
      <c r="W133" s="81">
        <v>43684.58042824074</v>
      </c>
      <c r="X133" s="82" t="s">
        <v>617</v>
      </c>
      <c r="Y133" s="79"/>
      <c r="Z133" s="79"/>
      <c r="AA133" s="85" t="s">
        <v>735</v>
      </c>
      <c r="AB133" s="79"/>
      <c r="AC133" s="79" t="b">
        <v>0</v>
      </c>
      <c r="AD133" s="79">
        <v>0</v>
      </c>
      <c r="AE133" s="85" t="s">
        <v>844</v>
      </c>
      <c r="AF133" s="79" t="b">
        <v>1</v>
      </c>
      <c r="AG133" s="79" t="s">
        <v>854</v>
      </c>
      <c r="AH133" s="79"/>
      <c r="AI133" s="85" t="s">
        <v>857</v>
      </c>
      <c r="AJ133" s="79" t="b">
        <v>0</v>
      </c>
      <c r="AK133" s="79">
        <v>0</v>
      </c>
      <c r="AL133" s="85" t="s">
        <v>839</v>
      </c>
      <c r="AM133" s="79" t="s">
        <v>860</v>
      </c>
      <c r="AN133" s="79" t="b">
        <v>0</v>
      </c>
      <c r="AO133" s="85" t="s">
        <v>735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233</v>
      </c>
      <c r="B134" s="64" t="s">
        <v>320</v>
      </c>
      <c r="C134" s="65" t="s">
        <v>2748</v>
      </c>
      <c r="D134" s="66">
        <v>3</v>
      </c>
      <c r="E134" s="67" t="s">
        <v>132</v>
      </c>
      <c r="F134" s="68">
        <v>35</v>
      </c>
      <c r="G134" s="65"/>
      <c r="H134" s="69"/>
      <c r="I134" s="70"/>
      <c r="J134" s="70"/>
      <c r="K134" s="34" t="s">
        <v>65</v>
      </c>
      <c r="L134" s="77">
        <v>134</v>
      </c>
      <c r="M134" s="77"/>
      <c r="N134" s="72"/>
      <c r="O134" s="79" t="s">
        <v>383</v>
      </c>
      <c r="P134" s="81">
        <v>43684.58042824074</v>
      </c>
      <c r="Q134" s="79" t="s">
        <v>410</v>
      </c>
      <c r="R134" s="82" t="s">
        <v>486</v>
      </c>
      <c r="S134" s="79" t="s">
        <v>512</v>
      </c>
      <c r="T134" s="79"/>
      <c r="U134" s="79"/>
      <c r="V134" s="82" t="s">
        <v>555</v>
      </c>
      <c r="W134" s="81">
        <v>43684.58042824074</v>
      </c>
      <c r="X134" s="82" t="s">
        <v>617</v>
      </c>
      <c r="Y134" s="79"/>
      <c r="Z134" s="79"/>
      <c r="AA134" s="85" t="s">
        <v>735</v>
      </c>
      <c r="AB134" s="79"/>
      <c r="AC134" s="79" t="b">
        <v>0</v>
      </c>
      <c r="AD134" s="79">
        <v>0</v>
      </c>
      <c r="AE134" s="85" t="s">
        <v>844</v>
      </c>
      <c r="AF134" s="79" t="b">
        <v>1</v>
      </c>
      <c r="AG134" s="79" t="s">
        <v>854</v>
      </c>
      <c r="AH134" s="79"/>
      <c r="AI134" s="85" t="s">
        <v>857</v>
      </c>
      <c r="AJ134" s="79" t="b">
        <v>0</v>
      </c>
      <c r="AK134" s="79">
        <v>0</v>
      </c>
      <c r="AL134" s="85" t="s">
        <v>839</v>
      </c>
      <c r="AM134" s="79" t="s">
        <v>860</v>
      </c>
      <c r="AN134" s="79" t="b">
        <v>0</v>
      </c>
      <c r="AO134" s="85" t="s">
        <v>735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233</v>
      </c>
      <c r="B135" s="64" t="s">
        <v>321</v>
      </c>
      <c r="C135" s="65" t="s">
        <v>2748</v>
      </c>
      <c r="D135" s="66">
        <v>3</v>
      </c>
      <c r="E135" s="67" t="s">
        <v>132</v>
      </c>
      <c r="F135" s="68">
        <v>35</v>
      </c>
      <c r="G135" s="65"/>
      <c r="H135" s="69"/>
      <c r="I135" s="70"/>
      <c r="J135" s="70"/>
      <c r="K135" s="34" t="s">
        <v>65</v>
      </c>
      <c r="L135" s="77">
        <v>135</v>
      </c>
      <c r="M135" s="77"/>
      <c r="N135" s="72"/>
      <c r="O135" s="79" t="s">
        <v>382</v>
      </c>
      <c r="P135" s="81">
        <v>43684.62453703704</v>
      </c>
      <c r="Q135" s="79" t="s">
        <v>411</v>
      </c>
      <c r="R135" s="82" t="s">
        <v>486</v>
      </c>
      <c r="S135" s="79" t="s">
        <v>512</v>
      </c>
      <c r="T135" s="79"/>
      <c r="U135" s="79"/>
      <c r="V135" s="82" t="s">
        <v>555</v>
      </c>
      <c r="W135" s="81">
        <v>43684.62453703704</v>
      </c>
      <c r="X135" s="82" t="s">
        <v>618</v>
      </c>
      <c r="Y135" s="79"/>
      <c r="Z135" s="79"/>
      <c r="AA135" s="85" t="s">
        <v>736</v>
      </c>
      <c r="AB135" s="79"/>
      <c r="AC135" s="79" t="b">
        <v>0</v>
      </c>
      <c r="AD135" s="79">
        <v>0</v>
      </c>
      <c r="AE135" s="85" t="s">
        <v>845</v>
      </c>
      <c r="AF135" s="79" t="b">
        <v>1</v>
      </c>
      <c r="AG135" s="79" t="s">
        <v>854</v>
      </c>
      <c r="AH135" s="79"/>
      <c r="AI135" s="85" t="s">
        <v>857</v>
      </c>
      <c r="AJ135" s="79" t="b">
        <v>0</v>
      </c>
      <c r="AK135" s="79">
        <v>0</v>
      </c>
      <c r="AL135" s="85" t="s">
        <v>839</v>
      </c>
      <c r="AM135" s="79" t="s">
        <v>860</v>
      </c>
      <c r="AN135" s="79" t="b">
        <v>0</v>
      </c>
      <c r="AO135" s="85" t="s">
        <v>736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233</v>
      </c>
      <c r="B136" s="64" t="s">
        <v>322</v>
      </c>
      <c r="C136" s="65" t="s">
        <v>2748</v>
      </c>
      <c r="D136" s="66">
        <v>3</v>
      </c>
      <c r="E136" s="67" t="s">
        <v>132</v>
      </c>
      <c r="F136" s="68">
        <v>35</v>
      </c>
      <c r="G136" s="65"/>
      <c r="H136" s="69"/>
      <c r="I136" s="70"/>
      <c r="J136" s="70"/>
      <c r="K136" s="34" t="s">
        <v>65</v>
      </c>
      <c r="L136" s="77">
        <v>136</v>
      </c>
      <c r="M136" s="77"/>
      <c r="N136" s="72"/>
      <c r="O136" s="79" t="s">
        <v>382</v>
      </c>
      <c r="P136" s="81">
        <v>43684.62453703704</v>
      </c>
      <c r="Q136" s="79" t="s">
        <v>411</v>
      </c>
      <c r="R136" s="82" t="s">
        <v>486</v>
      </c>
      <c r="S136" s="79" t="s">
        <v>512</v>
      </c>
      <c r="T136" s="79"/>
      <c r="U136" s="79"/>
      <c r="V136" s="82" t="s">
        <v>555</v>
      </c>
      <c r="W136" s="81">
        <v>43684.62453703704</v>
      </c>
      <c r="X136" s="82" t="s">
        <v>618</v>
      </c>
      <c r="Y136" s="79"/>
      <c r="Z136" s="79"/>
      <c r="AA136" s="85" t="s">
        <v>736</v>
      </c>
      <c r="AB136" s="79"/>
      <c r="AC136" s="79" t="b">
        <v>0</v>
      </c>
      <c r="AD136" s="79">
        <v>0</v>
      </c>
      <c r="AE136" s="85" t="s">
        <v>845</v>
      </c>
      <c r="AF136" s="79" t="b">
        <v>1</v>
      </c>
      <c r="AG136" s="79" t="s">
        <v>854</v>
      </c>
      <c r="AH136" s="79"/>
      <c r="AI136" s="85" t="s">
        <v>857</v>
      </c>
      <c r="AJ136" s="79" t="b">
        <v>0</v>
      </c>
      <c r="AK136" s="79">
        <v>0</v>
      </c>
      <c r="AL136" s="85" t="s">
        <v>839</v>
      </c>
      <c r="AM136" s="79" t="s">
        <v>860</v>
      </c>
      <c r="AN136" s="79" t="b">
        <v>0</v>
      </c>
      <c r="AO136" s="85" t="s">
        <v>736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233</v>
      </c>
      <c r="B137" s="64" t="s">
        <v>323</v>
      </c>
      <c r="C137" s="65" t="s">
        <v>2748</v>
      </c>
      <c r="D137" s="66">
        <v>3</v>
      </c>
      <c r="E137" s="67" t="s">
        <v>132</v>
      </c>
      <c r="F137" s="68">
        <v>35</v>
      </c>
      <c r="G137" s="65"/>
      <c r="H137" s="69"/>
      <c r="I137" s="70"/>
      <c r="J137" s="70"/>
      <c r="K137" s="34" t="s">
        <v>65</v>
      </c>
      <c r="L137" s="77">
        <v>137</v>
      </c>
      <c r="M137" s="77"/>
      <c r="N137" s="72"/>
      <c r="O137" s="79" t="s">
        <v>382</v>
      </c>
      <c r="P137" s="81">
        <v>43684.62453703704</v>
      </c>
      <c r="Q137" s="79" t="s">
        <v>411</v>
      </c>
      <c r="R137" s="82" t="s">
        <v>486</v>
      </c>
      <c r="S137" s="79" t="s">
        <v>512</v>
      </c>
      <c r="T137" s="79"/>
      <c r="U137" s="79"/>
      <c r="V137" s="82" t="s">
        <v>555</v>
      </c>
      <c r="W137" s="81">
        <v>43684.62453703704</v>
      </c>
      <c r="X137" s="82" t="s">
        <v>618</v>
      </c>
      <c r="Y137" s="79"/>
      <c r="Z137" s="79"/>
      <c r="AA137" s="85" t="s">
        <v>736</v>
      </c>
      <c r="AB137" s="79"/>
      <c r="AC137" s="79" t="b">
        <v>0</v>
      </c>
      <c r="AD137" s="79">
        <v>0</v>
      </c>
      <c r="AE137" s="85" t="s">
        <v>845</v>
      </c>
      <c r="AF137" s="79" t="b">
        <v>1</v>
      </c>
      <c r="AG137" s="79" t="s">
        <v>854</v>
      </c>
      <c r="AH137" s="79"/>
      <c r="AI137" s="85" t="s">
        <v>857</v>
      </c>
      <c r="AJ137" s="79" t="b">
        <v>0</v>
      </c>
      <c r="AK137" s="79">
        <v>0</v>
      </c>
      <c r="AL137" s="85" t="s">
        <v>839</v>
      </c>
      <c r="AM137" s="79" t="s">
        <v>860</v>
      </c>
      <c r="AN137" s="79" t="b">
        <v>0</v>
      </c>
      <c r="AO137" s="85" t="s">
        <v>736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233</v>
      </c>
      <c r="B138" s="64" t="s">
        <v>324</v>
      </c>
      <c r="C138" s="65" t="s">
        <v>2748</v>
      </c>
      <c r="D138" s="66">
        <v>3</v>
      </c>
      <c r="E138" s="67" t="s">
        <v>132</v>
      </c>
      <c r="F138" s="68">
        <v>35</v>
      </c>
      <c r="G138" s="65"/>
      <c r="H138" s="69"/>
      <c r="I138" s="70"/>
      <c r="J138" s="70"/>
      <c r="K138" s="34" t="s">
        <v>65</v>
      </c>
      <c r="L138" s="77">
        <v>138</v>
      </c>
      <c r="M138" s="77"/>
      <c r="N138" s="72"/>
      <c r="O138" s="79" t="s">
        <v>382</v>
      </c>
      <c r="P138" s="81">
        <v>43684.62453703704</v>
      </c>
      <c r="Q138" s="79" t="s">
        <v>411</v>
      </c>
      <c r="R138" s="82" t="s">
        <v>486</v>
      </c>
      <c r="S138" s="79" t="s">
        <v>512</v>
      </c>
      <c r="T138" s="79"/>
      <c r="U138" s="79"/>
      <c r="V138" s="82" t="s">
        <v>555</v>
      </c>
      <c r="W138" s="81">
        <v>43684.62453703704</v>
      </c>
      <c r="X138" s="82" t="s">
        <v>618</v>
      </c>
      <c r="Y138" s="79"/>
      <c r="Z138" s="79"/>
      <c r="AA138" s="85" t="s">
        <v>736</v>
      </c>
      <c r="AB138" s="79"/>
      <c r="AC138" s="79" t="b">
        <v>0</v>
      </c>
      <c r="AD138" s="79">
        <v>0</v>
      </c>
      <c r="AE138" s="85" t="s">
        <v>845</v>
      </c>
      <c r="AF138" s="79" t="b">
        <v>1</v>
      </c>
      <c r="AG138" s="79" t="s">
        <v>854</v>
      </c>
      <c r="AH138" s="79"/>
      <c r="AI138" s="85" t="s">
        <v>857</v>
      </c>
      <c r="AJ138" s="79" t="b">
        <v>0</v>
      </c>
      <c r="AK138" s="79">
        <v>0</v>
      </c>
      <c r="AL138" s="85" t="s">
        <v>839</v>
      </c>
      <c r="AM138" s="79" t="s">
        <v>860</v>
      </c>
      <c r="AN138" s="79" t="b">
        <v>0</v>
      </c>
      <c r="AO138" s="85" t="s">
        <v>736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233</v>
      </c>
      <c r="B139" s="64" t="s">
        <v>325</v>
      </c>
      <c r="C139" s="65" t="s">
        <v>2749</v>
      </c>
      <c r="D139" s="66">
        <v>3.875</v>
      </c>
      <c r="E139" s="67" t="s">
        <v>136</v>
      </c>
      <c r="F139" s="68">
        <v>32.125</v>
      </c>
      <c r="G139" s="65"/>
      <c r="H139" s="69"/>
      <c r="I139" s="70"/>
      <c r="J139" s="70"/>
      <c r="K139" s="34" t="s">
        <v>65</v>
      </c>
      <c r="L139" s="77">
        <v>139</v>
      </c>
      <c r="M139" s="77"/>
      <c r="N139" s="72"/>
      <c r="O139" s="79" t="s">
        <v>382</v>
      </c>
      <c r="P139" s="81">
        <v>43684.62453703704</v>
      </c>
      <c r="Q139" s="79" t="s">
        <v>411</v>
      </c>
      <c r="R139" s="82" t="s">
        <v>486</v>
      </c>
      <c r="S139" s="79" t="s">
        <v>512</v>
      </c>
      <c r="T139" s="79"/>
      <c r="U139" s="79"/>
      <c r="V139" s="82" t="s">
        <v>555</v>
      </c>
      <c r="W139" s="81">
        <v>43684.62453703704</v>
      </c>
      <c r="X139" s="82" t="s">
        <v>618</v>
      </c>
      <c r="Y139" s="79"/>
      <c r="Z139" s="79"/>
      <c r="AA139" s="85" t="s">
        <v>736</v>
      </c>
      <c r="AB139" s="79"/>
      <c r="AC139" s="79" t="b">
        <v>0</v>
      </c>
      <c r="AD139" s="79">
        <v>0</v>
      </c>
      <c r="AE139" s="85" t="s">
        <v>845</v>
      </c>
      <c r="AF139" s="79" t="b">
        <v>1</v>
      </c>
      <c r="AG139" s="79" t="s">
        <v>854</v>
      </c>
      <c r="AH139" s="79"/>
      <c r="AI139" s="85" t="s">
        <v>857</v>
      </c>
      <c r="AJ139" s="79" t="b">
        <v>0</v>
      </c>
      <c r="AK139" s="79">
        <v>0</v>
      </c>
      <c r="AL139" s="85" t="s">
        <v>839</v>
      </c>
      <c r="AM139" s="79" t="s">
        <v>860</v>
      </c>
      <c r="AN139" s="79" t="b">
        <v>0</v>
      </c>
      <c r="AO139" s="85" t="s">
        <v>736</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233</v>
      </c>
      <c r="B140" s="64" t="s">
        <v>325</v>
      </c>
      <c r="C140" s="65" t="s">
        <v>2749</v>
      </c>
      <c r="D140" s="66">
        <v>3.875</v>
      </c>
      <c r="E140" s="67" t="s">
        <v>136</v>
      </c>
      <c r="F140" s="68">
        <v>32.125</v>
      </c>
      <c r="G140" s="65"/>
      <c r="H140" s="69"/>
      <c r="I140" s="70"/>
      <c r="J140" s="70"/>
      <c r="K140" s="34" t="s">
        <v>65</v>
      </c>
      <c r="L140" s="77">
        <v>140</v>
      </c>
      <c r="M140" s="77"/>
      <c r="N140" s="72"/>
      <c r="O140" s="79" t="s">
        <v>382</v>
      </c>
      <c r="P140" s="81">
        <v>43685.755520833336</v>
      </c>
      <c r="Q140" s="79" t="s">
        <v>412</v>
      </c>
      <c r="R140" s="82" t="s">
        <v>487</v>
      </c>
      <c r="S140" s="79" t="s">
        <v>512</v>
      </c>
      <c r="T140" s="79"/>
      <c r="U140" s="79"/>
      <c r="V140" s="82" t="s">
        <v>555</v>
      </c>
      <c r="W140" s="81">
        <v>43685.755520833336</v>
      </c>
      <c r="X140" s="82" t="s">
        <v>619</v>
      </c>
      <c r="Y140" s="79"/>
      <c r="Z140" s="79"/>
      <c r="AA140" s="85" t="s">
        <v>737</v>
      </c>
      <c r="AB140" s="79"/>
      <c r="AC140" s="79" t="b">
        <v>0</v>
      </c>
      <c r="AD140" s="79">
        <v>0</v>
      </c>
      <c r="AE140" s="85" t="s">
        <v>839</v>
      </c>
      <c r="AF140" s="79" t="b">
        <v>1</v>
      </c>
      <c r="AG140" s="79" t="s">
        <v>854</v>
      </c>
      <c r="AH140" s="79"/>
      <c r="AI140" s="85" t="s">
        <v>858</v>
      </c>
      <c r="AJ140" s="79" t="b">
        <v>0</v>
      </c>
      <c r="AK140" s="79">
        <v>0</v>
      </c>
      <c r="AL140" s="85" t="s">
        <v>839</v>
      </c>
      <c r="AM140" s="79" t="s">
        <v>860</v>
      </c>
      <c r="AN140" s="79" t="b">
        <v>0</v>
      </c>
      <c r="AO140" s="85" t="s">
        <v>737</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233</v>
      </c>
      <c r="B141" s="64" t="s">
        <v>326</v>
      </c>
      <c r="C141" s="65" t="s">
        <v>2749</v>
      </c>
      <c r="D141" s="66">
        <v>3.875</v>
      </c>
      <c r="E141" s="67" t="s">
        <v>136</v>
      </c>
      <c r="F141" s="68">
        <v>32.125</v>
      </c>
      <c r="G141" s="65"/>
      <c r="H141" s="69"/>
      <c r="I141" s="70"/>
      <c r="J141" s="70"/>
      <c r="K141" s="34" t="s">
        <v>65</v>
      </c>
      <c r="L141" s="77">
        <v>141</v>
      </c>
      <c r="M141" s="77"/>
      <c r="N141" s="72"/>
      <c r="O141" s="79" t="s">
        <v>382</v>
      </c>
      <c r="P141" s="81">
        <v>43684.62453703704</v>
      </c>
      <c r="Q141" s="79" t="s">
        <v>411</v>
      </c>
      <c r="R141" s="82" t="s">
        <v>486</v>
      </c>
      <c r="S141" s="79" t="s">
        <v>512</v>
      </c>
      <c r="T141" s="79"/>
      <c r="U141" s="79"/>
      <c r="V141" s="82" t="s">
        <v>555</v>
      </c>
      <c r="W141" s="81">
        <v>43684.62453703704</v>
      </c>
      <c r="X141" s="82" t="s">
        <v>618</v>
      </c>
      <c r="Y141" s="79"/>
      <c r="Z141" s="79"/>
      <c r="AA141" s="85" t="s">
        <v>736</v>
      </c>
      <c r="AB141" s="79"/>
      <c r="AC141" s="79" t="b">
        <v>0</v>
      </c>
      <c r="AD141" s="79">
        <v>0</v>
      </c>
      <c r="AE141" s="85" t="s">
        <v>845</v>
      </c>
      <c r="AF141" s="79" t="b">
        <v>1</v>
      </c>
      <c r="AG141" s="79" t="s">
        <v>854</v>
      </c>
      <c r="AH141" s="79"/>
      <c r="AI141" s="85" t="s">
        <v>857</v>
      </c>
      <c r="AJ141" s="79" t="b">
        <v>0</v>
      </c>
      <c r="AK141" s="79">
        <v>0</v>
      </c>
      <c r="AL141" s="85" t="s">
        <v>839</v>
      </c>
      <c r="AM141" s="79" t="s">
        <v>860</v>
      </c>
      <c r="AN141" s="79" t="b">
        <v>0</v>
      </c>
      <c r="AO141" s="85" t="s">
        <v>736</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233</v>
      </c>
      <c r="B142" s="64" t="s">
        <v>326</v>
      </c>
      <c r="C142" s="65" t="s">
        <v>2749</v>
      </c>
      <c r="D142" s="66">
        <v>3.875</v>
      </c>
      <c r="E142" s="67" t="s">
        <v>136</v>
      </c>
      <c r="F142" s="68">
        <v>32.125</v>
      </c>
      <c r="G142" s="65"/>
      <c r="H142" s="69"/>
      <c r="I142" s="70"/>
      <c r="J142" s="70"/>
      <c r="K142" s="34" t="s">
        <v>65</v>
      </c>
      <c r="L142" s="77">
        <v>142</v>
      </c>
      <c r="M142" s="77"/>
      <c r="N142" s="72"/>
      <c r="O142" s="79" t="s">
        <v>382</v>
      </c>
      <c r="P142" s="81">
        <v>43685.755520833336</v>
      </c>
      <c r="Q142" s="79" t="s">
        <v>412</v>
      </c>
      <c r="R142" s="82" t="s">
        <v>487</v>
      </c>
      <c r="S142" s="79" t="s">
        <v>512</v>
      </c>
      <c r="T142" s="79"/>
      <c r="U142" s="79"/>
      <c r="V142" s="82" t="s">
        <v>555</v>
      </c>
      <c r="W142" s="81">
        <v>43685.755520833336</v>
      </c>
      <c r="X142" s="82" t="s">
        <v>619</v>
      </c>
      <c r="Y142" s="79"/>
      <c r="Z142" s="79"/>
      <c r="AA142" s="85" t="s">
        <v>737</v>
      </c>
      <c r="AB142" s="79"/>
      <c r="AC142" s="79" t="b">
        <v>0</v>
      </c>
      <c r="AD142" s="79">
        <v>0</v>
      </c>
      <c r="AE142" s="85" t="s">
        <v>839</v>
      </c>
      <c r="AF142" s="79" t="b">
        <v>1</v>
      </c>
      <c r="AG142" s="79" t="s">
        <v>854</v>
      </c>
      <c r="AH142" s="79"/>
      <c r="AI142" s="85" t="s">
        <v>858</v>
      </c>
      <c r="AJ142" s="79" t="b">
        <v>0</v>
      </c>
      <c r="AK142" s="79">
        <v>0</v>
      </c>
      <c r="AL142" s="85" t="s">
        <v>839</v>
      </c>
      <c r="AM142" s="79" t="s">
        <v>860</v>
      </c>
      <c r="AN142" s="79" t="b">
        <v>0</v>
      </c>
      <c r="AO142" s="85" t="s">
        <v>737</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233</v>
      </c>
      <c r="B143" s="64" t="s">
        <v>327</v>
      </c>
      <c r="C143" s="65" t="s">
        <v>2749</v>
      </c>
      <c r="D143" s="66">
        <v>3.875</v>
      </c>
      <c r="E143" s="67" t="s">
        <v>136</v>
      </c>
      <c r="F143" s="68">
        <v>32.125</v>
      </c>
      <c r="G143" s="65"/>
      <c r="H143" s="69"/>
      <c r="I143" s="70"/>
      <c r="J143" s="70"/>
      <c r="K143" s="34" t="s">
        <v>65</v>
      </c>
      <c r="L143" s="77">
        <v>143</v>
      </c>
      <c r="M143" s="77"/>
      <c r="N143" s="72"/>
      <c r="O143" s="79" t="s">
        <v>382</v>
      </c>
      <c r="P143" s="81">
        <v>43684.62453703704</v>
      </c>
      <c r="Q143" s="79" t="s">
        <v>411</v>
      </c>
      <c r="R143" s="82" t="s">
        <v>486</v>
      </c>
      <c r="S143" s="79" t="s">
        <v>512</v>
      </c>
      <c r="T143" s="79"/>
      <c r="U143" s="79"/>
      <c r="V143" s="82" t="s">
        <v>555</v>
      </c>
      <c r="W143" s="81">
        <v>43684.62453703704</v>
      </c>
      <c r="X143" s="82" t="s">
        <v>618</v>
      </c>
      <c r="Y143" s="79"/>
      <c r="Z143" s="79"/>
      <c r="AA143" s="85" t="s">
        <v>736</v>
      </c>
      <c r="AB143" s="79"/>
      <c r="AC143" s="79" t="b">
        <v>0</v>
      </c>
      <c r="AD143" s="79">
        <v>0</v>
      </c>
      <c r="AE143" s="85" t="s">
        <v>845</v>
      </c>
      <c r="AF143" s="79" t="b">
        <v>1</v>
      </c>
      <c r="AG143" s="79" t="s">
        <v>854</v>
      </c>
      <c r="AH143" s="79"/>
      <c r="AI143" s="85" t="s">
        <v>857</v>
      </c>
      <c r="AJ143" s="79" t="b">
        <v>0</v>
      </c>
      <c r="AK143" s="79">
        <v>0</v>
      </c>
      <c r="AL143" s="85" t="s">
        <v>839</v>
      </c>
      <c r="AM143" s="79" t="s">
        <v>860</v>
      </c>
      <c r="AN143" s="79" t="b">
        <v>0</v>
      </c>
      <c r="AO143" s="85" t="s">
        <v>736</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233</v>
      </c>
      <c r="B144" s="64" t="s">
        <v>327</v>
      </c>
      <c r="C144" s="65" t="s">
        <v>2749</v>
      </c>
      <c r="D144" s="66">
        <v>3.875</v>
      </c>
      <c r="E144" s="67" t="s">
        <v>136</v>
      </c>
      <c r="F144" s="68">
        <v>32.125</v>
      </c>
      <c r="G144" s="65"/>
      <c r="H144" s="69"/>
      <c r="I144" s="70"/>
      <c r="J144" s="70"/>
      <c r="K144" s="34" t="s">
        <v>65</v>
      </c>
      <c r="L144" s="77">
        <v>144</v>
      </c>
      <c r="M144" s="77"/>
      <c r="N144" s="72"/>
      <c r="O144" s="79" t="s">
        <v>382</v>
      </c>
      <c r="P144" s="81">
        <v>43685.755520833336</v>
      </c>
      <c r="Q144" s="79" t="s">
        <v>412</v>
      </c>
      <c r="R144" s="82" t="s">
        <v>487</v>
      </c>
      <c r="S144" s="79" t="s">
        <v>512</v>
      </c>
      <c r="T144" s="79"/>
      <c r="U144" s="79"/>
      <c r="V144" s="82" t="s">
        <v>555</v>
      </c>
      <c r="W144" s="81">
        <v>43685.755520833336</v>
      </c>
      <c r="X144" s="82" t="s">
        <v>619</v>
      </c>
      <c r="Y144" s="79"/>
      <c r="Z144" s="79"/>
      <c r="AA144" s="85" t="s">
        <v>737</v>
      </c>
      <c r="AB144" s="79"/>
      <c r="AC144" s="79" t="b">
        <v>0</v>
      </c>
      <c r="AD144" s="79">
        <v>0</v>
      </c>
      <c r="AE144" s="85" t="s">
        <v>839</v>
      </c>
      <c r="AF144" s="79" t="b">
        <v>1</v>
      </c>
      <c r="AG144" s="79" t="s">
        <v>854</v>
      </c>
      <c r="AH144" s="79"/>
      <c r="AI144" s="85" t="s">
        <v>858</v>
      </c>
      <c r="AJ144" s="79" t="b">
        <v>0</v>
      </c>
      <c r="AK144" s="79">
        <v>0</v>
      </c>
      <c r="AL144" s="85" t="s">
        <v>839</v>
      </c>
      <c r="AM144" s="79" t="s">
        <v>860</v>
      </c>
      <c r="AN144" s="79" t="b">
        <v>0</v>
      </c>
      <c r="AO144" s="85" t="s">
        <v>737</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233</v>
      </c>
      <c r="B145" s="64" t="s">
        <v>328</v>
      </c>
      <c r="C145" s="65" t="s">
        <v>2749</v>
      </c>
      <c r="D145" s="66">
        <v>3.875</v>
      </c>
      <c r="E145" s="67" t="s">
        <v>136</v>
      </c>
      <c r="F145" s="68">
        <v>32.125</v>
      </c>
      <c r="G145" s="65"/>
      <c r="H145" s="69"/>
      <c r="I145" s="70"/>
      <c r="J145" s="70"/>
      <c r="K145" s="34" t="s">
        <v>65</v>
      </c>
      <c r="L145" s="77">
        <v>145</v>
      </c>
      <c r="M145" s="77"/>
      <c r="N145" s="72"/>
      <c r="O145" s="79" t="s">
        <v>382</v>
      </c>
      <c r="P145" s="81">
        <v>43684.62453703704</v>
      </c>
      <c r="Q145" s="79" t="s">
        <v>411</v>
      </c>
      <c r="R145" s="82" t="s">
        <v>486</v>
      </c>
      <c r="S145" s="79" t="s">
        <v>512</v>
      </c>
      <c r="T145" s="79"/>
      <c r="U145" s="79"/>
      <c r="V145" s="82" t="s">
        <v>555</v>
      </c>
      <c r="W145" s="81">
        <v>43684.62453703704</v>
      </c>
      <c r="X145" s="82" t="s">
        <v>618</v>
      </c>
      <c r="Y145" s="79"/>
      <c r="Z145" s="79"/>
      <c r="AA145" s="85" t="s">
        <v>736</v>
      </c>
      <c r="AB145" s="79"/>
      <c r="AC145" s="79" t="b">
        <v>0</v>
      </c>
      <c r="AD145" s="79">
        <v>0</v>
      </c>
      <c r="AE145" s="85" t="s">
        <v>845</v>
      </c>
      <c r="AF145" s="79" t="b">
        <v>1</v>
      </c>
      <c r="AG145" s="79" t="s">
        <v>854</v>
      </c>
      <c r="AH145" s="79"/>
      <c r="AI145" s="85" t="s">
        <v>857</v>
      </c>
      <c r="AJ145" s="79" t="b">
        <v>0</v>
      </c>
      <c r="AK145" s="79">
        <v>0</v>
      </c>
      <c r="AL145" s="85" t="s">
        <v>839</v>
      </c>
      <c r="AM145" s="79" t="s">
        <v>860</v>
      </c>
      <c r="AN145" s="79" t="b">
        <v>0</v>
      </c>
      <c r="AO145" s="85" t="s">
        <v>736</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233</v>
      </c>
      <c r="B146" s="64" t="s">
        <v>328</v>
      </c>
      <c r="C146" s="65" t="s">
        <v>2749</v>
      </c>
      <c r="D146" s="66">
        <v>3.875</v>
      </c>
      <c r="E146" s="67" t="s">
        <v>136</v>
      </c>
      <c r="F146" s="68">
        <v>32.125</v>
      </c>
      <c r="G146" s="65"/>
      <c r="H146" s="69"/>
      <c r="I146" s="70"/>
      <c r="J146" s="70"/>
      <c r="K146" s="34" t="s">
        <v>65</v>
      </c>
      <c r="L146" s="77">
        <v>146</v>
      </c>
      <c r="M146" s="77"/>
      <c r="N146" s="72"/>
      <c r="O146" s="79" t="s">
        <v>382</v>
      </c>
      <c r="P146" s="81">
        <v>43685.755520833336</v>
      </c>
      <c r="Q146" s="79" t="s">
        <v>412</v>
      </c>
      <c r="R146" s="82" t="s">
        <v>487</v>
      </c>
      <c r="S146" s="79" t="s">
        <v>512</v>
      </c>
      <c r="T146" s="79"/>
      <c r="U146" s="79"/>
      <c r="V146" s="82" t="s">
        <v>555</v>
      </c>
      <c r="W146" s="81">
        <v>43685.755520833336</v>
      </c>
      <c r="X146" s="82" t="s">
        <v>619</v>
      </c>
      <c r="Y146" s="79"/>
      <c r="Z146" s="79"/>
      <c r="AA146" s="85" t="s">
        <v>737</v>
      </c>
      <c r="AB146" s="79"/>
      <c r="AC146" s="79" t="b">
        <v>0</v>
      </c>
      <c r="AD146" s="79">
        <v>0</v>
      </c>
      <c r="AE146" s="85" t="s">
        <v>839</v>
      </c>
      <c r="AF146" s="79" t="b">
        <v>1</v>
      </c>
      <c r="AG146" s="79" t="s">
        <v>854</v>
      </c>
      <c r="AH146" s="79"/>
      <c r="AI146" s="85" t="s">
        <v>858</v>
      </c>
      <c r="AJ146" s="79" t="b">
        <v>0</v>
      </c>
      <c r="AK146" s="79">
        <v>0</v>
      </c>
      <c r="AL146" s="85" t="s">
        <v>839</v>
      </c>
      <c r="AM146" s="79" t="s">
        <v>860</v>
      </c>
      <c r="AN146" s="79" t="b">
        <v>0</v>
      </c>
      <c r="AO146" s="85" t="s">
        <v>737</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233</v>
      </c>
      <c r="B147" s="64" t="s">
        <v>329</v>
      </c>
      <c r="C147" s="65" t="s">
        <v>2749</v>
      </c>
      <c r="D147" s="66">
        <v>3.875</v>
      </c>
      <c r="E147" s="67" t="s">
        <v>136</v>
      </c>
      <c r="F147" s="68">
        <v>32.125</v>
      </c>
      <c r="G147" s="65"/>
      <c r="H147" s="69"/>
      <c r="I147" s="70"/>
      <c r="J147" s="70"/>
      <c r="K147" s="34" t="s">
        <v>65</v>
      </c>
      <c r="L147" s="77">
        <v>147</v>
      </c>
      <c r="M147" s="77"/>
      <c r="N147" s="72"/>
      <c r="O147" s="79" t="s">
        <v>382</v>
      </c>
      <c r="P147" s="81">
        <v>43684.62453703704</v>
      </c>
      <c r="Q147" s="79" t="s">
        <v>411</v>
      </c>
      <c r="R147" s="82" t="s">
        <v>486</v>
      </c>
      <c r="S147" s="79" t="s">
        <v>512</v>
      </c>
      <c r="T147" s="79"/>
      <c r="U147" s="79"/>
      <c r="V147" s="82" t="s">
        <v>555</v>
      </c>
      <c r="W147" s="81">
        <v>43684.62453703704</v>
      </c>
      <c r="X147" s="82" t="s">
        <v>618</v>
      </c>
      <c r="Y147" s="79"/>
      <c r="Z147" s="79"/>
      <c r="AA147" s="85" t="s">
        <v>736</v>
      </c>
      <c r="AB147" s="79"/>
      <c r="AC147" s="79" t="b">
        <v>0</v>
      </c>
      <c r="AD147" s="79">
        <v>0</v>
      </c>
      <c r="AE147" s="85" t="s">
        <v>845</v>
      </c>
      <c r="AF147" s="79" t="b">
        <v>1</v>
      </c>
      <c r="AG147" s="79" t="s">
        <v>854</v>
      </c>
      <c r="AH147" s="79"/>
      <c r="AI147" s="85" t="s">
        <v>857</v>
      </c>
      <c r="AJ147" s="79" t="b">
        <v>0</v>
      </c>
      <c r="AK147" s="79">
        <v>0</v>
      </c>
      <c r="AL147" s="85" t="s">
        <v>839</v>
      </c>
      <c r="AM147" s="79" t="s">
        <v>860</v>
      </c>
      <c r="AN147" s="79" t="b">
        <v>0</v>
      </c>
      <c r="AO147" s="85" t="s">
        <v>736</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233</v>
      </c>
      <c r="B148" s="64" t="s">
        <v>329</v>
      </c>
      <c r="C148" s="65" t="s">
        <v>2749</v>
      </c>
      <c r="D148" s="66">
        <v>3.875</v>
      </c>
      <c r="E148" s="67" t="s">
        <v>136</v>
      </c>
      <c r="F148" s="68">
        <v>32.125</v>
      </c>
      <c r="G148" s="65"/>
      <c r="H148" s="69"/>
      <c r="I148" s="70"/>
      <c r="J148" s="70"/>
      <c r="K148" s="34" t="s">
        <v>65</v>
      </c>
      <c r="L148" s="77">
        <v>148</v>
      </c>
      <c r="M148" s="77"/>
      <c r="N148" s="72"/>
      <c r="O148" s="79" t="s">
        <v>382</v>
      </c>
      <c r="P148" s="81">
        <v>43685.755520833336</v>
      </c>
      <c r="Q148" s="79" t="s">
        <v>412</v>
      </c>
      <c r="R148" s="82" t="s">
        <v>487</v>
      </c>
      <c r="S148" s="79" t="s">
        <v>512</v>
      </c>
      <c r="T148" s="79"/>
      <c r="U148" s="79"/>
      <c r="V148" s="82" t="s">
        <v>555</v>
      </c>
      <c r="W148" s="81">
        <v>43685.755520833336</v>
      </c>
      <c r="X148" s="82" t="s">
        <v>619</v>
      </c>
      <c r="Y148" s="79"/>
      <c r="Z148" s="79"/>
      <c r="AA148" s="85" t="s">
        <v>737</v>
      </c>
      <c r="AB148" s="79"/>
      <c r="AC148" s="79" t="b">
        <v>0</v>
      </c>
      <c r="AD148" s="79">
        <v>0</v>
      </c>
      <c r="AE148" s="85" t="s">
        <v>839</v>
      </c>
      <c r="AF148" s="79" t="b">
        <v>1</v>
      </c>
      <c r="AG148" s="79" t="s">
        <v>854</v>
      </c>
      <c r="AH148" s="79"/>
      <c r="AI148" s="85" t="s">
        <v>858</v>
      </c>
      <c r="AJ148" s="79" t="b">
        <v>0</v>
      </c>
      <c r="AK148" s="79">
        <v>0</v>
      </c>
      <c r="AL148" s="85" t="s">
        <v>839</v>
      </c>
      <c r="AM148" s="79" t="s">
        <v>860</v>
      </c>
      <c r="AN148" s="79" t="b">
        <v>0</v>
      </c>
      <c r="AO148" s="85" t="s">
        <v>737</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233</v>
      </c>
      <c r="B149" s="64" t="s">
        <v>330</v>
      </c>
      <c r="C149" s="65" t="s">
        <v>2750</v>
      </c>
      <c r="D149" s="66">
        <v>4.75</v>
      </c>
      <c r="E149" s="67" t="s">
        <v>136</v>
      </c>
      <c r="F149" s="68">
        <v>29.25</v>
      </c>
      <c r="G149" s="65"/>
      <c r="H149" s="69"/>
      <c r="I149" s="70"/>
      <c r="J149" s="70"/>
      <c r="K149" s="34" t="s">
        <v>65</v>
      </c>
      <c r="L149" s="77">
        <v>149</v>
      </c>
      <c r="M149" s="77"/>
      <c r="N149" s="72"/>
      <c r="O149" s="79" t="s">
        <v>382</v>
      </c>
      <c r="P149" s="81">
        <v>43678.77657407407</v>
      </c>
      <c r="Q149" s="79" t="s">
        <v>409</v>
      </c>
      <c r="R149" s="82" t="s">
        <v>485</v>
      </c>
      <c r="S149" s="79" t="s">
        <v>512</v>
      </c>
      <c r="T149" s="79"/>
      <c r="U149" s="79"/>
      <c r="V149" s="82" t="s">
        <v>555</v>
      </c>
      <c r="W149" s="81">
        <v>43678.77657407407</v>
      </c>
      <c r="X149" s="82" t="s">
        <v>616</v>
      </c>
      <c r="Y149" s="79"/>
      <c r="Z149" s="79"/>
      <c r="AA149" s="85" t="s">
        <v>734</v>
      </c>
      <c r="AB149" s="79"/>
      <c r="AC149" s="79" t="b">
        <v>0</v>
      </c>
      <c r="AD149" s="79">
        <v>0</v>
      </c>
      <c r="AE149" s="85" t="s">
        <v>843</v>
      </c>
      <c r="AF149" s="79" t="b">
        <v>1</v>
      </c>
      <c r="AG149" s="79" t="s">
        <v>854</v>
      </c>
      <c r="AH149" s="79"/>
      <c r="AI149" s="85" t="s">
        <v>856</v>
      </c>
      <c r="AJ149" s="79" t="b">
        <v>0</v>
      </c>
      <c r="AK149" s="79">
        <v>0</v>
      </c>
      <c r="AL149" s="85" t="s">
        <v>839</v>
      </c>
      <c r="AM149" s="79" t="s">
        <v>860</v>
      </c>
      <c r="AN149" s="79" t="b">
        <v>0</v>
      </c>
      <c r="AO149" s="85" t="s">
        <v>734</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233</v>
      </c>
      <c r="B150" s="64" t="s">
        <v>330</v>
      </c>
      <c r="C150" s="65" t="s">
        <v>2750</v>
      </c>
      <c r="D150" s="66">
        <v>4.75</v>
      </c>
      <c r="E150" s="67" t="s">
        <v>136</v>
      </c>
      <c r="F150" s="68">
        <v>29.25</v>
      </c>
      <c r="G150" s="65"/>
      <c r="H150" s="69"/>
      <c r="I150" s="70"/>
      <c r="J150" s="70"/>
      <c r="K150" s="34" t="s">
        <v>65</v>
      </c>
      <c r="L150" s="77">
        <v>150</v>
      </c>
      <c r="M150" s="77"/>
      <c r="N150" s="72"/>
      <c r="O150" s="79" t="s">
        <v>382</v>
      </c>
      <c r="P150" s="81">
        <v>43684.58042824074</v>
      </c>
      <c r="Q150" s="79" t="s">
        <v>410</v>
      </c>
      <c r="R150" s="82" t="s">
        <v>486</v>
      </c>
      <c r="S150" s="79" t="s">
        <v>512</v>
      </c>
      <c r="T150" s="79"/>
      <c r="U150" s="79"/>
      <c r="V150" s="82" t="s">
        <v>555</v>
      </c>
      <c r="W150" s="81">
        <v>43684.58042824074</v>
      </c>
      <c r="X150" s="82" t="s">
        <v>617</v>
      </c>
      <c r="Y150" s="79"/>
      <c r="Z150" s="79"/>
      <c r="AA150" s="85" t="s">
        <v>735</v>
      </c>
      <c r="AB150" s="79"/>
      <c r="AC150" s="79" t="b">
        <v>0</v>
      </c>
      <c r="AD150" s="79">
        <v>0</v>
      </c>
      <c r="AE150" s="85" t="s">
        <v>844</v>
      </c>
      <c r="AF150" s="79" t="b">
        <v>1</v>
      </c>
      <c r="AG150" s="79" t="s">
        <v>854</v>
      </c>
      <c r="AH150" s="79"/>
      <c r="AI150" s="85" t="s">
        <v>857</v>
      </c>
      <c r="AJ150" s="79" t="b">
        <v>0</v>
      </c>
      <c r="AK150" s="79">
        <v>0</v>
      </c>
      <c r="AL150" s="85" t="s">
        <v>839</v>
      </c>
      <c r="AM150" s="79" t="s">
        <v>860</v>
      </c>
      <c r="AN150" s="79" t="b">
        <v>0</v>
      </c>
      <c r="AO150" s="85" t="s">
        <v>735</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233</v>
      </c>
      <c r="B151" s="64" t="s">
        <v>330</v>
      </c>
      <c r="C151" s="65" t="s">
        <v>2748</v>
      </c>
      <c r="D151" s="66">
        <v>3</v>
      </c>
      <c r="E151" s="67" t="s">
        <v>132</v>
      </c>
      <c r="F151" s="68">
        <v>35</v>
      </c>
      <c r="G151" s="65"/>
      <c r="H151" s="69"/>
      <c r="I151" s="70"/>
      <c r="J151" s="70"/>
      <c r="K151" s="34" t="s">
        <v>65</v>
      </c>
      <c r="L151" s="77">
        <v>151</v>
      </c>
      <c r="M151" s="77"/>
      <c r="N151" s="72"/>
      <c r="O151" s="79" t="s">
        <v>383</v>
      </c>
      <c r="P151" s="81">
        <v>43684.62453703704</v>
      </c>
      <c r="Q151" s="79" t="s">
        <v>411</v>
      </c>
      <c r="R151" s="82" t="s">
        <v>486</v>
      </c>
      <c r="S151" s="79" t="s">
        <v>512</v>
      </c>
      <c r="T151" s="79"/>
      <c r="U151" s="79"/>
      <c r="V151" s="82" t="s">
        <v>555</v>
      </c>
      <c r="W151" s="81">
        <v>43684.62453703704</v>
      </c>
      <c r="X151" s="82" t="s">
        <v>618</v>
      </c>
      <c r="Y151" s="79"/>
      <c r="Z151" s="79"/>
      <c r="AA151" s="85" t="s">
        <v>736</v>
      </c>
      <c r="AB151" s="79"/>
      <c r="AC151" s="79" t="b">
        <v>0</v>
      </c>
      <c r="AD151" s="79">
        <v>0</v>
      </c>
      <c r="AE151" s="85" t="s">
        <v>845</v>
      </c>
      <c r="AF151" s="79" t="b">
        <v>1</v>
      </c>
      <c r="AG151" s="79" t="s">
        <v>854</v>
      </c>
      <c r="AH151" s="79"/>
      <c r="AI151" s="85" t="s">
        <v>857</v>
      </c>
      <c r="AJ151" s="79" t="b">
        <v>0</v>
      </c>
      <c r="AK151" s="79">
        <v>0</v>
      </c>
      <c r="AL151" s="85" t="s">
        <v>839</v>
      </c>
      <c r="AM151" s="79" t="s">
        <v>860</v>
      </c>
      <c r="AN151" s="79" t="b">
        <v>0</v>
      </c>
      <c r="AO151" s="85" t="s">
        <v>736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233</v>
      </c>
      <c r="B152" s="64" t="s">
        <v>330</v>
      </c>
      <c r="C152" s="65" t="s">
        <v>2750</v>
      </c>
      <c r="D152" s="66">
        <v>4.75</v>
      </c>
      <c r="E152" s="67" t="s">
        <v>136</v>
      </c>
      <c r="F152" s="68">
        <v>29.25</v>
      </c>
      <c r="G152" s="65"/>
      <c r="H152" s="69"/>
      <c r="I152" s="70"/>
      <c r="J152" s="70"/>
      <c r="K152" s="34" t="s">
        <v>65</v>
      </c>
      <c r="L152" s="77">
        <v>152</v>
      </c>
      <c r="M152" s="77"/>
      <c r="N152" s="72"/>
      <c r="O152" s="79" t="s">
        <v>382</v>
      </c>
      <c r="P152" s="81">
        <v>43685.755520833336</v>
      </c>
      <c r="Q152" s="79" t="s">
        <v>412</v>
      </c>
      <c r="R152" s="82" t="s">
        <v>487</v>
      </c>
      <c r="S152" s="79" t="s">
        <v>512</v>
      </c>
      <c r="T152" s="79"/>
      <c r="U152" s="79"/>
      <c r="V152" s="82" t="s">
        <v>555</v>
      </c>
      <c r="W152" s="81">
        <v>43685.755520833336</v>
      </c>
      <c r="X152" s="82" t="s">
        <v>619</v>
      </c>
      <c r="Y152" s="79"/>
      <c r="Z152" s="79"/>
      <c r="AA152" s="85" t="s">
        <v>737</v>
      </c>
      <c r="AB152" s="79"/>
      <c r="AC152" s="79" t="b">
        <v>0</v>
      </c>
      <c r="AD152" s="79">
        <v>0</v>
      </c>
      <c r="AE152" s="85" t="s">
        <v>839</v>
      </c>
      <c r="AF152" s="79" t="b">
        <v>1</v>
      </c>
      <c r="AG152" s="79" t="s">
        <v>854</v>
      </c>
      <c r="AH152" s="79"/>
      <c r="AI152" s="85" t="s">
        <v>858</v>
      </c>
      <c r="AJ152" s="79" t="b">
        <v>0</v>
      </c>
      <c r="AK152" s="79">
        <v>0</v>
      </c>
      <c r="AL152" s="85" t="s">
        <v>839</v>
      </c>
      <c r="AM152" s="79" t="s">
        <v>860</v>
      </c>
      <c r="AN152" s="79" t="b">
        <v>0</v>
      </c>
      <c r="AO152" s="85" t="s">
        <v>737</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233</v>
      </c>
      <c r="B153" s="64" t="s">
        <v>331</v>
      </c>
      <c r="C153" s="65" t="s">
        <v>2750</v>
      </c>
      <c r="D153" s="66">
        <v>4.75</v>
      </c>
      <c r="E153" s="67" t="s">
        <v>136</v>
      </c>
      <c r="F153" s="68">
        <v>29.25</v>
      </c>
      <c r="G153" s="65"/>
      <c r="H153" s="69"/>
      <c r="I153" s="70"/>
      <c r="J153" s="70"/>
      <c r="K153" s="34" t="s">
        <v>65</v>
      </c>
      <c r="L153" s="77">
        <v>153</v>
      </c>
      <c r="M153" s="77"/>
      <c r="N153" s="72"/>
      <c r="O153" s="79" t="s">
        <v>382</v>
      </c>
      <c r="P153" s="81">
        <v>43678.77657407407</v>
      </c>
      <c r="Q153" s="79" t="s">
        <v>409</v>
      </c>
      <c r="R153" s="82" t="s">
        <v>485</v>
      </c>
      <c r="S153" s="79" t="s">
        <v>512</v>
      </c>
      <c r="T153" s="79"/>
      <c r="U153" s="79"/>
      <c r="V153" s="82" t="s">
        <v>555</v>
      </c>
      <c r="W153" s="81">
        <v>43678.77657407407</v>
      </c>
      <c r="X153" s="82" t="s">
        <v>616</v>
      </c>
      <c r="Y153" s="79"/>
      <c r="Z153" s="79"/>
      <c r="AA153" s="85" t="s">
        <v>734</v>
      </c>
      <c r="AB153" s="79"/>
      <c r="AC153" s="79" t="b">
        <v>0</v>
      </c>
      <c r="AD153" s="79">
        <v>0</v>
      </c>
      <c r="AE153" s="85" t="s">
        <v>843</v>
      </c>
      <c r="AF153" s="79" t="b">
        <v>1</v>
      </c>
      <c r="AG153" s="79" t="s">
        <v>854</v>
      </c>
      <c r="AH153" s="79"/>
      <c r="AI153" s="85" t="s">
        <v>856</v>
      </c>
      <c r="AJ153" s="79" t="b">
        <v>0</v>
      </c>
      <c r="AK153" s="79">
        <v>0</v>
      </c>
      <c r="AL153" s="85" t="s">
        <v>839</v>
      </c>
      <c r="AM153" s="79" t="s">
        <v>860</v>
      </c>
      <c r="AN153" s="79" t="b">
        <v>0</v>
      </c>
      <c r="AO153" s="85" t="s">
        <v>734</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233</v>
      </c>
      <c r="B154" s="64" t="s">
        <v>331</v>
      </c>
      <c r="C154" s="65" t="s">
        <v>2750</v>
      </c>
      <c r="D154" s="66">
        <v>4.75</v>
      </c>
      <c r="E154" s="67" t="s">
        <v>136</v>
      </c>
      <c r="F154" s="68">
        <v>29.25</v>
      </c>
      <c r="G154" s="65"/>
      <c r="H154" s="69"/>
      <c r="I154" s="70"/>
      <c r="J154" s="70"/>
      <c r="K154" s="34" t="s">
        <v>65</v>
      </c>
      <c r="L154" s="77">
        <v>154</v>
      </c>
      <c r="M154" s="77"/>
      <c r="N154" s="72"/>
      <c r="O154" s="79" t="s">
        <v>382</v>
      </c>
      <c r="P154" s="81">
        <v>43684.58042824074</v>
      </c>
      <c r="Q154" s="79" t="s">
        <v>410</v>
      </c>
      <c r="R154" s="82" t="s">
        <v>486</v>
      </c>
      <c r="S154" s="79" t="s">
        <v>512</v>
      </c>
      <c r="T154" s="79"/>
      <c r="U154" s="79"/>
      <c r="V154" s="82" t="s">
        <v>555</v>
      </c>
      <c r="W154" s="81">
        <v>43684.58042824074</v>
      </c>
      <c r="X154" s="82" t="s">
        <v>617</v>
      </c>
      <c r="Y154" s="79"/>
      <c r="Z154" s="79"/>
      <c r="AA154" s="85" t="s">
        <v>735</v>
      </c>
      <c r="AB154" s="79"/>
      <c r="AC154" s="79" t="b">
        <v>0</v>
      </c>
      <c r="AD154" s="79">
        <v>0</v>
      </c>
      <c r="AE154" s="85" t="s">
        <v>844</v>
      </c>
      <c r="AF154" s="79" t="b">
        <v>1</v>
      </c>
      <c r="AG154" s="79" t="s">
        <v>854</v>
      </c>
      <c r="AH154" s="79"/>
      <c r="AI154" s="85" t="s">
        <v>857</v>
      </c>
      <c r="AJ154" s="79" t="b">
        <v>0</v>
      </c>
      <c r="AK154" s="79">
        <v>0</v>
      </c>
      <c r="AL154" s="85" t="s">
        <v>839</v>
      </c>
      <c r="AM154" s="79" t="s">
        <v>860</v>
      </c>
      <c r="AN154" s="79" t="b">
        <v>0</v>
      </c>
      <c r="AO154" s="85" t="s">
        <v>735</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233</v>
      </c>
      <c r="B155" s="64" t="s">
        <v>331</v>
      </c>
      <c r="C155" s="65" t="s">
        <v>2750</v>
      </c>
      <c r="D155" s="66">
        <v>4.75</v>
      </c>
      <c r="E155" s="67" t="s">
        <v>136</v>
      </c>
      <c r="F155" s="68">
        <v>29.25</v>
      </c>
      <c r="G155" s="65"/>
      <c r="H155" s="69"/>
      <c r="I155" s="70"/>
      <c r="J155" s="70"/>
      <c r="K155" s="34" t="s">
        <v>65</v>
      </c>
      <c r="L155" s="77">
        <v>155</v>
      </c>
      <c r="M155" s="77"/>
      <c r="N155" s="72"/>
      <c r="O155" s="79" t="s">
        <v>382</v>
      </c>
      <c r="P155" s="81">
        <v>43685.755520833336</v>
      </c>
      <c r="Q155" s="79" t="s">
        <v>412</v>
      </c>
      <c r="R155" s="82" t="s">
        <v>487</v>
      </c>
      <c r="S155" s="79" t="s">
        <v>512</v>
      </c>
      <c r="T155" s="79"/>
      <c r="U155" s="79"/>
      <c r="V155" s="82" t="s">
        <v>555</v>
      </c>
      <c r="W155" s="81">
        <v>43685.755520833336</v>
      </c>
      <c r="X155" s="82" t="s">
        <v>619</v>
      </c>
      <c r="Y155" s="79"/>
      <c r="Z155" s="79"/>
      <c r="AA155" s="85" t="s">
        <v>737</v>
      </c>
      <c r="AB155" s="79"/>
      <c r="AC155" s="79" t="b">
        <v>0</v>
      </c>
      <c r="AD155" s="79">
        <v>0</v>
      </c>
      <c r="AE155" s="85" t="s">
        <v>839</v>
      </c>
      <c r="AF155" s="79" t="b">
        <v>1</v>
      </c>
      <c r="AG155" s="79" t="s">
        <v>854</v>
      </c>
      <c r="AH155" s="79"/>
      <c r="AI155" s="85" t="s">
        <v>858</v>
      </c>
      <c r="AJ155" s="79" t="b">
        <v>0</v>
      </c>
      <c r="AK155" s="79">
        <v>0</v>
      </c>
      <c r="AL155" s="85" t="s">
        <v>839</v>
      </c>
      <c r="AM155" s="79" t="s">
        <v>860</v>
      </c>
      <c r="AN155" s="79" t="b">
        <v>0</v>
      </c>
      <c r="AO155" s="85" t="s">
        <v>737</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233</v>
      </c>
      <c r="B156" s="64" t="s">
        <v>332</v>
      </c>
      <c r="C156" s="65" t="s">
        <v>2750</v>
      </c>
      <c r="D156" s="66">
        <v>4.75</v>
      </c>
      <c r="E156" s="67" t="s">
        <v>136</v>
      </c>
      <c r="F156" s="68">
        <v>29.25</v>
      </c>
      <c r="G156" s="65"/>
      <c r="H156" s="69"/>
      <c r="I156" s="70"/>
      <c r="J156" s="70"/>
      <c r="K156" s="34" t="s">
        <v>65</v>
      </c>
      <c r="L156" s="77">
        <v>156</v>
      </c>
      <c r="M156" s="77"/>
      <c r="N156" s="72"/>
      <c r="O156" s="79" t="s">
        <v>382</v>
      </c>
      <c r="P156" s="81">
        <v>43678.77657407407</v>
      </c>
      <c r="Q156" s="79" t="s">
        <v>409</v>
      </c>
      <c r="R156" s="82" t="s">
        <v>485</v>
      </c>
      <c r="S156" s="79" t="s">
        <v>512</v>
      </c>
      <c r="T156" s="79"/>
      <c r="U156" s="79"/>
      <c r="V156" s="82" t="s">
        <v>555</v>
      </c>
      <c r="W156" s="81">
        <v>43678.77657407407</v>
      </c>
      <c r="X156" s="82" t="s">
        <v>616</v>
      </c>
      <c r="Y156" s="79"/>
      <c r="Z156" s="79"/>
      <c r="AA156" s="85" t="s">
        <v>734</v>
      </c>
      <c r="AB156" s="79"/>
      <c r="AC156" s="79" t="b">
        <v>0</v>
      </c>
      <c r="AD156" s="79">
        <v>0</v>
      </c>
      <c r="AE156" s="85" t="s">
        <v>843</v>
      </c>
      <c r="AF156" s="79" t="b">
        <v>1</v>
      </c>
      <c r="AG156" s="79" t="s">
        <v>854</v>
      </c>
      <c r="AH156" s="79"/>
      <c r="AI156" s="85" t="s">
        <v>856</v>
      </c>
      <c r="AJ156" s="79" t="b">
        <v>0</v>
      </c>
      <c r="AK156" s="79">
        <v>0</v>
      </c>
      <c r="AL156" s="85" t="s">
        <v>839</v>
      </c>
      <c r="AM156" s="79" t="s">
        <v>860</v>
      </c>
      <c r="AN156" s="79" t="b">
        <v>0</v>
      </c>
      <c r="AO156" s="85" t="s">
        <v>734</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233</v>
      </c>
      <c r="B157" s="64" t="s">
        <v>332</v>
      </c>
      <c r="C157" s="65" t="s">
        <v>2750</v>
      </c>
      <c r="D157" s="66">
        <v>4.75</v>
      </c>
      <c r="E157" s="67" t="s">
        <v>136</v>
      </c>
      <c r="F157" s="68">
        <v>29.25</v>
      </c>
      <c r="G157" s="65"/>
      <c r="H157" s="69"/>
      <c r="I157" s="70"/>
      <c r="J157" s="70"/>
      <c r="K157" s="34" t="s">
        <v>65</v>
      </c>
      <c r="L157" s="77">
        <v>157</v>
      </c>
      <c r="M157" s="77"/>
      <c r="N157" s="72"/>
      <c r="O157" s="79" t="s">
        <v>382</v>
      </c>
      <c r="P157" s="81">
        <v>43684.58042824074</v>
      </c>
      <c r="Q157" s="79" t="s">
        <v>410</v>
      </c>
      <c r="R157" s="82" t="s">
        <v>486</v>
      </c>
      <c r="S157" s="79" t="s">
        <v>512</v>
      </c>
      <c r="T157" s="79"/>
      <c r="U157" s="79"/>
      <c r="V157" s="82" t="s">
        <v>555</v>
      </c>
      <c r="W157" s="81">
        <v>43684.58042824074</v>
      </c>
      <c r="X157" s="82" t="s">
        <v>617</v>
      </c>
      <c r="Y157" s="79"/>
      <c r="Z157" s="79"/>
      <c r="AA157" s="85" t="s">
        <v>735</v>
      </c>
      <c r="AB157" s="79"/>
      <c r="AC157" s="79" t="b">
        <v>0</v>
      </c>
      <c r="AD157" s="79">
        <v>0</v>
      </c>
      <c r="AE157" s="85" t="s">
        <v>844</v>
      </c>
      <c r="AF157" s="79" t="b">
        <v>1</v>
      </c>
      <c r="AG157" s="79" t="s">
        <v>854</v>
      </c>
      <c r="AH157" s="79"/>
      <c r="AI157" s="85" t="s">
        <v>857</v>
      </c>
      <c r="AJ157" s="79" t="b">
        <v>0</v>
      </c>
      <c r="AK157" s="79">
        <v>0</v>
      </c>
      <c r="AL157" s="85" t="s">
        <v>839</v>
      </c>
      <c r="AM157" s="79" t="s">
        <v>860</v>
      </c>
      <c r="AN157" s="79" t="b">
        <v>0</v>
      </c>
      <c r="AO157" s="85" t="s">
        <v>735</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233</v>
      </c>
      <c r="B158" s="64" t="s">
        <v>332</v>
      </c>
      <c r="C158" s="65" t="s">
        <v>2750</v>
      </c>
      <c r="D158" s="66">
        <v>4.75</v>
      </c>
      <c r="E158" s="67" t="s">
        <v>136</v>
      </c>
      <c r="F158" s="68">
        <v>29.25</v>
      </c>
      <c r="G158" s="65"/>
      <c r="H158" s="69"/>
      <c r="I158" s="70"/>
      <c r="J158" s="70"/>
      <c r="K158" s="34" t="s">
        <v>65</v>
      </c>
      <c r="L158" s="77">
        <v>158</v>
      </c>
      <c r="M158" s="77"/>
      <c r="N158" s="72"/>
      <c r="O158" s="79" t="s">
        <v>382</v>
      </c>
      <c r="P158" s="81">
        <v>43685.755520833336</v>
      </c>
      <c r="Q158" s="79" t="s">
        <v>412</v>
      </c>
      <c r="R158" s="82" t="s">
        <v>487</v>
      </c>
      <c r="S158" s="79" t="s">
        <v>512</v>
      </c>
      <c r="T158" s="79"/>
      <c r="U158" s="79"/>
      <c r="V158" s="82" t="s">
        <v>555</v>
      </c>
      <c r="W158" s="81">
        <v>43685.755520833336</v>
      </c>
      <c r="X158" s="82" t="s">
        <v>619</v>
      </c>
      <c r="Y158" s="79"/>
      <c r="Z158" s="79"/>
      <c r="AA158" s="85" t="s">
        <v>737</v>
      </c>
      <c r="AB158" s="79"/>
      <c r="AC158" s="79" t="b">
        <v>0</v>
      </c>
      <c r="AD158" s="79">
        <v>0</v>
      </c>
      <c r="AE158" s="85" t="s">
        <v>839</v>
      </c>
      <c r="AF158" s="79" t="b">
        <v>1</v>
      </c>
      <c r="AG158" s="79" t="s">
        <v>854</v>
      </c>
      <c r="AH158" s="79"/>
      <c r="AI158" s="85" t="s">
        <v>858</v>
      </c>
      <c r="AJ158" s="79" t="b">
        <v>0</v>
      </c>
      <c r="AK158" s="79">
        <v>0</v>
      </c>
      <c r="AL158" s="85" t="s">
        <v>839</v>
      </c>
      <c r="AM158" s="79" t="s">
        <v>860</v>
      </c>
      <c r="AN158" s="79" t="b">
        <v>0</v>
      </c>
      <c r="AO158" s="85" t="s">
        <v>737</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233</v>
      </c>
      <c r="B159" s="64" t="s">
        <v>333</v>
      </c>
      <c r="C159" s="65" t="s">
        <v>2750</v>
      </c>
      <c r="D159" s="66">
        <v>4.75</v>
      </c>
      <c r="E159" s="67" t="s">
        <v>136</v>
      </c>
      <c r="F159" s="68">
        <v>29.25</v>
      </c>
      <c r="G159" s="65"/>
      <c r="H159" s="69"/>
      <c r="I159" s="70"/>
      <c r="J159" s="70"/>
      <c r="K159" s="34" t="s">
        <v>65</v>
      </c>
      <c r="L159" s="77">
        <v>159</v>
      </c>
      <c r="M159" s="77"/>
      <c r="N159" s="72"/>
      <c r="O159" s="79" t="s">
        <v>382</v>
      </c>
      <c r="P159" s="81">
        <v>43678.77657407407</v>
      </c>
      <c r="Q159" s="79" t="s">
        <v>409</v>
      </c>
      <c r="R159" s="82" t="s">
        <v>485</v>
      </c>
      <c r="S159" s="79" t="s">
        <v>512</v>
      </c>
      <c r="T159" s="79"/>
      <c r="U159" s="79"/>
      <c r="V159" s="82" t="s">
        <v>555</v>
      </c>
      <c r="W159" s="81">
        <v>43678.77657407407</v>
      </c>
      <c r="X159" s="82" t="s">
        <v>616</v>
      </c>
      <c r="Y159" s="79"/>
      <c r="Z159" s="79"/>
      <c r="AA159" s="85" t="s">
        <v>734</v>
      </c>
      <c r="AB159" s="79"/>
      <c r="AC159" s="79" t="b">
        <v>0</v>
      </c>
      <c r="AD159" s="79">
        <v>0</v>
      </c>
      <c r="AE159" s="85" t="s">
        <v>843</v>
      </c>
      <c r="AF159" s="79" t="b">
        <v>1</v>
      </c>
      <c r="AG159" s="79" t="s">
        <v>854</v>
      </c>
      <c r="AH159" s="79"/>
      <c r="AI159" s="85" t="s">
        <v>856</v>
      </c>
      <c r="AJ159" s="79" t="b">
        <v>0</v>
      </c>
      <c r="AK159" s="79">
        <v>0</v>
      </c>
      <c r="AL159" s="85" t="s">
        <v>839</v>
      </c>
      <c r="AM159" s="79" t="s">
        <v>860</v>
      </c>
      <c r="AN159" s="79" t="b">
        <v>0</v>
      </c>
      <c r="AO159" s="85" t="s">
        <v>734</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233</v>
      </c>
      <c r="B160" s="64" t="s">
        <v>333</v>
      </c>
      <c r="C160" s="65" t="s">
        <v>2750</v>
      </c>
      <c r="D160" s="66">
        <v>4.75</v>
      </c>
      <c r="E160" s="67" t="s">
        <v>136</v>
      </c>
      <c r="F160" s="68">
        <v>29.25</v>
      </c>
      <c r="G160" s="65"/>
      <c r="H160" s="69"/>
      <c r="I160" s="70"/>
      <c r="J160" s="70"/>
      <c r="K160" s="34" t="s">
        <v>65</v>
      </c>
      <c r="L160" s="77">
        <v>160</v>
      </c>
      <c r="M160" s="77"/>
      <c r="N160" s="72"/>
      <c r="O160" s="79" t="s">
        <v>382</v>
      </c>
      <c r="P160" s="81">
        <v>43684.58042824074</v>
      </c>
      <c r="Q160" s="79" t="s">
        <v>410</v>
      </c>
      <c r="R160" s="82" t="s">
        <v>486</v>
      </c>
      <c r="S160" s="79" t="s">
        <v>512</v>
      </c>
      <c r="T160" s="79"/>
      <c r="U160" s="79"/>
      <c r="V160" s="82" t="s">
        <v>555</v>
      </c>
      <c r="W160" s="81">
        <v>43684.58042824074</v>
      </c>
      <c r="X160" s="82" t="s">
        <v>617</v>
      </c>
      <c r="Y160" s="79"/>
      <c r="Z160" s="79"/>
      <c r="AA160" s="85" t="s">
        <v>735</v>
      </c>
      <c r="AB160" s="79"/>
      <c r="AC160" s="79" t="b">
        <v>0</v>
      </c>
      <c r="AD160" s="79">
        <v>0</v>
      </c>
      <c r="AE160" s="85" t="s">
        <v>844</v>
      </c>
      <c r="AF160" s="79" t="b">
        <v>1</v>
      </c>
      <c r="AG160" s="79" t="s">
        <v>854</v>
      </c>
      <c r="AH160" s="79"/>
      <c r="AI160" s="85" t="s">
        <v>857</v>
      </c>
      <c r="AJ160" s="79" t="b">
        <v>0</v>
      </c>
      <c r="AK160" s="79">
        <v>0</v>
      </c>
      <c r="AL160" s="85" t="s">
        <v>839</v>
      </c>
      <c r="AM160" s="79" t="s">
        <v>860</v>
      </c>
      <c r="AN160" s="79" t="b">
        <v>0</v>
      </c>
      <c r="AO160" s="85" t="s">
        <v>735</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233</v>
      </c>
      <c r="B161" s="64" t="s">
        <v>333</v>
      </c>
      <c r="C161" s="65" t="s">
        <v>2750</v>
      </c>
      <c r="D161" s="66">
        <v>4.75</v>
      </c>
      <c r="E161" s="67" t="s">
        <v>136</v>
      </c>
      <c r="F161" s="68">
        <v>29.25</v>
      </c>
      <c r="G161" s="65"/>
      <c r="H161" s="69"/>
      <c r="I161" s="70"/>
      <c r="J161" s="70"/>
      <c r="K161" s="34" t="s">
        <v>65</v>
      </c>
      <c r="L161" s="77">
        <v>161</v>
      </c>
      <c r="M161" s="77"/>
      <c r="N161" s="72"/>
      <c r="O161" s="79" t="s">
        <v>382</v>
      </c>
      <c r="P161" s="81">
        <v>43685.755520833336</v>
      </c>
      <c r="Q161" s="79" t="s">
        <v>412</v>
      </c>
      <c r="R161" s="82" t="s">
        <v>487</v>
      </c>
      <c r="S161" s="79" t="s">
        <v>512</v>
      </c>
      <c r="T161" s="79"/>
      <c r="U161" s="79"/>
      <c r="V161" s="82" t="s">
        <v>555</v>
      </c>
      <c r="W161" s="81">
        <v>43685.755520833336</v>
      </c>
      <c r="X161" s="82" t="s">
        <v>619</v>
      </c>
      <c r="Y161" s="79"/>
      <c r="Z161" s="79"/>
      <c r="AA161" s="85" t="s">
        <v>737</v>
      </c>
      <c r="AB161" s="79"/>
      <c r="AC161" s="79" t="b">
        <v>0</v>
      </c>
      <c r="AD161" s="79">
        <v>0</v>
      </c>
      <c r="AE161" s="85" t="s">
        <v>839</v>
      </c>
      <c r="AF161" s="79" t="b">
        <v>1</v>
      </c>
      <c r="AG161" s="79" t="s">
        <v>854</v>
      </c>
      <c r="AH161" s="79"/>
      <c r="AI161" s="85" t="s">
        <v>858</v>
      </c>
      <c r="AJ161" s="79" t="b">
        <v>0</v>
      </c>
      <c r="AK161" s="79">
        <v>0</v>
      </c>
      <c r="AL161" s="85" t="s">
        <v>839</v>
      </c>
      <c r="AM161" s="79" t="s">
        <v>860</v>
      </c>
      <c r="AN161" s="79" t="b">
        <v>0</v>
      </c>
      <c r="AO161" s="85" t="s">
        <v>737</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233</v>
      </c>
      <c r="B162" s="64" t="s">
        <v>334</v>
      </c>
      <c r="C162" s="65" t="s">
        <v>2750</v>
      </c>
      <c r="D162" s="66">
        <v>4.75</v>
      </c>
      <c r="E162" s="67" t="s">
        <v>136</v>
      </c>
      <c r="F162" s="68">
        <v>29.25</v>
      </c>
      <c r="G162" s="65"/>
      <c r="H162" s="69"/>
      <c r="I162" s="70"/>
      <c r="J162" s="70"/>
      <c r="K162" s="34" t="s">
        <v>65</v>
      </c>
      <c r="L162" s="77">
        <v>162</v>
      </c>
      <c r="M162" s="77"/>
      <c r="N162" s="72"/>
      <c r="O162" s="79" t="s">
        <v>382</v>
      </c>
      <c r="P162" s="81">
        <v>43678.77657407407</v>
      </c>
      <c r="Q162" s="79" t="s">
        <v>409</v>
      </c>
      <c r="R162" s="82" t="s">
        <v>485</v>
      </c>
      <c r="S162" s="79" t="s">
        <v>512</v>
      </c>
      <c r="T162" s="79"/>
      <c r="U162" s="79"/>
      <c r="V162" s="82" t="s">
        <v>555</v>
      </c>
      <c r="W162" s="81">
        <v>43678.77657407407</v>
      </c>
      <c r="X162" s="82" t="s">
        <v>616</v>
      </c>
      <c r="Y162" s="79"/>
      <c r="Z162" s="79"/>
      <c r="AA162" s="85" t="s">
        <v>734</v>
      </c>
      <c r="AB162" s="79"/>
      <c r="AC162" s="79" t="b">
        <v>0</v>
      </c>
      <c r="AD162" s="79">
        <v>0</v>
      </c>
      <c r="AE162" s="85" t="s">
        <v>843</v>
      </c>
      <c r="AF162" s="79" t="b">
        <v>1</v>
      </c>
      <c r="AG162" s="79" t="s">
        <v>854</v>
      </c>
      <c r="AH162" s="79"/>
      <c r="AI162" s="85" t="s">
        <v>856</v>
      </c>
      <c r="AJ162" s="79" t="b">
        <v>0</v>
      </c>
      <c r="AK162" s="79">
        <v>0</v>
      </c>
      <c r="AL162" s="85" t="s">
        <v>839</v>
      </c>
      <c r="AM162" s="79" t="s">
        <v>860</v>
      </c>
      <c r="AN162" s="79" t="b">
        <v>0</v>
      </c>
      <c r="AO162" s="85" t="s">
        <v>734</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233</v>
      </c>
      <c r="B163" s="64" t="s">
        <v>334</v>
      </c>
      <c r="C163" s="65" t="s">
        <v>2750</v>
      </c>
      <c r="D163" s="66">
        <v>4.75</v>
      </c>
      <c r="E163" s="67" t="s">
        <v>136</v>
      </c>
      <c r="F163" s="68">
        <v>29.25</v>
      </c>
      <c r="G163" s="65"/>
      <c r="H163" s="69"/>
      <c r="I163" s="70"/>
      <c r="J163" s="70"/>
      <c r="K163" s="34" t="s">
        <v>65</v>
      </c>
      <c r="L163" s="77">
        <v>163</v>
      </c>
      <c r="M163" s="77"/>
      <c r="N163" s="72"/>
      <c r="O163" s="79" t="s">
        <v>382</v>
      </c>
      <c r="P163" s="81">
        <v>43684.58042824074</v>
      </c>
      <c r="Q163" s="79" t="s">
        <v>410</v>
      </c>
      <c r="R163" s="82" t="s">
        <v>486</v>
      </c>
      <c r="S163" s="79" t="s">
        <v>512</v>
      </c>
      <c r="T163" s="79"/>
      <c r="U163" s="79"/>
      <c r="V163" s="82" t="s">
        <v>555</v>
      </c>
      <c r="W163" s="81">
        <v>43684.58042824074</v>
      </c>
      <c r="X163" s="82" t="s">
        <v>617</v>
      </c>
      <c r="Y163" s="79"/>
      <c r="Z163" s="79"/>
      <c r="AA163" s="85" t="s">
        <v>735</v>
      </c>
      <c r="AB163" s="79"/>
      <c r="AC163" s="79" t="b">
        <v>0</v>
      </c>
      <c r="AD163" s="79">
        <v>0</v>
      </c>
      <c r="AE163" s="85" t="s">
        <v>844</v>
      </c>
      <c r="AF163" s="79" t="b">
        <v>1</v>
      </c>
      <c r="AG163" s="79" t="s">
        <v>854</v>
      </c>
      <c r="AH163" s="79"/>
      <c r="AI163" s="85" t="s">
        <v>857</v>
      </c>
      <c r="AJ163" s="79" t="b">
        <v>0</v>
      </c>
      <c r="AK163" s="79">
        <v>0</v>
      </c>
      <c r="AL163" s="85" t="s">
        <v>839</v>
      </c>
      <c r="AM163" s="79" t="s">
        <v>860</v>
      </c>
      <c r="AN163" s="79" t="b">
        <v>0</v>
      </c>
      <c r="AO163" s="85" t="s">
        <v>735</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233</v>
      </c>
      <c r="B164" s="64" t="s">
        <v>334</v>
      </c>
      <c r="C164" s="65" t="s">
        <v>2750</v>
      </c>
      <c r="D164" s="66">
        <v>4.75</v>
      </c>
      <c r="E164" s="67" t="s">
        <v>136</v>
      </c>
      <c r="F164" s="68">
        <v>29.25</v>
      </c>
      <c r="G164" s="65"/>
      <c r="H164" s="69"/>
      <c r="I164" s="70"/>
      <c r="J164" s="70"/>
      <c r="K164" s="34" t="s">
        <v>65</v>
      </c>
      <c r="L164" s="77">
        <v>164</v>
      </c>
      <c r="M164" s="77"/>
      <c r="N164" s="72"/>
      <c r="O164" s="79" t="s">
        <v>382</v>
      </c>
      <c r="P164" s="81">
        <v>43685.755520833336</v>
      </c>
      <c r="Q164" s="79" t="s">
        <v>412</v>
      </c>
      <c r="R164" s="82" t="s">
        <v>487</v>
      </c>
      <c r="S164" s="79" t="s">
        <v>512</v>
      </c>
      <c r="T164" s="79"/>
      <c r="U164" s="79"/>
      <c r="V164" s="82" t="s">
        <v>555</v>
      </c>
      <c r="W164" s="81">
        <v>43685.755520833336</v>
      </c>
      <c r="X164" s="82" t="s">
        <v>619</v>
      </c>
      <c r="Y164" s="79"/>
      <c r="Z164" s="79"/>
      <c r="AA164" s="85" t="s">
        <v>737</v>
      </c>
      <c r="AB164" s="79"/>
      <c r="AC164" s="79" t="b">
        <v>0</v>
      </c>
      <c r="AD164" s="79">
        <v>0</v>
      </c>
      <c r="AE164" s="85" t="s">
        <v>839</v>
      </c>
      <c r="AF164" s="79" t="b">
        <v>1</v>
      </c>
      <c r="AG164" s="79" t="s">
        <v>854</v>
      </c>
      <c r="AH164" s="79"/>
      <c r="AI164" s="85" t="s">
        <v>858</v>
      </c>
      <c r="AJ164" s="79" t="b">
        <v>0</v>
      </c>
      <c r="AK164" s="79">
        <v>0</v>
      </c>
      <c r="AL164" s="85" t="s">
        <v>839</v>
      </c>
      <c r="AM164" s="79" t="s">
        <v>860</v>
      </c>
      <c r="AN164" s="79" t="b">
        <v>0</v>
      </c>
      <c r="AO164" s="85" t="s">
        <v>737</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233</v>
      </c>
      <c r="B165" s="64" t="s">
        <v>335</v>
      </c>
      <c r="C165" s="65" t="s">
        <v>2749</v>
      </c>
      <c r="D165" s="66">
        <v>3.875</v>
      </c>
      <c r="E165" s="67" t="s">
        <v>136</v>
      </c>
      <c r="F165" s="68">
        <v>32.125</v>
      </c>
      <c r="G165" s="65"/>
      <c r="H165" s="69"/>
      <c r="I165" s="70"/>
      <c r="J165" s="70"/>
      <c r="K165" s="34" t="s">
        <v>65</v>
      </c>
      <c r="L165" s="77">
        <v>165</v>
      </c>
      <c r="M165" s="77"/>
      <c r="N165" s="72"/>
      <c r="O165" s="79" t="s">
        <v>382</v>
      </c>
      <c r="P165" s="81">
        <v>43678.77657407407</v>
      </c>
      <c r="Q165" s="79" t="s">
        <v>409</v>
      </c>
      <c r="R165" s="82" t="s">
        <v>485</v>
      </c>
      <c r="S165" s="79" t="s">
        <v>512</v>
      </c>
      <c r="T165" s="79"/>
      <c r="U165" s="79"/>
      <c r="V165" s="82" t="s">
        <v>555</v>
      </c>
      <c r="W165" s="81">
        <v>43678.77657407407</v>
      </c>
      <c r="X165" s="82" t="s">
        <v>616</v>
      </c>
      <c r="Y165" s="79"/>
      <c r="Z165" s="79"/>
      <c r="AA165" s="85" t="s">
        <v>734</v>
      </c>
      <c r="AB165" s="79"/>
      <c r="AC165" s="79" t="b">
        <v>0</v>
      </c>
      <c r="AD165" s="79">
        <v>0</v>
      </c>
      <c r="AE165" s="85" t="s">
        <v>843</v>
      </c>
      <c r="AF165" s="79" t="b">
        <v>1</v>
      </c>
      <c r="AG165" s="79" t="s">
        <v>854</v>
      </c>
      <c r="AH165" s="79"/>
      <c r="AI165" s="85" t="s">
        <v>856</v>
      </c>
      <c r="AJ165" s="79" t="b">
        <v>0</v>
      </c>
      <c r="AK165" s="79">
        <v>0</v>
      </c>
      <c r="AL165" s="85" t="s">
        <v>839</v>
      </c>
      <c r="AM165" s="79" t="s">
        <v>860</v>
      </c>
      <c r="AN165" s="79" t="b">
        <v>0</v>
      </c>
      <c r="AO165" s="85" t="s">
        <v>734</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233</v>
      </c>
      <c r="B166" s="64" t="s">
        <v>335</v>
      </c>
      <c r="C166" s="65" t="s">
        <v>2749</v>
      </c>
      <c r="D166" s="66">
        <v>3.875</v>
      </c>
      <c r="E166" s="67" t="s">
        <v>136</v>
      </c>
      <c r="F166" s="68">
        <v>32.125</v>
      </c>
      <c r="G166" s="65"/>
      <c r="H166" s="69"/>
      <c r="I166" s="70"/>
      <c r="J166" s="70"/>
      <c r="K166" s="34" t="s">
        <v>65</v>
      </c>
      <c r="L166" s="77">
        <v>166</v>
      </c>
      <c r="M166" s="77"/>
      <c r="N166" s="72"/>
      <c r="O166" s="79" t="s">
        <v>382</v>
      </c>
      <c r="P166" s="81">
        <v>43684.58042824074</v>
      </c>
      <c r="Q166" s="79" t="s">
        <v>410</v>
      </c>
      <c r="R166" s="82" t="s">
        <v>486</v>
      </c>
      <c r="S166" s="79" t="s">
        <v>512</v>
      </c>
      <c r="T166" s="79"/>
      <c r="U166" s="79"/>
      <c r="V166" s="82" t="s">
        <v>555</v>
      </c>
      <c r="W166" s="81">
        <v>43684.58042824074</v>
      </c>
      <c r="X166" s="82" t="s">
        <v>617</v>
      </c>
      <c r="Y166" s="79"/>
      <c r="Z166" s="79"/>
      <c r="AA166" s="85" t="s">
        <v>735</v>
      </c>
      <c r="AB166" s="79"/>
      <c r="AC166" s="79" t="b">
        <v>0</v>
      </c>
      <c r="AD166" s="79">
        <v>0</v>
      </c>
      <c r="AE166" s="85" t="s">
        <v>844</v>
      </c>
      <c r="AF166" s="79" t="b">
        <v>1</v>
      </c>
      <c r="AG166" s="79" t="s">
        <v>854</v>
      </c>
      <c r="AH166" s="79"/>
      <c r="AI166" s="85" t="s">
        <v>857</v>
      </c>
      <c r="AJ166" s="79" t="b">
        <v>0</v>
      </c>
      <c r="AK166" s="79">
        <v>0</v>
      </c>
      <c r="AL166" s="85" t="s">
        <v>839</v>
      </c>
      <c r="AM166" s="79" t="s">
        <v>860</v>
      </c>
      <c r="AN166" s="79" t="b">
        <v>0</v>
      </c>
      <c r="AO166" s="85" t="s">
        <v>735</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19</v>
      </c>
      <c r="BK166" s="49">
        <v>100</v>
      </c>
      <c r="BL166" s="48">
        <v>19</v>
      </c>
    </row>
    <row r="167" spans="1:64" ht="15">
      <c r="A167" s="64" t="s">
        <v>233</v>
      </c>
      <c r="B167" s="64" t="s">
        <v>335</v>
      </c>
      <c r="C167" s="65" t="s">
        <v>2748</v>
      </c>
      <c r="D167" s="66">
        <v>3</v>
      </c>
      <c r="E167" s="67" t="s">
        <v>132</v>
      </c>
      <c r="F167" s="68">
        <v>35</v>
      </c>
      <c r="G167" s="65"/>
      <c r="H167" s="69"/>
      <c r="I167" s="70"/>
      <c r="J167" s="70"/>
      <c r="K167" s="34" t="s">
        <v>65</v>
      </c>
      <c r="L167" s="77">
        <v>167</v>
      </c>
      <c r="M167" s="77"/>
      <c r="N167" s="72"/>
      <c r="O167" s="79" t="s">
        <v>383</v>
      </c>
      <c r="P167" s="81">
        <v>43685.755520833336</v>
      </c>
      <c r="Q167" s="79" t="s">
        <v>412</v>
      </c>
      <c r="R167" s="82" t="s">
        <v>487</v>
      </c>
      <c r="S167" s="79" t="s">
        <v>512</v>
      </c>
      <c r="T167" s="79"/>
      <c r="U167" s="79"/>
      <c r="V167" s="82" t="s">
        <v>555</v>
      </c>
      <c r="W167" s="81">
        <v>43685.755520833336</v>
      </c>
      <c r="X167" s="82" t="s">
        <v>619</v>
      </c>
      <c r="Y167" s="79"/>
      <c r="Z167" s="79"/>
      <c r="AA167" s="85" t="s">
        <v>737</v>
      </c>
      <c r="AB167" s="79"/>
      <c r="AC167" s="79" t="b">
        <v>0</v>
      </c>
      <c r="AD167" s="79">
        <v>0</v>
      </c>
      <c r="AE167" s="85" t="s">
        <v>839</v>
      </c>
      <c r="AF167" s="79" t="b">
        <v>1</v>
      </c>
      <c r="AG167" s="79" t="s">
        <v>854</v>
      </c>
      <c r="AH167" s="79"/>
      <c r="AI167" s="85" t="s">
        <v>858</v>
      </c>
      <c r="AJ167" s="79" t="b">
        <v>0</v>
      </c>
      <c r="AK167" s="79">
        <v>0</v>
      </c>
      <c r="AL167" s="85" t="s">
        <v>839</v>
      </c>
      <c r="AM167" s="79" t="s">
        <v>860</v>
      </c>
      <c r="AN167" s="79" t="b">
        <v>0</v>
      </c>
      <c r="AO167" s="85" t="s">
        <v>737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233</v>
      </c>
      <c r="B168" s="64" t="s">
        <v>336</v>
      </c>
      <c r="C168" s="65" t="s">
        <v>2750</v>
      </c>
      <c r="D168" s="66">
        <v>4.75</v>
      </c>
      <c r="E168" s="67" t="s">
        <v>136</v>
      </c>
      <c r="F168" s="68">
        <v>29.25</v>
      </c>
      <c r="G168" s="65"/>
      <c r="H168" s="69"/>
      <c r="I168" s="70"/>
      <c r="J168" s="70"/>
      <c r="K168" s="34" t="s">
        <v>65</v>
      </c>
      <c r="L168" s="77">
        <v>168</v>
      </c>
      <c r="M168" s="77"/>
      <c r="N168" s="72"/>
      <c r="O168" s="79" t="s">
        <v>382</v>
      </c>
      <c r="P168" s="81">
        <v>43684.62453703704</v>
      </c>
      <c r="Q168" s="79" t="s">
        <v>411</v>
      </c>
      <c r="R168" s="82" t="s">
        <v>486</v>
      </c>
      <c r="S168" s="79" t="s">
        <v>512</v>
      </c>
      <c r="T168" s="79"/>
      <c r="U168" s="79"/>
      <c r="V168" s="82" t="s">
        <v>555</v>
      </c>
      <c r="W168" s="81">
        <v>43684.62453703704</v>
      </c>
      <c r="X168" s="82" t="s">
        <v>618</v>
      </c>
      <c r="Y168" s="79"/>
      <c r="Z168" s="79"/>
      <c r="AA168" s="85" t="s">
        <v>736</v>
      </c>
      <c r="AB168" s="79"/>
      <c r="AC168" s="79" t="b">
        <v>0</v>
      </c>
      <c r="AD168" s="79">
        <v>0</v>
      </c>
      <c r="AE168" s="85" t="s">
        <v>845</v>
      </c>
      <c r="AF168" s="79" t="b">
        <v>1</v>
      </c>
      <c r="AG168" s="79" t="s">
        <v>854</v>
      </c>
      <c r="AH168" s="79"/>
      <c r="AI168" s="85" t="s">
        <v>857</v>
      </c>
      <c r="AJ168" s="79" t="b">
        <v>0</v>
      </c>
      <c r="AK168" s="79">
        <v>0</v>
      </c>
      <c r="AL168" s="85" t="s">
        <v>839</v>
      </c>
      <c r="AM168" s="79" t="s">
        <v>860</v>
      </c>
      <c r="AN168" s="79" t="b">
        <v>0</v>
      </c>
      <c r="AO168" s="85" t="s">
        <v>736</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233</v>
      </c>
      <c r="B169" s="64" t="s">
        <v>336</v>
      </c>
      <c r="C169" s="65" t="s">
        <v>2750</v>
      </c>
      <c r="D169" s="66">
        <v>4.75</v>
      </c>
      <c r="E169" s="67" t="s">
        <v>136</v>
      </c>
      <c r="F169" s="68">
        <v>29.25</v>
      </c>
      <c r="G169" s="65"/>
      <c r="H169" s="69"/>
      <c r="I169" s="70"/>
      <c r="J169" s="70"/>
      <c r="K169" s="34" t="s">
        <v>65</v>
      </c>
      <c r="L169" s="77">
        <v>169</v>
      </c>
      <c r="M169" s="77"/>
      <c r="N169" s="72"/>
      <c r="O169" s="79" t="s">
        <v>382</v>
      </c>
      <c r="P169" s="81">
        <v>43685.755520833336</v>
      </c>
      <c r="Q169" s="79" t="s">
        <v>412</v>
      </c>
      <c r="R169" s="82" t="s">
        <v>487</v>
      </c>
      <c r="S169" s="79" t="s">
        <v>512</v>
      </c>
      <c r="T169" s="79"/>
      <c r="U169" s="79"/>
      <c r="V169" s="82" t="s">
        <v>555</v>
      </c>
      <c r="W169" s="81">
        <v>43685.755520833336</v>
      </c>
      <c r="X169" s="82" t="s">
        <v>619</v>
      </c>
      <c r="Y169" s="79"/>
      <c r="Z169" s="79"/>
      <c r="AA169" s="85" t="s">
        <v>737</v>
      </c>
      <c r="AB169" s="79"/>
      <c r="AC169" s="79" t="b">
        <v>0</v>
      </c>
      <c r="AD169" s="79">
        <v>0</v>
      </c>
      <c r="AE169" s="85" t="s">
        <v>839</v>
      </c>
      <c r="AF169" s="79" t="b">
        <v>1</v>
      </c>
      <c r="AG169" s="79" t="s">
        <v>854</v>
      </c>
      <c r="AH169" s="79"/>
      <c r="AI169" s="85" t="s">
        <v>858</v>
      </c>
      <c r="AJ169" s="79" t="b">
        <v>0</v>
      </c>
      <c r="AK169" s="79">
        <v>0</v>
      </c>
      <c r="AL169" s="85" t="s">
        <v>839</v>
      </c>
      <c r="AM169" s="79" t="s">
        <v>860</v>
      </c>
      <c r="AN169" s="79" t="b">
        <v>0</v>
      </c>
      <c r="AO169" s="85" t="s">
        <v>737</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233</v>
      </c>
      <c r="B170" s="64" t="s">
        <v>336</v>
      </c>
      <c r="C170" s="65" t="s">
        <v>2750</v>
      </c>
      <c r="D170" s="66">
        <v>4.75</v>
      </c>
      <c r="E170" s="67" t="s">
        <v>136</v>
      </c>
      <c r="F170" s="68">
        <v>29.25</v>
      </c>
      <c r="G170" s="65"/>
      <c r="H170" s="69"/>
      <c r="I170" s="70"/>
      <c r="J170" s="70"/>
      <c r="K170" s="34" t="s">
        <v>65</v>
      </c>
      <c r="L170" s="77">
        <v>170</v>
      </c>
      <c r="M170" s="77"/>
      <c r="N170" s="72"/>
      <c r="O170" s="79" t="s">
        <v>382</v>
      </c>
      <c r="P170" s="81">
        <v>43686.84967592593</v>
      </c>
      <c r="Q170" s="79" t="s">
        <v>413</v>
      </c>
      <c r="R170" s="82" t="s">
        <v>488</v>
      </c>
      <c r="S170" s="79" t="s">
        <v>512</v>
      </c>
      <c r="T170" s="79"/>
      <c r="U170" s="79"/>
      <c r="V170" s="82" t="s">
        <v>555</v>
      </c>
      <c r="W170" s="81">
        <v>43686.84967592593</v>
      </c>
      <c r="X170" s="82" t="s">
        <v>620</v>
      </c>
      <c r="Y170" s="79"/>
      <c r="Z170" s="79"/>
      <c r="AA170" s="85" t="s">
        <v>738</v>
      </c>
      <c r="AB170" s="79"/>
      <c r="AC170" s="79" t="b">
        <v>0</v>
      </c>
      <c r="AD170" s="79">
        <v>0</v>
      </c>
      <c r="AE170" s="85" t="s">
        <v>840</v>
      </c>
      <c r="AF170" s="79" t="b">
        <v>1</v>
      </c>
      <c r="AG170" s="79" t="s">
        <v>854</v>
      </c>
      <c r="AH170" s="79"/>
      <c r="AI170" s="85" t="s">
        <v>859</v>
      </c>
      <c r="AJ170" s="79" t="b">
        <v>0</v>
      </c>
      <c r="AK170" s="79">
        <v>0</v>
      </c>
      <c r="AL170" s="85" t="s">
        <v>839</v>
      </c>
      <c r="AM170" s="79" t="s">
        <v>860</v>
      </c>
      <c r="AN170" s="79" t="b">
        <v>1</v>
      </c>
      <c r="AO170" s="85" t="s">
        <v>738</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233</v>
      </c>
      <c r="B171" s="64" t="s">
        <v>337</v>
      </c>
      <c r="C171" s="65" t="s">
        <v>2750</v>
      </c>
      <c r="D171" s="66">
        <v>4.75</v>
      </c>
      <c r="E171" s="67" t="s">
        <v>136</v>
      </c>
      <c r="F171" s="68">
        <v>29.25</v>
      </c>
      <c r="G171" s="65"/>
      <c r="H171" s="69"/>
      <c r="I171" s="70"/>
      <c r="J171" s="70"/>
      <c r="K171" s="34" t="s">
        <v>65</v>
      </c>
      <c r="L171" s="77">
        <v>171</v>
      </c>
      <c r="M171" s="77"/>
      <c r="N171" s="72"/>
      <c r="O171" s="79" t="s">
        <v>382</v>
      </c>
      <c r="P171" s="81">
        <v>43684.62453703704</v>
      </c>
      <c r="Q171" s="79" t="s">
        <v>411</v>
      </c>
      <c r="R171" s="82" t="s">
        <v>486</v>
      </c>
      <c r="S171" s="79" t="s">
        <v>512</v>
      </c>
      <c r="T171" s="79"/>
      <c r="U171" s="79"/>
      <c r="V171" s="82" t="s">
        <v>555</v>
      </c>
      <c r="W171" s="81">
        <v>43684.62453703704</v>
      </c>
      <c r="X171" s="82" t="s">
        <v>618</v>
      </c>
      <c r="Y171" s="79"/>
      <c r="Z171" s="79"/>
      <c r="AA171" s="85" t="s">
        <v>736</v>
      </c>
      <c r="AB171" s="79"/>
      <c r="AC171" s="79" t="b">
        <v>0</v>
      </c>
      <c r="AD171" s="79">
        <v>0</v>
      </c>
      <c r="AE171" s="85" t="s">
        <v>845</v>
      </c>
      <c r="AF171" s="79" t="b">
        <v>1</v>
      </c>
      <c r="AG171" s="79" t="s">
        <v>854</v>
      </c>
      <c r="AH171" s="79"/>
      <c r="AI171" s="85" t="s">
        <v>857</v>
      </c>
      <c r="AJ171" s="79" t="b">
        <v>0</v>
      </c>
      <c r="AK171" s="79">
        <v>0</v>
      </c>
      <c r="AL171" s="85" t="s">
        <v>839</v>
      </c>
      <c r="AM171" s="79" t="s">
        <v>860</v>
      </c>
      <c r="AN171" s="79" t="b">
        <v>0</v>
      </c>
      <c r="AO171" s="85" t="s">
        <v>736</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233</v>
      </c>
      <c r="B172" s="64" t="s">
        <v>337</v>
      </c>
      <c r="C172" s="65" t="s">
        <v>2750</v>
      </c>
      <c r="D172" s="66">
        <v>4.75</v>
      </c>
      <c r="E172" s="67" t="s">
        <v>136</v>
      </c>
      <c r="F172" s="68">
        <v>29.25</v>
      </c>
      <c r="G172" s="65"/>
      <c r="H172" s="69"/>
      <c r="I172" s="70"/>
      <c r="J172" s="70"/>
      <c r="K172" s="34" t="s">
        <v>65</v>
      </c>
      <c r="L172" s="77">
        <v>172</v>
      </c>
      <c r="M172" s="77"/>
      <c r="N172" s="72"/>
      <c r="O172" s="79" t="s">
        <v>382</v>
      </c>
      <c r="P172" s="81">
        <v>43685.755520833336</v>
      </c>
      <c r="Q172" s="79" t="s">
        <v>412</v>
      </c>
      <c r="R172" s="82" t="s">
        <v>487</v>
      </c>
      <c r="S172" s="79" t="s">
        <v>512</v>
      </c>
      <c r="T172" s="79"/>
      <c r="U172" s="79"/>
      <c r="V172" s="82" t="s">
        <v>555</v>
      </c>
      <c r="W172" s="81">
        <v>43685.755520833336</v>
      </c>
      <c r="X172" s="82" t="s">
        <v>619</v>
      </c>
      <c r="Y172" s="79"/>
      <c r="Z172" s="79"/>
      <c r="AA172" s="85" t="s">
        <v>737</v>
      </c>
      <c r="AB172" s="79"/>
      <c r="AC172" s="79" t="b">
        <v>0</v>
      </c>
      <c r="AD172" s="79">
        <v>0</v>
      </c>
      <c r="AE172" s="85" t="s">
        <v>839</v>
      </c>
      <c r="AF172" s="79" t="b">
        <v>1</v>
      </c>
      <c r="AG172" s="79" t="s">
        <v>854</v>
      </c>
      <c r="AH172" s="79"/>
      <c r="AI172" s="85" t="s">
        <v>858</v>
      </c>
      <c r="AJ172" s="79" t="b">
        <v>0</v>
      </c>
      <c r="AK172" s="79">
        <v>0</v>
      </c>
      <c r="AL172" s="85" t="s">
        <v>839</v>
      </c>
      <c r="AM172" s="79" t="s">
        <v>860</v>
      </c>
      <c r="AN172" s="79" t="b">
        <v>0</v>
      </c>
      <c r="AO172" s="85" t="s">
        <v>737</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233</v>
      </c>
      <c r="B173" s="64" t="s">
        <v>337</v>
      </c>
      <c r="C173" s="65" t="s">
        <v>2750</v>
      </c>
      <c r="D173" s="66">
        <v>4.75</v>
      </c>
      <c r="E173" s="67" t="s">
        <v>136</v>
      </c>
      <c r="F173" s="68">
        <v>29.25</v>
      </c>
      <c r="G173" s="65"/>
      <c r="H173" s="69"/>
      <c r="I173" s="70"/>
      <c r="J173" s="70"/>
      <c r="K173" s="34" t="s">
        <v>65</v>
      </c>
      <c r="L173" s="77">
        <v>173</v>
      </c>
      <c r="M173" s="77"/>
      <c r="N173" s="72"/>
      <c r="O173" s="79" t="s">
        <v>382</v>
      </c>
      <c r="P173" s="81">
        <v>43686.84967592593</v>
      </c>
      <c r="Q173" s="79" t="s">
        <v>413</v>
      </c>
      <c r="R173" s="82" t="s">
        <v>488</v>
      </c>
      <c r="S173" s="79" t="s">
        <v>512</v>
      </c>
      <c r="T173" s="79"/>
      <c r="U173" s="79"/>
      <c r="V173" s="82" t="s">
        <v>555</v>
      </c>
      <c r="W173" s="81">
        <v>43686.84967592593</v>
      </c>
      <c r="X173" s="82" t="s">
        <v>620</v>
      </c>
      <c r="Y173" s="79"/>
      <c r="Z173" s="79"/>
      <c r="AA173" s="85" t="s">
        <v>738</v>
      </c>
      <c r="AB173" s="79"/>
      <c r="AC173" s="79" t="b">
        <v>0</v>
      </c>
      <c r="AD173" s="79">
        <v>0</v>
      </c>
      <c r="AE173" s="85" t="s">
        <v>840</v>
      </c>
      <c r="AF173" s="79" t="b">
        <v>1</v>
      </c>
      <c r="AG173" s="79" t="s">
        <v>854</v>
      </c>
      <c r="AH173" s="79"/>
      <c r="AI173" s="85" t="s">
        <v>859</v>
      </c>
      <c r="AJ173" s="79" t="b">
        <v>0</v>
      </c>
      <c r="AK173" s="79">
        <v>0</v>
      </c>
      <c r="AL173" s="85" t="s">
        <v>839</v>
      </c>
      <c r="AM173" s="79" t="s">
        <v>860</v>
      </c>
      <c r="AN173" s="79" t="b">
        <v>1</v>
      </c>
      <c r="AO173" s="85" t="s">
        <v>738</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233</v>
      </c>
      <c r="B174" s="64" t="s">
        <v>338</v>
      </c>
      <c r="C174" s="65" t="s">
        <v>2750</v>
      </c>
      <c r="D174" s="66">
        <v>4.75</v>
      </c>
      <c r="E174" s="67" t="s">
        <v>136</v>
      </c>
      <c r="F174" s="68">
        <v>29.25</v>
      </c>
      <c r="G174" s="65"/>
      <c r="H174" s="69"/>
      <c r="I174" s="70"/>
      <c r="J174" s="70"/>
      <c r="K174" s="34" t="s">
        <v>65</v>
      </c>
      <c r="L174" s="77">
        <v>174</v>
      </c>
      <c r="M174" s="77"/>
      <c r="N174" s="72"/>
      <c r="O174" s="79" t="s">
        <v>382</v>
      </c>
      <c r="P174" s="81">
        <v>43684.62453703704</v>
      </c>
      <c r="Q174" s="79" t="s">
        <v>411</v>
      </c>
      <c r="R174" s="82" t="s">
        <v>486</v>
      </c>
      <c r="S174" s="79" t="s">
        <v>512</v>
      </c>
      <c r="T174" s="79"/>
      <c r="U174" s="79"/>
      <c r="V174" s="82" t="s">
        <v>555</v>
      </c>
      <c r="W174" s="81">
        <v>43684.62453703704</v>
      </c>
      <c r="X174" s="82" t="s">
        <v>618</v>
      </c>
      <c r="Y174" s="79"/>
      <c r="Z174" s="79"/>
      <c r="AA174" s="85" t="s">
        <v>736</v>
      </c>
      <c r="AB174" s="79"/>
      <c r="AC174" s="79" t="b">
        <v>0</v>
      </c>
      <c r="AD174" s="79">
        <v>0</v>
      </c>
      <c r="AE174" s="85" t="s">
        <v>845</v>
      </c>
      <c r="AF174" s="79" t="b">
        <v>1</v>
      </c>
      <c r="AG174" s="79" t="s">
        <v>854</v>
      </c>
      <c r="AH174" s="79"/>
      <c r="AI174" s="85" t="s">
        <v>857</v>
      </c>
      <c r="AJ174" s="79" t="b">
        <v>0</v>
      </c>
      <c r="AK174" s="79">
        <v>0</v>
      </c>
      <c r="AL174" s="85" t="s">
        <v>839</v>
      </c>
      <c r="AM174" s="79" t="s">
        <v>860</v>
      </c>
      <c r="AN174" s="79" t="b">
        <v>0</v>
      </c>
      <c r="AO174" s="85" t="s">
        <v>736</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233</v>
      </c>
      <c r="B175" s="64" t="s">
        <v>338</v>
      </c>
      <c r="C175" s="65" t="s">
        <v>2750</v>
      </c>
      <c r="D175" s="66">
        <v>4.75</v>
      </c>
      <c r="E175" s="67" t="s">
        <v>136</v>
      </c>
      <c r="F175" s="68">
        <v>29.25</v>
      </c>
      <c r="G175" s="65"/>
      <c r="H175" s="69"/>
      <c r="I175" s="70"/>
      <c r="J175" s="70"/>
      <c r="K175" s="34" t="s">
        <v>65</v>
      </c>
      <c r="L175" s="77">
        <v>175</v>
      </c>
      <c r="M175" s="77"/>
      <c r="N175" s="72"/>
      <c r="O175" s="79" t="s">
        <v>382</v>
      </c>
      <c r="P175" s="81">
        <v>43685.755520833336</v>
      </c>
      <c r="Q175" s="79" t="s">
        <v>412</v>
      </c>
      <c r="R175" s="82" t="s">
        <v>487</v>
      </c>
      <c r="S175" s="79" t="s">
        <v>512</v>
      </c>
      <c r="T175" s="79"/>
      <c r="U175" s="79"/>
      <c r="V175" s="82" t="s">
        <v>555</v>
      </c>
      <c r="W175" s="81">
        <v>43685.755520833336</v>
      </c>
      <c r="X175" s="82" t="s">
        <v>619</v>
      </c>
      <c r="Y175" s="79"/>
      <c r="Z175" s="79"/>
      <c r="AA175" s="85" t="s">
        <v>737</v>
      </c>
      <c r="AB175" s="79"/>
      <c r="AC175" s="79" t="b">
        <v>0</v>
      </c>
      <c r="AD175" s="79">
        <v>0</v>
      </c>
      <c r="AE175" s="85" t="s">
        <v>839</v>
      </c>
      <c r="AF175" s="79" t="b">
        <v>1</v>
      </c>
      <c r="AG175" s="79" t="s">
        <v>854</v>
      </c>
      <c r="AH175" s="79"/>
      <c r="AI175" s="85" t="s">
        <v>858</v>
      </c>
      <c r="AJ175" s="79" t="b">
        <v>0</v>
      </c>
      <c r="AK175" s="79">
        <v>0</v>
      </c>
      <c r="AL175" s="85" t="s">
        <v>839</v>
      </c>
      <c r="AM175" s="79" t="s">
        <v>860</v>
      </c>
      <c r="AN175" s="79" t="b">
        <v>0</v>
      </c>
      <c r="AO175" s="85" t="s">
        <v>737</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233</v>
      </c>
      <c r="B176" s="64" t="s">
        <v>338</v>
      </c>
      <c r="C176" s="65" t="s">
        <v>2750</v>
      </c>
      <c r="D176" s="66">
        <v>4.75</v>
      </c>
      <c r="E176" s="67" t="s">
        <v>136</v>
      </c>
      <c r="F176" s="68">
        <v>29.25</v>
      </c>
      <c r="G176" s="65"/>
      <c r="H176" s="69"/>
      <c r="I176" s="70"/>
      <c r="J176" s="70"/>
      <c r="K176" s="34" t="s">
        <v>65</v>
      </c>
      <c r="L176" s="77">
        <v>176</v>
      </c>
      <c r="M176" s="77"/>
      <c r="N176" s="72"/>
      <c r="O176" s="79" t="s">
        <v>382</v>
      </c>
      <c r="P176" s="81">
        <v>43686.84967592593</v>
      </c>
      <c r="Q176" s="79" t="s">
        <v>413</v>
      </c>
      <c r="R176" s="82" t="s">
        <v>488</v>
      </c>
      <c r="S176" s="79" t="s">
        <v>512</v>
      </c>
      <c r="T176" s="79"/>
      <c r="U176" s="79"/>
      <c r="V176" s="82" t="s">
        <v>555</v>
      </c>
      <c r="W176" s="81">
        <v>43686.84967592593</v>
      </c>
      <c r="X176" s="82" t="s">
        <v>620</v>
      </c>
      <c r="Y176" s="79"/>
      <c r="Z176" s="79"/>
      <c r="AA176" s="85" t="s">
        <v>738</v>
      </c>
      <c r="AB176" s="79"/>
      <c r="AC176" s="79" t="b">
        <v>0</v>
      </c>
      <c r="AD176" s="79">
        <v>0</v>
      </c>
      <c r="AE176" s="85" t="s">
        <v>840</v>
      </c>
      <c r="AF176" s="79" t="b">
        <v>1</v>
      </c>
      <c r="AG176" s="79" t="s">
        <v>854</v>
      </c>
      <c r="AH176" s="79"/>
      <c r="AI176" s="85" t="s">
        <v>859</v>
      </c>
      <c r="AJ176" s="79" t="b">
        <v>0</v>
      </c>
      <c r="AK176" s="79">
        <v>0</v>
      </c>
      <c r="AL176" s="85" t="s">
        <v>839</v>
      </c>
      <c r="AM176" s="79" t="s">
        <v>860</v>
      </c>
      <c r="AN176" s="79" t="b">
        <v>1</v>
      </c>
      <c r="AO176" s="85" t="s">
        <v>738</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233</v>
      </c>
      <c r="B177" s="64" t="s">
        <v>339</v>
      </c>
      <c r="C177" s="65" t="s">
        <v>2750</v>
      </c>
      <c r="D177" s="66">
        <v>4.75</v>
      </c>
      <c r="E177" s="67" t="s">
        <v>136</v>
      </c>
      <c r="F177" s="68">
        <v>29.25</v>
      </c>
      <c r="G177" s="65"/>
      <c r="H177" s="69"/>
      <c r="I177" s="70"/>
      <c r="J177" s="70"/>
      <c r="K177" s="34" t="s">
        <v>65</v>
      </c>
      <c r="L177" s="77">
        <v>177</v>
      </c>
      <c r="M177" s="77"/>
      <c r="N177" s="72"/>
      <c r="O177" s="79" t="s">
        <v>382</v>
      </c>
      <c r="P177" s="81">
        <v>43684.62453703704</v>
      </c>
      <c r="Q177" s="79" t="s">
        <v>411</v>
      </c>
      <c r="R177" s="82" t="s">
        <v>486</v>
      </c>
      <c r="S177" s="79" t="s">
        <v>512</v>
      </c>
      <c r="T177" s="79"/>
      <c r="U177" s="79"/>
      <c r="V177" s="82" t="s">
        <v>555</v>
      </c>
      <c r="W177" s="81">
        <v>43684.62453703704</v>
      </c>
      <c r="X177" s="82" t="s">
        <v>618</v>
      </c>
      <c r="Y177" s="79"/>
      <c r="Z177" s="79"/>
      <c r="AA177" s="85" t="s">
        <v>736</v>
      </c>
      <c r="AB177" s="79"/>
      <c r="AC177" s="79" t="b">
        <v>0</v>
      </c>
      <c r="AD177" s="79">
        <v>0</v>
      </c>
      <c r="AE177" s="85" t="s">
        <v>845</v>
      </c>
      <c r="AF177" s="79" t="b">
        <v>1</v>
      </c>
      <c r="AG177" s="79" t="s">
        <v>854</v>
      </c>
      <c r="AH177" s="79"/>
      <c r="AI177" s="85" t="s">
        <v>857</v>
      </c>
      <c r="AJ177" s="79" t="b">
        <v>0</v>
      </c>
      <c r="AK177" s="79">
        <v>0</v>
      </c>
      <c r="AL177" s="85" t="s">
        <v>839</v>
      </c>
      <c r="AM177" s="79" t="s">
        <v>860</v>
      </c>
      <c r="AN177" s="79" t="b">
        <v>0</v>
      </c>
      <c r="AO177" s="85" t="s">
        <v>736</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233</v>
      </c>
      <c r="B178" s="64" t="s">
        <v>339</v>
      </c>
      <c r="C178" s="65" t="s">
        <v>2750</v>
      </c>
      <c r="D178" s="66">
        <v>4.75</v>
      </c>
      <c r="E178" s="67" t="s">
        <v>136</v>
      </c>
      <c r="F178" s="68">
        <v>29.25</v>
      </c>
      <c r="G178" s="65"/>
      <c r="H178" s="69"/>
      <c r="I178" s="70"/>
      <c r="J178" s="70"/>
      <c r="K178" s="34" t="s">
        <v>65</v>
      </c>
      <c r="L178" s="77">
        <v>178</v>
      </c>
      <c r="M178" s="77"/>
      <c r="N178" s="72"/>
      <c r="O178" s="79" t="s">
        <v>382</v>
      </c>
      <c r="P178" s="81">
        <v>43685.755520833336</v>
      </c>
      <c r="Q178" s="79" t="s">
        <v>412</v>
      </c>
      <c r="R178" s="82" t="s">
        <v>487</v>
      </c>
      <c r="S178" s="79" t="s">
        <v>512</v>
      </c>
      <c r="T178" s="79"/>
      <c r="U178" s="79"/>
      <c r="V178" s="82" t="s">
        <v>555</v>
      </c>
      <c r="W178" s="81">
        <v>43685.755520833336</v>
      </c>
      <c r="X178" s="82" t="s">
        <v>619</v>
      </c>
      <c r="Y178" s="79"/>
      <c r="Z178" s="79"/>
      <c r="AA178" s="85" t="s">
        <v>737</v>
      </c>
      <c r="AB178" s="79"/>
      <c r="AC178" s="79" t="b">
        <v>0</v>
      </c>
      <c r="AD178" s="79">
        <v>0</v>
      </c>
      <c r="AE178" s="85" t="s">
        <v>839</v>
      </c>
      <c r="AF178" s="79" t="b">
        <v>1</v>
      </c>
      <c r="AG178" s="79" t="s">
        <v>854</v>
      </c>
      <c r="AH178" s="79"/>
      <c r="AI178" s="85" t="s">
        <v>858</v>
      </c>
      <c r="AJ178" s="79" t="b">
        <v>0</v>
      </c>
      <c r="AK178" s="79">
        <v>0</v>
      </c>
      <c r="AL178" s="85" t="s">
        <v>839</v>
      </c>
      <c r="AM178" s="79" t="s">
        <v>860</v>
      </c>
      <c r="AN178" s="79" t="b">
        <v>0</v>
      </c>
      <c r="AO178" s="85" t="s">
        <v>737</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233</v>
      </c>
      <c r="B179" s="64" t="s">
        <v>339</v>
      </c>
      <c r="C179" s="65" t="s">
        <v>2750</v>
      </c>
      <c r="D179" s="66">
        <v>4.75</v>
      </c>
      <c r="E179" s="67" t="s">
        <v>136</v>
      </c>
      <c r="F179" s="68">
        <v>29.25</v>
      </c>
      <c r="G179" s="65"/>
      <c r="H179" s="69"/>
      <c r="I179" s="70"/>
      <c r="J179" s="70"/>
      <c r="K179" s="34" t="s">
        <v>65</v>
      </c>
      <c r="L179" s="77">
        <v>179</v>
      </c>
      <c r="M179" s="77"/>
      <c r="N179" s="72"/>
      <c r="O179" s="79" t="s">
        <v>382</v>
      </c>
      <c r="P179" s="81">
        <v>43686.84967592593</v>
      </c>
      <c r="Q179" s="79" t="s">
        <v>413</v>
      </c>
      <c r="R179" s="82" t="s">
        <v>488</v>
      </c>
      <c r="S179" s="79" t="s">
        <v>512</v>
      </c>
      <c r="T179" s="79"/>
      <c r="U179" s="79"/>
      <c r="V179" s="82" t="s">
        <v>555</v>
      </c>
      <c r="W179" s="81">
        <v>43686.84967592593</v>
      </c>
      <c r="X179" s="82" t="s">
        <v>620</v>
      </c>
      <c r="Y179" s="79"/>
      <c r="Z179" s="79"/>
      <c r="AA179" s="85" t="s">
        <v>738</v>
      </c>
      <c r="AB179" s="79"/>
      <c r="AC179" s="79" t="b">
        <v>0</v>
      </c>
      <c r="AD179" s="79">
        <v>0</v>
      </c>
      <c r="AE179" s="85" t="s">
        <v>840</v>
      </c>
      <c r="AF179" s="79" t="b">
        <v>1</v>
      </c>
      <c r="AG179" s="79" t="s">
        <v>854</v>
      </c>
      <c r="AH179" s="79"/>
      <c r="AI179" s="85" t="s">
        <v>859</v>
      </c>
      <c r="AJ179" s="79" t="b">
        <v>0</v>
      </c>
      <c r="AK179" s="79">
        <v>0</v>
      </c>
      <c r="AL179" s="85" t="s">
        <v>839</v>
      </c>
      <c r="AM179" s="79" t="s">
        <v>860</v>
      </c>
      <c r="AN179" s="79" t="b">
        <v>1</v>
      </c>
      <c r="AO179" s="85" t="s">
        <v>738</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233</v>
      </c>
      <c r="B180" s="64" t="s">
        <v>340</v>
      </c>
      <c r="C180" s="65" t="s">
        <v>2750</v>
      </c>
      <c r="D180" s="66">
        <v>4.75</v>
      </c>
      <c r="E180" s="67" t="s">
        <v>136</v>
      </c>
      <c r="F180" s="68">
        <v>29.25</v>
      </c>
      <c r="G180" s="65"/>
      <c r="H180" s="69"/>
      <c r="I180" s="70"/>
      <c r="J180" s="70"/>
      <c r="K180" s="34" t="s">
        <v>65</v>
      </c>
      <c r="L180" s="77">
        <v>180</v>
      </c>
      <c r="M180" s="77"/>
      <c r="N180" s="72"/>
      <c r="O180" s="79" t="s">
        <v>382</v>
      </c>
      <c r="P180" s="81">
        <v>43684.62453703704</v>
      </c>
      <c r="Q180" s="79" t="s">
        <v>411</v>
      </c>
      <c r="R180" s="82" t="s">
        <v>486</v>
      </c>
      <c r="S180" s="79" t="s">
        <v>512</v>
      </c>
      <c r="T180" s="79"/>
      <c r="U180" s="79"/>
      <c r="V180" s="82" t="s">
        <v>555</v>
      </c>
      <c r="W180" s="81">
        <v>43684.62453703704</v>
      </c>
      <c r="X180" s="82" t="s">
        <v>618</v>
      </c>
      <c r="Y180" s="79"/>
      <c r="Z180" s="79"/>
      <c r="AA180" s="85" t="s">
        <v>736</v>
      </c>
      <c r="AB180" s="79"/>
      <c r="AC180" s="79" t="b">
        <v>0</v>
      </c>
      <c r="AD180" s="79">
        <v>0</v>
      </c>
      <c r="AE180" s="85" t="s">
        <v>845</v>
      </c>
      <c r="AF180" s="79" t="b">
        <v>1</v>
      </c>
      <c r="AG180" s="79" t="s">
        <v>854</v>
      </c>
      <c r="AH180" s="79"/>
      <c r="AI180" s="85" t="s">
        <v>857</v>
      </c>
      <c r="AJ180" s="79" t="b">
        <v>0</v>
      </c>
      <c r="AK180" s="79">
        <v>0</v>
      </c>
      <c r="AL180" s="85" t="s">
        <v>839</v>
      </c>
      <c r="AM180" s="79" t="s">
        <v>860</v>
      </c>
      <c r="AN180" s="79" t="b">
        <v>0</v>
      </c>
      <c r="AO180" s="85" t="s">
        <v>736</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233</v>
      </c>
      <c r="B181" s="64" t="s">
        <v>340</v>
      </c>
      <c r="C181" s="65" t="s">
        <v>2750</v>
      </c>
      <c r="D181" s="66">
        <v>4.75</v>
      </c>
      <c r="E181" s="67" t="s">
        <v>136</v>
      </c>
      <c r="F181" s="68">
        <v>29.25</v>
      </c>
      <c r="G181" s="65"/>
      <c r="H181" s="69"/>
      <c r="I181" s="70"/>
      <c r="J181" s="70"/>
      <c r="K181" s="34" t="s">
        <v>65</v>
      </c>
      <c r="L181" s="77">
        <v>181</v>
      </c>
      <c r="M181" s="77"/>
      <c r="N181" s="72"/>
      <c r="O181" s="79" t="s">
        <v>382</v>
      </c>
      <c r="P181" s="81">
        <v>43685.755520833336</v>
      </c>
      <c r="Q181" s="79" t="s">
        <v>412</v>
      </c>
      <c r="R181" s="82" t="s">
        <v>487</v>
      </c>
      <c r="S181" s="79" t="s">
        <v>512</v>
      </c>
      <c r="T181" s="79"/>
      <c r="U181" s="79"/>
      <c r="V181" s="82" t="s">
        <v>555</v>
      </c>
      <c r="W181" s="81">
        <v>43685.755520833336</v>
      </c>
      <c r="X181" s="82" t="s">
        <v>619</v>
      </c>
      <c r="Y181" s="79"/>
      <c r="Z181" s="79"/>
      <c r="AA181" s="85" t="s">
        <v>737</v>
      </c>
      <c r="AB181" s="79"/>
      <c r="AC181" s="79" t="b">
        <v>0</v>
      </c>
      <c r="AD181" s="79">
        <v>0</v>
      </c>
      <c r="AE181" s="85" t="s">
        <v>839</v>
      </c>
      <c r="AF181" s="79" t="b">
        <v>1</v>
      </c>
      <c r="AG181" s="79" t="s">
        <v>854</v>
      </c>
      <c r="AH181" s="79"/>
      <c r="AI181" s="85" t="s">
        <v>858</v>
      </c>
      <c r="AJ181" s="79" t="b">
        <v>0</v>
      </c>
      <c r="AK181" s="79">
        <v>0</v>
      </c>
      <c r="AL181" s="85" t="s">
        <v>839</v>
      </c>
      <c r="AM181" s="79" t="s">
        <v>860</v>
      </c>
      <c r="AN181" s="79" t="b">
        <v>0</v>
      </c>
      <c r="AO181" s="85" t="s">
        <v>737</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233</v>
      </c>
      <c r="B182" s="64" t="s">
        <v>340</v>
      </c>
      <c r="C182" s="65" t="s">
        <v>2750</v>
      </c>
      <c r="D182" s="66">
        <v>4.75</v>
      </c>
      <c r="E182" s="67" t="s">
        <v>136</v>
      </c>
      <c r="F182" s="68">
        <v>29.25</v>
      </c>
      <c r="G182" s="65"/>
      <c r="H182" s="69"/>
      <c r="I182" s="70"/>
      <c r="J182" s="70"/>
      <c r="K182" s="34" t="s">
        <v>65</v>
      </c>
      <c r="L182" s="77">
        <v>182</v>
      </c>
      <c r="M182" s="77"/>
      <c r="N182" s="72"/>
      <c r="O182" s="79" t="s">
        <v>382</v>
      </c>
      <c r="P182" s="81">
        <v>43686.84967592593</v>
      </c>
      <c r="Q182" s="79" t="s">
        <v>413</v>
      </c>
      <c r="R182" s="82" t="s">
        <v>488</v>
      </c>
      <c r="S182" s="79" t="s">
        <v>512</v>
      </c>
      <c r="T182" s="79"/>
      <c r="U182" s="79"/>
      <c r="V182" s="82" t="s">
        <v>555</v>
      </c>
      <c r="W182" s="81">
        <v>43686.84967592593</v>
      </c>
      <c r="X182" s="82" t="s">
        <v>620</v>
      </c>
      <c r="Y182" s="79"/>
      <c r="Z182" s="79"/>
      <c r="AA182" s="85" t="s">
        <v>738</v>
      </c>
      <c r="AB182" s="79"/>
      <c r="AC182" s="79" t="b">
        <v>0</v>
      </c>
      <c r="AD182" s="79">
        <v>0</v>
      </c>
      <c r="AE182" s="85" t="s">
        <v>840</v>
      </c>
      <c r="AF182" s="79" t="b">
        <v>1</v>
      </c>
      <c r="AG182" s="79" t="s">
        <v>854</v>
      </c>
      <c r="AH182" s="79"/>
      <c r="AI182" s="85" t="s">
        <v>859</v>
      </c>
      <c r="AJ182" s="79" t="b">
        <v>0</v>
      </c>
      <c r="AK182" s="79">
        <v>0</v>
      </c>
      <c r="AL182" s="85" t="s">
        <v>839</v>
      </c>
      <c r="AM182" s="79" t="s">
        <v>860</v>
      </c>
      <c r="AN182" s="79" t="b">
        <v>1</v>
      </c>
      <c r="AO182" s="85" t="s">
        <v>738</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233</v>
      </c>
      <c r="B183" s="64" t="s">
        <v>341</v>
      </c>
      <c r="C183" s="65" t="s">
        <v>2750</v>
      </c>
      <c r="D183" s="66">
        <v>4.75</v>
      </c>
      <c r="E183" s="67" t="s">
        <v>136</v>
      </c>
      <c r="F183" s="68">
        <v>29.25</v>
      </c>
      <c r="G183" s="65"/>
      <c r="H183" s="69"/>
      <c r="I183" s="70"/>
      <c r="J183" s="70"/>
      <c r="K183" s="34" t="s">
        <v>65</v>
      </c>
      <c r="L183" s="77">
        <v>183</v>
      </c>
      <c r="M183" s="77"/>
      <c r="N183" s="72"/>
      <c r="O183" s="79" t="s">
        <v>382</v>
      </c>
      <c r="P183" s="81">
        <v>43684.62453703704</v>
      </c>
      <c r="Q183" s="79" t="s">
        <v>411</v>
      </c>
      <c r="R183" s="82" t="s">
        <v>486</v>
      </c>
      <c r="S183" s="79" t="s">
        <v>512</v>
      </c>
      <c r="T183" s="79"/>
      <c r="U183" s="79"/>
      <c r="V183" s="82" t="s">
        <v>555</v>
      </c>
      <c r="W183" s="81">
        <v>43684.62453703704</v>
      </c>
      <c r="X183" s="82" t="s">
        <v>618</v>
      </c>
      <c r="Y183" s="79"/>
      <c r="Z183" s="79"/>
      <c r="AA183" s="85" t="s">
        <v>736</v>
      </c>
      <c r="AB183" s="79"/>
      <c r="AC183" s="79" t="b">
        <v>0</v>
      </c>
      <c r="AD183" s="79">
        <v>0</v>
      </c>
      <c r="AE183" s="85" t="s">
        <v>845</v>
      </c>
      <c r="AF183" s="79" t="b">
        <v>1</v>
      </c>
      <c r="AG183" s="79" t="s">
        <v>854</v>
      </c>
      <c r="AH183" s="79"/>
      <c r="AI183" s="85" t="s">
        <v>857</v>
      </c>
      <c r="AJ183" s="79" t="b">
        <v>0</v>
      </c>
      <c r="AK183" s="79">
        <v>0</v>
      </c>
      <c r="AL183" s="85" t="s">
        <v>839</v>
      </c>
      <c r="AM183" s="79" t="s">
        <v>860</v>
      </c>
      <c r="AN183" s="79" t="b">
        <v>0</v>
      </c>
      <c r="AO183" s="85" t="s">
        <v>736</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233</v>
      </c>
      <c r="B184" s="64" t="s">
        <v>341</v>
      </c>
      <c r="C184" s="65" t="s">
        <v>2750</v>
      </c>
      <c r="D184" s="66">
        <v>4.75</v>
      </c>
      <c r="E184" s="67" t="s">
        <v>136</v>
      </c>
      <c r="F184" s="68">
        <v>29.25</v>
      </c>
      <c r="G184" s="65"/>
      <c r="H184" s="69"/>
      <c r="I184" s="70"/>
      <c r="J184" s="70"/>
      <c r="K184" s="34" t="s">
        <v>65</v>
      </c>
      <c r="L184" s="77">
        <v>184</v>
      </c>
      <c r="M184" s="77"/>
      <c r="N184" s="72"/>
      <c r="O184" s="79" t="s">
        <v>382</v>
      </c>
      <c r="P184" s="81">
        <v>43685.755520833336</v>
      </c>
      <c r="Q184" s="79" t="s">
        <v>412</v>
      </c>
      <c r="R184" s="82" t="s">
        <v>487</v>
      </c>
      <c r="S184" s="79" t="s">
        <v>512</v>
      </c>
      <c r="T184" s="79"/>
      <c r="U184" s="79"/>
      <c r="V184" s="82" t="s">
        <v>555</v>
      </c>
      <c r="W184" s="81">
        <v>43685.755520833336</v>
      </c>
      <c r="X184" s="82" t="s">
        <v>619</v>
      </c>
      <c r="Y184" s="79"/>
      <c r="Z184" s="79"/>
      <c r="AA184" s="85" t="s">
        <v>737</v>
      </c>
      <c r="AB184" s="79"/>
      <c r="AC184" s="79" t="b">
        <v>0</v>
      </c>
      <c r="AD184" s="79">
        <v>0</v>
      </c>
      <c r="AE184" s="85" t="s">
        <v>839</v>
      </c>
      <c r="AF184" s="79" t="b">
        <v>1</v>
      </c>
      <c r="AG184" s="79" t="s">
        <v>854</v>
      </c>
      <c r="AH184" s="79"/>
      <c r="AI184" s="85" t="s">
        <v>858</v>
      </c>
      <c r="AJ184" s="79" t="b">
        <v>0</v>
      </c>
      <c r="AK184" s="79">
        <v>0</v>
      </c>
      <c r="AL184" s="85" t="s">
        <v>839</v>
      </c>
      <c r="AM184" s="79" t="s">
        <v>860</v>
      </c>
      <c r="AN184" s="79" t="b">
        <v>0</v>
      </c>
      <c r="AO184" s="85" t="s">
        <v>737</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233</v>
      </c>
      <c r="B185" s="64" t="s">
        <v>341</v>
      </c>
      <c r="C185" s="65" t="s">
        <v>2750</v>
      </c>
      <c r="D185" s="66">
        <v>4.75</v>
      </c>
      <c r="E185" s="67" t="s">
        <v>136</v>
      </c>
      <c r="F185" s="68">
        <v>29.25</v>
      </c>
      <c r="G185" s="65"/>
      <c r="H185" s="69"/>
      <c r="I185" s="70"/>
      <c r="J185" s="70"/>
      <c r="K185" s="34" t="s">
        <v>65</v>
      </c>
      <c r="L185" s="77">
        <v>185</v>
      </c>
      <c r="M185" s="77"/>
      <c r="N185" s="72"/>
      <c r="O185" s="79" t="s">
        <v>382</v>
      </c>
      <c r="P185" s="81">
        <v>43686.84967592593</v>
      </c>
      <c r="Q185" s="79" t="s">
        <v>413</v>
      </c>
      <c r="R185" s="82" t="s">
        <v>488</v>
      </c>
      <c r="S185" s="79" t="s">
        <v>512</v>
      </c>
      <c r="T185" s="79"/>
      <c r="U185" s="79"/>
      <c r="V185" s="82" t="s">
        <v>555</v>
      </c>
      <c r="W185" s="81">
        <v>43686.84967592593</v>
      </c>
      <c r="X185" s="82" t="s">
        <v>620</v>
      </c>
      <c r="Y185" s="79"/>
      <c r="Z185" s="79"/>
      <c r="AA185" s="85" t="s">
        <v>738</v>
      </c>
      <c r="AB185" s="79"/>
      <c r="AC185" s="79" t="b">
        <v>0</v>
      </c>
      <c r="AD185" s="79">
        <v>0</v>
      </c>
      <c r="AE185" s="85" t="s">
        <v>840</v>
      </c>
      <c r="AF185" s="79" t="b">
        <v>1</v>
      </c>
      <c r="AG185" s="79" t="s">
        <v>854</v>
      </c>
      <c r="AH185" s="79"/>
      <c r="AI185" s="85" t="s">
        <v>859</v>
      </c>
      <c r="AJ185" s="79" t="b">
        <v>0</v>
      </c>
      <c r="AK185" s="79">
        <v>0</v>
      </c>
      <c r="AL185" s="85" t="s">
        <v>839</v>
      </c>
      <c r="AM185" s="79" t="s">
        <v>860</v>
      </c>
      <c r="AN185" s="79" t="b">
        <v>1</v>
      </c>
      <c r="AO185" s="85" t="s">
        <v>738</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233</v>
      </c>
      <c r="B186" s="64" t="s">
        <v>342</v>
      </c>
      <c r="C186" s="65" t="s">
        <v>2751</v>
      </c>
      <c r="D186" s="66">
        <v>5.625</v>
      </c>
      <c r="E186" s="67" t="s">
        <v>136</v>
      </c>
      <c r="F186" s="68">
        <v>26.375</v>
      </c>
      <c r="G186" s="65"/>
      <c r="H186" s="69"/>
      <c r="I186" s="70"/>
      <c r="J186" s="70"/>
      <c r="K186" s="34" t="s">
        <v>65</v>
      </c>
      <c r="L186" s="77">
        <v>186</v>
      </c>
      <c r="M186" s="77"/>
      <c r="N186" s="72"/>
      <c r="O186" s="79" t="s">
        <v>382</v>
      </c>
      <c r="P186" s="81">
        <v>43678.77657407407</v>
      </c>
      <c r="Q186" s="79" t="s">
        <v>409</v>
      </c>
      <c r="R186" s="82" t="s">
        <v>485</v>
      </c>
      <c r="S186" s="79" t="s">
        <v>512</v>
      </c>
      <c r="T186" s="79"/>
      <c r="U186" s="79"/>
      <c r="V186" s="82" t="s">
        <v>555</v>
      </c>
      <c r="W186" s="81">
        <v>43678.77657407407</v>
      </c>
      <c r="X186" s="82" t="s">
        <v>616</v>
      </c>
      <c r="Y186" s="79"/>
      <c r="Z186" s="79"/>
      <c r="AA186" s="85" t="s">
        <v>734</v>
      </c>
      <c r="AB186" s="79"/>
      <c r="AC186" s="79" t="b">
        <v>0</v>
      </c>
      <c r="AD186" s="79">
        <v>0</v>
      </c>
      <c r="AE186" s="85" t="s">
        <v>843</v>
      </c>
      <c r="AF186" s="79" t="b">
        <v>1</v>
      </c>
      <c r="AG186" s="79" t="s">
        <v>854</v>
      </c>
      <c r="AH186" s="79"/>
      <c r="AI186" s="85" t="s">
        <v>856</v>
      </c>
      <c r="AJ186" s="79" t="b">
        <v>0</v>
      </c>
      <c r="AK186" s="79">
        <v>0</v>
      </c>
      <c r="AL186" s="85" t="s">
        <v>839</v>
      </c>
      <c r="AM186" s="79" t="s">
        <v>860</v>
      </c>
      <c r="AN186" s="79" t="b">
        <v>0</v>
      </c>
      <c r="AO186" s="85" t="s">
        <v>734</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233</v>
      </c>
      <c r="B187" s="64" t="s">
        <v>342</v>
      </c>
      <c r="C187" s="65" t="s">
        <v>2751</v>
      </c>
      <c r="D187" s="66">
        <v>5.625</v>
      </c>
      <c r="E187" s="67" t="s">
        <v>136</v>
      </c>
      <c r="F187" s="68">
        <v>26.375</v>
      </c>
      <c r="G187" s="65"/>
      <c r="H187" s="69"/>
      <c r="I187" s="70"/>
      <c r="J187" s="70"/>
      <c r="K187" s="34" t="s">
        <v>65</v>
      </c>
      <c r="L187" s="77">
        <v>187</v>
      </c>
      <c r="M187" s="77"/>
      <c r="N187" s="72"/>
      <c r="O187" s="79" t="s">
        <v>382</v>
      </c>
      <c r="P187" s="81">
        <v>43684.62453703704</v>
      </c>
      <c r="Q187" s="79" t="s">
        <v>411</v>
      </c>
      <c r="R187" s="82" t="s">
        <v>486</v>
      </c>
      <c r="S187" s="79" t="s">
        <v>512</v>
      </c>
      <c r="T187" s="79"/>
      <c r="U187" s="79"/>
      <c r="V187" s="82" t="s">
        <v>555</v>
      </c>
      <c r="W187" s="81">
        <v>43684.62453703704</v>
      </c>
      <c r="X187" s="82" t="s">
        <v>618</v>
      </c>
      <c r="Y187" s="79"/>
      <c r="Z187" s="79"/>
      <c r="AA187" s="85" t="s">
        <v>736</v>
      </c>
      <c r="AB187" s="79"/>
      <c r="AC187" s="79" t="b">
        <v>0</v>
      </c>
      <c r="AD187" s="79">
        <v>0</v>
      </c>
      <c r="AE187" s="85" t="s">
        <v>845</v>
      </c>
      <c r="AF187" s="79" t="b">
        <v>1</v>
      </c>
      <c r="AG187" s="79" t="s">
        <v>854</v>
      </c>
      <c r="AH187" s="79"/>
      <c r="AI187" s="85" t="s">
        <v>857</v>
      </c>
      <c r="AJ187" s="79" t="b">
        <v>0</v>
      </c>
      <c r="AK187" s="79">
        <v>0</v>
      </c>
      <c r="AL187" s="85" t="s">
        <v>839</v>
      </c>
      <c r="AM187" s="79" t="s">
        <v>860</v>
      </c>
      <c r="AN187" s="79" t="b">
        <v>0</v>
      </c>
      <c r="AO187" s="85" t="s">
        <v>736</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233</v>
      </c>
      <c r="B188" s="64" t="s">
        <v>342</v>
      </c>
      <c r="C188" s="65" t="s">
        <v>2751</v>
      </c>
      <c r="D188" s="66">
        <v>5.625</v>
      </c>
      <c r="E188" s="67" t="s">
        <v>136</v>
      </c>
      <c r="F188" s="68">
        <v>26.375</v>
      </c>
      <c r="G188" s="65"/>
      <c r="H188" s="69"/>
      <c r="I188" s="70"/>
      <c r="J188" s="70"/>
      <c r="K188" s="34" t="s">
        <v>65</v>
      </c>
      <c r="L188" s="77">
        <v>188</v>
      </c>
      <c r="M188" s="77"/>
      <c r="N188" s="72"/>
      <c r="O188" s="79" t="s">
        <v>382</v>
      </c>
      <c r="P188" s="81">
        <v>43685.755520833336</v>
      </c>
      <c r="Q188" s="79" t="s">
        <v>412</v>
      </c>
      <c r="R188" s="82" t="s">
        <v>487</v>
      </c>
      <c r="S188" s="79" t="s">
        <v>512</v>
      </c>
      <c r="T188" s="79"/>
      <c r="U188" s="79"/>
      <c r="V188" s="82" t="s">
        <v>555</v>
      </c>
      <c r="W188" s="81">
        <v>43685.755520833336</v>
      </c>
      <c r="X188" s="82" t="s">
        <v>619</v>
      </c>
      <c r="Y188" s="79"/>
      <c r="Z188" s="79"/>
      <c r="AA188" s="85" t="s">
        <v>737</v>
      </c>
      <c r="AB188" s="79"/>
      <c r="AC188" s="79" t="b">
        <v>0</v>
      </c>
      <c r="AD188" s="79">
        <v>0</v>
      </c>
      <c r="AE188" s="85" t="s">
        <v>839</v>
      </c>
      <c r="AF188" s="79" t="b">
        <v>1</v>
      </c>
      <c r="AG188" s="79" t="s">
        <v>854</v>
      </c>
      <c r="AH188" s="79"/>
      <c r="AI188" s="85" t="s">
        <v>858</v>
      </c>
      <c r="AJ188" s="79" t="b">
        <v>0</v>
      </c>
      <c r="AK188" s="79">
        <v>0</v>
      </c>
      <c r="AL188" s="85" t="s">
        <v>839</v>
      </c>
      <c r="AM188" s="79" t="s">
        <v>860</v>
      </c>
      <c r="AN188" s="79" t="b">
        <v>0</v>
      </c>
      <c r="AO188" s="85" t="s">
        <v>737</v>
      </c>
      <c r="AP188" s="79" t="s">
        <v>176</v>
      </c>
      <c r="AQ188" s="79">
        <v>0</v>
      </c>
      <c r="AR188" s="79">
        <v>0</v>
      </c>
      <c r="AS188" s="79"/>
      <c r="AT188" s="79"/>
      <c r="AU188" s="79"/>
      <c r="AV188" s="79"/>
      <c r="AW188" s="79"/>
      <c r="AX188" s="79"/>
      <c r="AY188" s="79"/>
      <c r="AZ188" s="79"/>
      <c r="BA188">
        <v>4</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233</v>
      </c>
      <c r="B189" s="64" t="s">
        <v>342</v>
      </c>
      <c r="C189" s="65" t="s">
        <v>2751</v>
      </c>
      <c r="D189" s="66">
        <v>5.625</v>
      </c>
      <c r="E189" s="67" t="s">
        <v>136</v>
      </c>
      <c r="F189" s="68">
        <v>26.375</v>
      </c>
      <c r="G189" s="65"/>
      <c r="H189" s="69"/>
      <c r="I189" s="70"/>
      <c r="J189" s="70"/>
      <c r="K189" s="34" t="s">
        <v>65</v>
      </c>
      <c r="L189" s="77">
        <v>189</v>
      </c>
      <c r="M189" s="77"/>
      <c r="N189" s="72"/>
      <c r="O189" s="79" t="s">
        <v>382</v>
      </c>
      <c r="P189" s="81">
        <v>43686.84967592593</v>
      </c>
      <c r="Q189" s="79" t="s">
        <v>413</v>
      </c>
      <c r="R189" s="82" t="s">
        <v>488</v>
      </c>
      <c r="S189" s="79" t="s">
        <v>512</v>
      </c>
      <c r="T189" s="79"/>
      <c r="U189" s="79"/>
      <c r="V189" s="82" t="s">
        <v>555</v>
      </c>
      <c r="W189" s="81">
        <v>43686.84967592593</v>
      </c>
      <c r="X189" s="82" t="s">
        <v>620</v>
      </c>
      <c r="Y189" s="79"/>
      <c r="Z189" s="79"/>
      <c r="AA189" s="85" t="s">
        <v>738</v>
      </c>
      <c r="AB189" s="79"/>
      <c r="AC189" s="79" t="b">
        <v>0</v>
      </c>
      <c r="AD189" s="79">
        <v>0</v>
      </c>
      <c r="AE189" s="85" t="s">
        <v>840</v>
      </c>
      <c r="AF189" s="79" t="b">
        <v>1</v>
      </c>
      <c r="AG189" s="79" t="s">
        <v>854</v>
      </c>
      <c r="AH189" s="79"/>
      <c r="AI189" s="85" t="s">
        <v>859</v>
      </c>
      <c r="AJ189" s="79" t="b">
        <v>0</v>
      </c>
      <c r="AK189" s="79">
        <v>0</v>
      </c>
      <c r="AL189" s="85" t="s">
        <v>839</v>
      </c>
      <c r="AM189" s="79" t="s">
        <v>860</v>
      </c>
      <c r="AN189" s="79" t="b">
        <v>1</v>
      </c>
      <c r="AO189" s="85" t="s">
        <v>738</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233</v>
      </c>
      <c r="B190" s="64" t="s">
        <v>343</v>
      </c>
      <c r="C190" s="65" t="s">
        <v>2751</v>
      </c>
      <c r="D190" s="66">
        <v>5.625</v>
      </c>
      <c r="E190" s="67" t="s">
        <v>136</v>
      </c>
      <c r="F190" s="68">
        <v>26.375</v>
      </c>
      <c r="G190" s="65"/>
      <c r="H190" s="69"/>
      <c r="I190" s="70"/>
      <c r="J190" s="70"/>
      <c r="K190" s="34" t="s">
        <v>65</v>
      </c>
      <c r="L190" s="77">
        <v>190</v>
      </c>
      <c r="M190" s="77"/>
      <c r="N190" s="72"/>
      <c r="O190" s="79" t="s">
        <v>382</v>
      </c>
      <c r="P190" s="81">
        <v>43678.77657407407</v>
      </c>
      <c r="Q190" s="79" t="s">
        <v>409</v>
      </c>
      <c r="R190" s="82" t="s">
        <v>485</v>
      </c>
      <c r="S190" s="79" t="s">
        <v>512</v>
      </c>
      <c r="T190" s="79"/>
      <c r="U190" s="79"/>
      <c r="V190" s="82" t="s">
        <v>555</v>
      </c>
      <c r="W190" s="81">
        <v>43678.77657407407</v>
      </c>
      <c r="X190" s="82" t="s">
        <v>616</v>
      </c>
      <c r="Y190" s="79"/>
      <c r="Z190" s="79"/>
      <c r="AA190" s="85" t="s">
        <v>734</v>
      </c>
      <c r="AB190" s="79"/>
      <c r="AC190" s="79" t="b">
        <v>0</v>
      </c>
      <c r="AD190" s="79">
        <v>0</v>
      </c>
      <c r="AE190" s="85" t="s">
        <v>843</v>
      </c>
      <c r="AF190" s="79" t="b">
        <v>1</v>
      </c>
      <c r="AG190" s="79" t="s">
        <v>854</v>
      </c>
      <c r="AH190" s="79"/>
      <c r="AI190" s="85" t="s">
        <v>856</v>
      </c>
      <c r="AJ190" s="79" t="b">
        <v>0</v>
      </c>
      <c r="AK190" s="79">
        <v>0</v>
      </c>
      <c r="AL190" s="85" t="s">
        <v>839</v>
      </c>
      <c r="AM190" s="79" t="s">
        <v>860</v>
      </c>
      <c r="AN190" s="79" t="b">
        <v>0</v>
      </c>
      <c r="AO190" s="85" t="s">
        <v>734</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19</v>
      </c>
      <c r="BK190" s="49">
        <v>100</v>
      </c>
      <c r="BL190" s="48">
        <v>19</v>
      </c>
    </row>
    <row r="191" spans="1:64" ht="15">
      <c r="A191" s="64" t="s">
        <v>233</v>
      </c>
      <c r="B191" s="64" t="s">
        <v>343</v>
      </c>
      <c r="C191" s="65" t="s">
        <v>2751</v>
      </c>
      <c r="D191" s="66">
        <v>5.625</v>
      </c>
      <c r="E191" s="67" t="s">
        <v>136</v>
      </c>
      <c r="F191" s="68">
        <v>26.375</v>
      </c>
      <c r="G191" s="65"/>
      <c r="H191" s="69"/>
      <c r="I191" s="70"/>
      <c r="J191" s="70"/>
      <c r="K191" s="34" t="s">
        <v>65</v>
      </c>
      <c r="L191" s="77">
        <v>191</v>
      </c>
      <c r="M191" s="77"/>
      <c r="N191" s="72"/>
      <c r="O191" s="79" t="s">
        <v>382</v>
      </c>
      <c r="P191" s="81">
        <v>43684.62453703704</v>
      </c>
      <c r="Q191" s="79" t="s">
        <v>411</v>
      </c>
      <c r="R191" s="82" t="s">
        <v>486</v>
      </c>
      <c r="S191" s="79" t="s">
        <v>512</v>
      </c>
      <c r="T191" s="79"/>
      <c r="U191" s="79"/>
      <c r="V191" s="82" t="s">
        <v>555</v>
      </c>
      <c r="W191" s="81">
        <v>43684.62453703704</v>
      </c>
      <c r="X191" s="82" t="s">
        <v>618</v>
      </c>
      <c r="Y191" s="79"/>
      <c r="Z191" s="79"/>
      <c r="AA191" s="85" t="s">
        <v>736</v>
      </c>
      <c r="AB191" s="79"/>
      <c r="AC191" s="79" t="b">
        <v>0</v>
      </c>
      <c r="AD191" s="79">
        <v>0</v>
      </c>
      <c r="AE191" s="85" t="s">
        <v>845</v>
      </c>
      <c r="AF191" s="79" t="b">
        <v>1</v>
      </c>
      <c r="AG191" s="79" t="s">
        <v>854</v>
      </c>
      <c r="AH191" s="79"/>
      <c r="AI191" s="85" t="s">
        <v>857</v>
      </c>
      <c r="AJ191" s="79" t="b">
        <v>0</v>
      </c>
      <c r="AK191" s="79">
        <v>0</v>
      </c>
      <c r="AL191" s="85" t="s">
        <v>839</v>
      </c>
      <c r="AM191" s="79" t="s">
        <v>860</v>
      </c>
      <c r="AN191" s="79" t="b">
        <v>0</v>
      </c>
      <c r="AO191" s="85" t="s">
        <v>736</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19</v>
      </c>
      <c r="BK191" s="49">
        <v>100</v>
      </c>
      <c r="BL191" s="48">
        <v>19</v>
      </c>
    </row>
    <row r="192" spans="1:64" ht="15">
      <c r="A192" s="64" t="s">
        <v>233</v>
      </c>
      <c r="B192" s="64" t="s">
        <v>343</v>
      </c>
      <c r="C192" s="65" t="s">
        <v>2751</v>
      </c>
      <c r="D192" s="66">
        <v>5.625</v>
      </c>
      <c r="E192" s="67" t="s">
        <v>136</v>
      </c>
      <c r="F192" s="68">
        <v>26.375</v>
      </c>
      <c r="G192" s="65"/>
      <c r="H192" s="69"/>
      <c r="I192" s="70"/>
      <c r="J192" s="70"/>
      <c r="K192" s="34" t="s">
        <v>65</v>
      </c>
      <c r="L192" s="77">
        <v>192</v>
      </c>
      <c r="M192" s="77"/>
      <c r="N192" s="72"/>
      <c r="O192" s="79" t="s">
        <v>382</v>
      </c>
      <c r="P192" s="81">
        <v>43685.755520833336</v>
      </c>
      <c r="Q192" s="79" t="s">
        <v>412</v>
      </c>
      <c r="R192" s="82" t="s">
        <v>487</v>
      </c>
      <c r="S192" s="79" t="s">
        <v>512</v>
      </c>
      <c r="T192" s="79"/>
      <c r="U192" s="79"/>
      <c r="V192" s="82" t="s">
        <v>555</v>
      </c>
      <c r="W192" s="81">
        <v>43685.755520833336</v>
      </c>
      <c r="X192" s="82" t="s">
        <v>619</v>
      </c>
      <c r="Y192" s="79"/>
      <c r="Z192" s="79"/>
      <c r="AA192" s="85" t="s">
        <v>737</v>
      </c>
      <c r="AB192" s="79"/>
      <c r="AC192" s="79" t="b">
        <v>0</v>
      </c>
      <c r="AD192" s="79">
        <v>0</v>
      </c>
      <c r="AE192" s="85" t="s">
        <v>839</v>
      </c>
      <c r="AF192" s="79" t="b">
        <v>1</v>
      </c>
      <c r="AG192" s="79" t="s">
        <v>854</v>
      </c>
      <c r="AH192" s="79"/>
      <c r="AI192" s="85" t="s">
        <v>858</v>
      </c>
      <c r="AJ192" s="79" t="b">
        <v>0</v>
      </c>
      <c r="AK192" s="79">
        <v>0</v>
      </c>
      <c r="AL192" s="85" t="s">
        <v>839</v>
      </c>
      <c r="AM192" s="79" t="s">
        <v>860</v>
      </c>
      <c r="AN192" s="79" t="b">
        <v>0</v>
      </c>
      <c r="AO192" s="85" t="s">
        <v>737</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20</v>
      </c>
      <c r="BK192" s="49">
        <v>100</v>
      </c>
      <c r="BL192" s="48">
        <v>20</v>
      </c>
    </row>
    <row r="193" spans="1:64" ht="15">
      <c r="A193" s="64" t="s">
        <v>233</v>
      </c>
      <c r="B193" s="64" t="s">
        <v>343</v>
      </c>
      <c r="C193" s="65" t="s">
        <v>2751</v>
      </c>
      <c r="D193" s="66">
        <v>5.625</v>
      </c>
      <c r="E193" s="67" t="s">
        <v>136</v>
      </c>
      <c r="F193" s="68">
        <v>26.375</v>
      </c>
      <c r="G193" s="65"/>
      <c r="H193" s="69"/>
      <c r="I193" s="70"/>
      <c r="J193" s="70"/>
      <c r="K193" s="34" t="s">
        <v>65</v>
      </c>
      <c r="L193" s="77">
        <v>193</v>
      </c>
      <c r="M193" s="77"/>
      <c r="N193" s="72"/>
      <c r="O193" s="79" t="s">
        <v>382</v>
      </c>
      <c r="P193" s="81">
        <v>43686.84967592593</v>
      </c>
      <c r="Q193" s="79" t="s">
        <v>413</v>
      </c>
      <c r="R193" s="82" t="s">
        <v>488</v>
      </c>
      <c r="S193" s="79" t="s">
        <v>512</v>
      </c>
      <c r="T193" s="79"/>
      <c r="U193" s="79"/>
      <c r="V193" s="82" t="s">
        <v>555</v>
      </c>
      <c r="W193" s="81">
        <v>43686.84967592593</v>
      </c>
      <c r="X193" s="82" t="s">
        <v>620</v>
      </c>
      <c r="Y193" s="79"/>
      <c r="Z193" s="79"/>
      <c r="AA193" s="85" t="s">
        <v>738</v>
      </c>
      <c r="AB193" s="79"/>
      <c r="AC193" s="79" t="b">
        <v>0</v>
      </c>
      <c r="AD193" s="79">
        <v>0</v>
      </c>
      <c r="AE193" s="85" t="s">
        <v>840</v>
      </c>
      <c r="AF193" s="79" t="b">
        <v>1</v>
      </c>
      <c r="AG193" s="79" t="s">
        <v>854</v>
      </c>
      <c r="AH193" s="79"/>
      <c r="AI193" s="85" t="s">
        <v>859</v>
      </c>
      <c r="AJ193" s="79" t="b">
        <v>0</v>
      </c>
      <c r="AK193" s="79">
        <v>0</v>
      </c>
      <c r="AL193" s="85" t="s">
        <v>839</v>
      </c>
      <c r="AM193" s="79" t="s">
        <v>860</v>
      </c>
      <c r="AN193" s="79" t="b">
        <v>1</v>
      </c>
      <c r="AO193" s="85" t="s">
        <v>738</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9</v>
      </c>
      <c r="BK193" s="49">
        <v>100</v>
      </c>
      <c r="BL193" s="48">
        <v>9</v>
      </c>
    </row>
    <row r="194" spans="1:64" ht="15">
      <c r="A194" s="64" t="s">
        <v>233</v>
      </c>
      <c r="B194" s="64" t="s">
        <v>222</v>
      </c>
      <c r="C194" s="65" t="s">
        <v>2751</v>
      </c>
      <c r="D194" s="66">
        <v>5.625</v>
      </c>
      <c r="E194" s="67" t="s">
        <v>136</v>
      </c>
      <c r="F194" s="68">
        <v>26.375</v>
      </c>
      <c r="G194" s="65"/>
      <c r="H194" s="69"/>
      <c r="I194" s="70"/>
      <c r="J194" s="70"/>
      <c r="K194" s="34" t="s">
        <v>65</v>
      </c>
      <c r="L194" s="77">
        <v>194</v>
      </c>
      <c r="M194" s="77"/>
      <c r="N194" s="72"/>
      <c r="O194" s="79" t="s">
        <v>382</v>
      </c>
      <c r="P194" s="81">
        <v>43678.77657407407</v>
      </c>
      <c r="Q194" s="79" t="s">
        <v>409</v>
      </c>
      <c r="R194" s="82" t="s">
        <v>485</v>
      </c>
      <c r="S194" s="79" t="s">
        <v>512</v>
      </c>
      <c r="T194" s="79"/>
      <c r="U194" s="79"/>
      <c r="V194" s="82" t="s">
        <v>555</v>
      </c>
      <c r="W194" s="81">
        <v>43678.77657407407</v>
      </c>
      <c r="X194" s="82" t="s">
        <v>616</v>
      </c>
      <c r="Y194" s="79"/>
      <c r="Z194" s="79"/>
      <c r="AA194" s="85" t="s">
        <v>734</v>
      </c>
      <c r="AB194" s="79"/>
      <c r="AC194" s="79" t="b">
        <v>0</v>
      </c>
      <c r="AD194" s="79">
        <v>0</v>
      </c>
      <c r="AE194" s="85" t="s">
        <v>843</v>
      </c>
      <c r="AF194" s="79" t="b">
        <v>1</v>
      </c>
      <c r="AG194" s="79" t="s">
        <v>854</v>
      </c>
      <c r="AH194" s="79"/>
      <c r="AI194" s="85" t="s">
        <v>856</v>
      </c>
      <c r="AJ194" s="79" t="b">
        <v>0</v>
      </c>
      <c r="AK194" s="79">
        <v>0</v>
      </c>
      <c r="AL194" s="85" t="s">
        <v>839</v>
      </c>
      <c r="AM194" s="79" t="s">
        <v>860</v>
      </c>
      <c r="AN194" s="79" t="b">
        <v>0</v>
      </c>
      <c r="AO194" s="85" t="s">
        <v>734</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1</v>
      </c>
      <c r="BC194" s="78" t="str">
        <f>REPLACE(INDEX(GroupVertices[Group],MATCH(Edges[[#This Row],[Vertex 2]],GroupVertices[Vertex],0)),1,1,"")</f>
        <v>3</v>
      </c>
      <c r="BD194" s="48"/>
      <c r="BE194" s="49"/>
      <c r="BF194" s="48"/>
      <c r="BG194" s="49"/>
      <c r="BH194" s="48"/>
      <c r="BI194" s="49"/>
      <c r="BJ194" s="48"/>
      <c r="BK194" s="49"/>
      <c r="BL194" s="48"/>
    </row>
    <row r="195" spans="1:64" ht="15">
      <c r="A195" s="64" t="s">
        <v>233</v>
      </c>
      <c r="B195" s="64" t="s">
        <v>222</v>
      </c>
      <c r="C195" s="65" t="s">
        <v>2751</v>
      </c>
      <c r="D195" s="66">
        <v>5.625</v>
      </c>
      <c r="E195" s="67" t="s">
        <v>136</v>
      </c>
      <c r="F195" s="68">
        <v>26.375</v>
      </c>
      <c r="G195" s="65"/>
      <c r="H195" s="69"/>
      <c r="I195" s="70"/>
      <c r="J195" s="70"/>
      <c r="K195" s="34" t="s">
        <v>65</v>
      </c>
      <c r="L195" s="77">
        <v>195</v>
      </c>
      <c r="M195" s="77"/>
      <c r="N195" s="72"/>
      <c r="O195" s="79" t="s">
        <v>382</v>
      </c>
      <c r="P195" s="81">
        <v>43684.58042824074</v>
      </c>
      <c r="Q195" s="79" t="s">
        <v>410</v>
      </c>
      <c r="R195" s="82" t="s">
        <v>486</v>
      </c>
      <c r="S195" s="79" t="s">
        <v>512</v>
      </c>
      <c r="T195" s="79"/>
      <c r="U195" s="79"/>
      <c r="V195" s="82" t="s">
        <v>555</v>
      </c>
      <c r="W195" s="81">
        <v>43684.58042824074</v>
      </c>
      <c r="X195" s="82" t="s">
        <v>617</v>
      </c>
      <c r="Y195" s="79"/>
      <c r="Z195" s="79"/>
      <c r="AA195" s="85" t="s">
        <v>735</v>
      </c>
      <c r="AB195" s="79"/>
      <c r="AC195" s="79" t="b">
        <v>0</v>
      </c>
      <c r="AD195" s="79">
        <v>0</v>
      </c>
      <c r="AE195" s="85" t="s">
        <v>844</v>
      </c>
      <c r="AF195" s="79" t="b">
        <v>1</v>
      </c>
      <c r="AG195" s="79" t="s">
        <v>854</v>
      </c>
      <c r="AH195" s="79"/>
      <c r="AI195" s="85" t="s">
        <v>857</v>
      </c>
      <c r="AJ195" s="79" t="b">
        <v>0</v>
      </c>
      <c r="AK195" s="79">
        <v>0</v>
      </c>
      <c r="AL195" s="85" t="s">
        <v>839</v>
      </c>
      <c r="AM195" s="79" t="s">
        <v>860</v>
      </c>
      <c r="AN195" s="79" t="b">
        <v>0</v>
      </c>
      <c r="AO195" s="85" t="s">
        <v>735</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1</v>
      </c>
      <c r="BC195" s="78" t="str">
        <f>REPLACE(INDEX(GroupVertices[Group],MATCH(Edges[[#This Row],[Vertex 2]],GroupVertices[Vertex],0)),1,1,"")</f>
        <v>3</v>
      </c>
      <c r="BD195" s="48"/>
      <c r="BE195" s="49"/>
      <c r="BF195" s="48"/>
      <c r="BG195" s="49"/>
      <c r="BH195" s="48"/>
      <c r="BI195" s="49"/>
      <c r="BJ195" s="48"/>
      <c r="BK195" s="49"/>
      <c r="BL195" s="48"/>
    </row>
    <row r="196" spans="1:64" ht="15">
      <c r="A196" s="64" t="s">
        <v>233</v>
      </c>
      <c r="B196" s="64" t="s">
        <v>222</v>
      </c>
      <c r="C196" s="65" t="s">
        <v>2751</v>
      </c>
      <c r="D196" s="66">
        <v>5.625</v>
      </c>
      <c r="E196" s="67" t="s">
        <v>136</v>
      </c>
      <c r="F196" s="68">
        <v>26.375</v>
      </c>
      <c r="G196" s="65"/>
      <c r="H196" s="69"/>
      <c r="I196" s="70"/>
      <c r="J196" s="70"/>
      <c r="K196" s="34" t="s">
        <v>65</v>
      </c>
      <c r="L196" s="77">
        <v>196</v>
      </c>
      <c r="M196" s="77"/>
      <c r="N196" s="72"/>
      <c r="O196" s="79" t="s">
        <v>382</v>
      </c>
      <c r="P196" s="81">
        <v>43684.62453703704</v>
      </c>
      <c r="Q196" s="79" t="s">
        <v>411</v>
      </c>
      <c r="R196" s="82" t="s">
        <v>486</v>
      </c>
      <c r="S196" s="79" t="s">
        <v>512</v>
      </c>
      <c r="T196" s="79"/>
      <c r="U196" s="79"/>
      <c r="V196" s="82" t="s">
        <v>555</v>
      </c>
      <c r="W196" s="81">
        <v>43684.62453703704</v>
      </c>
      <c r="X196" s="82" t="s">
        <v>618</v>
      </c>
      <c r="Y196" s="79"/>
      <c r="Z196" s="79"/>
      <c r="AA196" s="85" t="s">
        <v>736</v>
      </c>
      <c r="AB196" s="79"/>
      <c r="AC196" s="79" t="b">
        <v>0</v>
      </c>
      <c r="AD196" s="79">
        <v>0</v>
      </c>
      <c r="AE196" s="85" t="s">
        <v>845</v>
      </c>
      <c r="AF196" s="79" t="b">
        <v>1</v>
      </c>
      <c r="AG196" s="79" t="s">
        <v>854</v>
      </c>
      <c r="AH196" s="79"/>
      <c r="AI196" s="85" t="s">
        <v>857</v>
      </c>
      <c r="AJ196" s="79" t="b">
        <v>0</v>
      </c>
      <c r="AK196" s="79">
        <v>0</v>
      </c>
      <c r="AL196" s="85" t="s">
        <v>839</v>
      </c>
      <c r="AM196" s="79" t="s">
        <v>860</v>
      </c>
      <c r="AN196" s="79" t="b">
        <v>0</v>
      </c>
      <c r="AO196" s="85" t="s">
        <v>736</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1</v>
      </c>
      <c r="BC196" s="78" t="str">
        <f>REPLACE(INDEX(GroupVertices[Group],MATCH(Edges[[#This Row],[Vertex 2]],GroupVertices[Vertex],0)),1,1,"")</f>
        <v>3</v>
      </c>
      <c r="BD196" s="48"/>
      <c r="BE196" s="49"/>
      <c r="BF196" s="48"/>
      <c r="BG196" s="49"/>
      <c r="BH196" s="48"/>
      <c r="BI196" s="49"/>
      <c r="BJ196" s="48"/>
      <c r="BK196" s="49"/>
      <c r="BL196" s="48"/>
    </row>
    <row r="197" spans="1:64" ht="15">
      <c r="A197" s="64" t="s">
        <v>233</v>
      </c>
      <c r="B197" s="64" t="s">
        <v>222</v>
      </c>
      <c r="C197" s="65" t="s">
        <v>2751</v>
      </c>
      <c r="D197" s="66">
        <v>5.625</v>
      </c>
      <c r="E197" s="67" t="s">
        <v>136</v>
      </c>
      <c r="F197" s="68">
        <v>26.375</v>
      </c>
      <c r="G197" s="65"/>
      <c r="H197" s="69"/>
      <c r="I197" s="70"/>
      <c r="J197" s="70"/>
      <c r="K197" s="34" t="s">
        <v>65</v>
      </c>
      <c r="L197" s="77">
        <v>197</v>
      </c>
      <c r="M197" s="77"/>
      <c r="N197" s="72"/>
      <c r="O197" s="79" t="s">
        <v>382</v>
      </c>
      <c r="P197" s="81">
        <v>43685.755520833336</v>
      </c>
      <c r="Q197" s="79" t="s">
        <v>412</v>
      </c>
      <c r="R197" s="82" t="s">
        <v>487</v>
      </c>
      <c r="S197" s="79" t="s">
        <v>512</v>
      </c>
      <c r="T197" s="79"/>
      <c r="U197" s="79"/>
      <c r="V197" s="82" t="s">
        <v>555</v>
      </c>
      <c r="W197" s="81">
        <v>43685.755520833336</v>
      </c>
      <c r="X197" s="82" t="s">
        <v>619</v>
      </c>
      <c r="Y197" s="79"/>
      <c r="Z197" s="79"/>
      <c r="AA197" s="85" t="s">
        <v>737</v>
      </c>
      <c r="AB197" s="79"/>
      <c r="AC197" s="79" t="b">
        <v>0</v>
      </c>
      <c r="AD197" s="79">
        <v>0</v>
      </c>
      <c r="AE197" s="85" t="s">
        <v>839</v>
      </c>
      <c r="AF197" s="79" t="b">
        <v>1</v>
      </c>
      <c r="AG197" s="79" t="s">
        <v>854</v>
      </c>
      <c r="AH197" s="79"/>
      <c r="AI197" s="85" t="s">
        <v>858</v>
      </c>
      <c r="AJ197" s="79" t="b">
        <v>0</v>
      </c>
      <c r="AK197" s="79">
        <v>0</v>
      </c>
      <c r="AL197" s="85" t="s">
        <v>839</v>
      </c>
      <c r="AM197" s="79" t="s">
        <v>860</v>
      </c>
      <c r="AN197" s="79" t="b">
        <v>0</v>
      </c>
      <c r="AO197" s="85" t="s">
        <v>737</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1</v>
      </c>
      <c r="BC197" s="78" t="str">
        <f>REPLACE(INDEX(GroupVertices[Group],MATCH(Edges[[#This Row],[Vertex 2]],GroupVertices[Vertex],0)),1,1,"")</f>
        <v>3</v>
      </c>
      <c r="BD197" s="48"/>
      <c r="BE197" s="49"/>
      <c r="BF197" s="48"/>
      <c r="BG197" s="49"/>
      <c r="BH197" s="48"/>
      <c r="BI197" s="49"/>
      <c r="BJ197" s="48"/>
      <c r="BK197" s="49"/>
      <c r="BL197" s="48"/>
    </row>
    <row r="198" spans="1:64" ht="15">
      <c r="A198" s="64" t="s">
        <v>233</v>
      </c>
      <c r="B198" s="64" t="s">
        <v>222</v>
      </c>
      <c r="C198" s="65" t="s">
        <v>2748</v>
      </c>
      <c r="D198" s="66">
        <v>3</v>
      </c>
      <c r="E198" s="67" t="s">
        <v>132</v>
      </c>
      <c r="F198" s="68">
        <v>35</v>
      </c>
      <c r="G198" s="65"/>
      <c r="H198" s="69"/>
      <c r="I198" s="70"/>
      <c r="J198" s="70"/>
      <c r="K198" s="34" t="s">
        <v>65</v>
      </c>
      <c r="L198" s="77">
        <v>198</v>
      </c>
      <c r="M198" s="77"/>
      <c r="N198" s="72"/>
      <c r="O198" s="79" t="s">
        <v>383</v>
      </c>
      <c r="P198" s="81">
        <v>43686.84967592593</v>
      </c>
      <c r="Q198" s="79" t="s">
        <v>413</v>
      </c>
      <c r="R198" s="82" t="s">
        <v>488</v>
      </c>
      <c r="S198" s="79" t="s">
        <v>512</v>
      </c>
      <c r="T198" s="79"/>
      <c r="U198" s="79"/>
      <c r="V198" s="82" t="s">
        <v>555</v>
      </c>
      <c r="W198" s="81">
        <v>43686.84967592593</v>
      </c>
      <c r="X198" s="82" t="s">
        <v>620</v>
      </c>
      <c r="Y198" s="79"/>
      <c r="Z198" s="79"/>
      <c r="AA198" s="85" t="s">
        <v>738</v>
      </c>
      <c r="AB198" s="79"/>
      <c r="AC198" s="79" t="b">
        <v>0</v>
      </c>
      <c r="AD198" s="79">
        <v>0</v>
      </c>
      <c r="AE198" s="85" t="s">
        <v>840</v>
      </c>
      <c r="AF198" s="79" t="b">
        <v>1</v>
      </c>
      <c r="AG198" s="79" t="s">
        <v>854</v>
      </c>
      <c r="AH198" s="79"/>
      <c r="AI198" s="85" t="s">
        <v>859</v>
      </c>
      <c r="AJ198" s="79" t="b">
        <v>0</v>
      </c>
      <c r="AK198" s="79">
        <v>0</v>
      </c>
      <c r="AL198" s="85" t="s">
        <v>839</v>
      </c>
      <c r="AM198" s="79" t="s">
        <v>860</v>
      </c>
      <c r="AN198" s="79" t="b">
        <v>1</v>
      </c>
      <c r="AO198" s="85" t="s">
        <v>738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3</v>
      </c>
      <c r="BD198" s="48"/>
      <c r="BE198" s="49"/>
      <c r="BF198" s="48"/>
      <c r="BG198" s="49"/>
      <c r="BH198" s="48"/>
      <c r="BI198" s="49"/>
      <c r="BJ198" s="48"/>
      <c r="BK198" s="49"/>
      <c r="BL198" s="48"/>
    </row>
    <row r="199" spans="1:64" ht="15">
      <c r="A199" s="64" t="s">
        <v>234</v>
      </c>
      <c r="B199" s="64" t="s">
        <v>235</v>
      </c>
      <c r="C199" s="65" t="s">
        <v>2748</v>
      </c>
      <c r="D199" s="66">
        <v>3</v>
      </c>
      <c r="E199" s="67" t="s">
        <v>132</v>
      </c>
      <c r="F199" s="68">
        <v>35</v>
      </c>
      <c r="G199" s="65"/>
      <c r="H199" s="69"/>
      <c r="I199" s="70"/>
      <c r="J199" s="70"/>
      <c r="K199" s="34" t="s">
        <v>66</v>
      </c>
      <c r="L199" s="77">
        <v>199</v>
      </c>
      <c r="M199" s="77"/>
      <c r="N199" s="72"/>
      <c r="O199" s="79" t="s">
        <v>382</v>
      </c>
      <c r="P199" s="81">
        <v>43687.0465625</v>
      </c>
      <c r="Q199" s="79" t="s">
        <v>414</v>
      </c>
      <c r="R199" s="82" t="s">
        <v>489</v>
      </c>
      <c r="S199" s="79" t="s">
        <v>514</v>
      </c>
      <c r="T199" s="79" t="s">
        <v>515</v>
      </c>
      <c r="U199" s="82" t="s">
        <v>524</v>
      </c>
      <c r="V199" s="82" t="s">
        <v>524</v>
      </c>
      <c r="W199" s="81">
        <v>43687.0465625</v>
      </c>
      <c r="X199" s="82" t="s">
        <v>621</v>
      </c>
      <c r="Y199" s="79"/>
      <c r="Z199" s="79"/>
      <c r="AA199" s="85" t="s">
        <v>739</v>
      </c>
      <c r="AB199" s="79"/>
      <c r="AC199" s="79" t="b">
        <v>0</v>
      </c>
      <c r="AD199" s="79">
        <v>17</v>
      </c>
      <c r="AE199" s="85" t="s">
        <v>839</v>
      </c>
      <c r="AF199" s="79" t="b">
        <v>0</v>
      </c>
      <c r="AG199" s="79" t="s">
        <v>853</v>
      </c>
      <c r="AH199" s="79"/>
      <c r="AI199" s="85" t="s">
        <v>839</v>
      </c>
      <c r="AJ199" s="79" t="b">
        <v>0</v>
      </c>
      <c r="AK199" s="79">
        <v>11</v>
      </c>
      <c r="AL199" s="85" t="s">
        <v>839</v>
      </c>
      <c r="AM199" s="79" t="s">
        <v>865</v>
      </c>
      <c r="AN199" s="79" t="b">
        <v>0</v>
      </c>
      <c r="AO199" s="85" t="s">
        <v>739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6</v>
      </c>
      <c r="BD199" s="48"/>
      <c r="BE199" s="49"/>
      <c r="BF199" s="48"/>
      <c r="BG199" s="49"/>
      <c r="BH199" s="48"/>
      <c r="BI199" s="49"/>
      <c r="BJ199" s="48"/>
      <c r="BK199" s="49"/>
      <c r="BL199" s="48"/>
    </row>
    <row r="200" spans="1:64" ht="15">
      <c r="A200" s="64" t="s">
        <v>235</v>
      </c>
      <c r="B200" s="64" t="s">
        <v>344</v>
      </c>
      <c r="C200" s="65" t="s">
        <v>2748</v>
      </c>
      <c r="D200" s="66">
        <v>3</v>
      </c>
      <c r="E200" s="67" t="s">
        <v>132</v>
      </c>
      <c r="F200" s="68">
        <v>35</v>
      </c>
      <c r="G200" s="65"/>
      <c r="H200" s="69"/>
      <c r="I200" s="70"/>
      <c r="J200" s="70"/>
      <c r="K200" s="34" t="s">
        <v>65</v>
      </c>
      <c r="L200" s="77">
        <v>200</v>
      </c>
      <c r="M200" s="77"/>
      <c r="N200" s="72"/>
      <c r="O200" s="79" t="s">
        <v>382</v>
      </c>
      <c r="P200" s="81">
        <v>43687.055138888885</v>
      </c>
      <c r="Q200" s="79" t="s">
        <v>415</v>
      </c>
      <c r="R200" s="79"/>
      <c r="S200" s="79"/>
      <c r="T200" s="79" t="s">
        <v>516</v>
      </c>
      <c r="U200" s="79"/>
      <c r="V200" s="82" t="s">
        <v>556</v>
      </c>
      <c r="W200" s="81">
        <v>43687.055138888885</v>
      </c>
      <c r="X200" s="82" t="s">
        <v>622</v>
      </c>
      <c r="Y200" s="79"/>
      <c r="Z200" s="79"/>
      <c r="AA200" s="85" t="s">
        <v>740</v>
      </c>
      <c r="AB200" s="79"/>
      <c r="AC200" s="79" t="b">
        <v>0</v>
      </c>
      <c r="AD200" s="79">
        <v>0</v>
      </c>
      <c r="AE200" s="85" t="s">
        <v>839</v>
      </c>
      <c r="AF200" s="79" t="b">
        <v>0</v>
      </c>
      <c r="AG200" s="79" t="s">
        <v>853</v>
      </c>
      <c r="AH200" s="79"/>
      <c r="AI200" s="85" t="s">
        <v>839</v>
      </c>
      <c r="AJ200" s="79" t="b">
        <v>0</v>
      </c>
      <c r="AK200" s="79">
        <v>11</v>
      </c>
      <c r="AL200" s="85" t="s">
        <v>739</v>
      </c>
      <c r="AM200" s="79" t="s">
        <v>861</v>
      </c>
      <c r="AN200" s="79" t="b">
        <v>0</v>
      </c>
      <c r="AO200" s="85" t="s">
        <v>739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6</v>
      </c>
      <c r="BC200" s="78" t="str">
        <f>REPLACE(INDEX(GroupVertices[Group],MATCH(Edges[[#This Row],[Vertex 2]],GroupVertices[Vertex],0)),1,1,"")</f>
        <v>6</v>
      </c>
      <c r="BD200" s="48"/>
      <c r="BE200" s="49"/>
      <c r="BF200" s="48"/>
      <c r="BG200" s="49"/>
      <c r="BH200" s="48"/>
      <c r="BI200" s="49"/>
      <c r="BJ200" s="48"/>
      <c r="BK200" s="49"/>
      <c r="BL200" s="48"/>
    </row>
    <row r="201" spans="1:64" ht="15">
      <c r="A201" s="64" t="s">
        <v>235</v>
      </c>
      <c r="B201" s="64" t="s">
        <v>345</v>
      </c>
      <c r="C201" s="65" t="s">
        <v>2748</v>
      </c>
      <c r="D201" s="66">
        <v>3</v>
      </c>
      <c r="E201" s="67" t="s">
        <v>132</v>
      </c>
      <c r="F201" s="68">
        <v>35</v>
      </c>
      <c r="G201" s="65"/>
      <c r="H201" s="69"/>
      <c r="I201" s="70"/>
      <c r="J201" s="70"/>
      <c r="K201" s="34" t="s">
        <v>65</v>
      </c>
      <c r="L201" s="77">
        <v>201</v>
      </c>
      <c r="M201" s="77"/>
      <c r="N201" s="72"/>
      <c r="O201" s="79" t="s">
        <v>382</v>
      </c>
      <c r="P201" s="81">
        <v>43687.055138888885</v>
      </c>
      <c r="Q201" s="79" t="s">
        <v>415</v>
      </c>
      <c r="R201" s="79"/>
      <c r="S201" s="79"/>
      <c r="T201" s="79" t="s">
        <v>516</v>
      </c>
      <c r="U201" s="79"/>
      <c r="V201" s="82" t="s">
        <v>556</v>
      </c>
      <c r="W201" s="81">
        <v>43687.055138888885</v>
      </c>
      <c r="X201" s="82" t="s">
        <v>622</v>
      </c>
      <c r="Y201" s="79"/>
      <c r="Z201" s="79"/>
      <c r="AA201" s="85" t="s">
        <v>740</v>
      </c>
      <c r="AB201" s="79"/>
      <c r="AC201" s="79" t="b">
        <v>0</v>
      </c>
      <c r="AD201" s="79">
        <v>0</v>
      </c>
      <c r="AE201" s="85" t="s">
        <v>839</v>
      </c>
      <c r="AF201" s="79" t="b">
        <v>0</v>
      </c>
      <c r="AG201" s="79" t="s">
        <v>853</v>
      </c>
      <c r="AH201" s="79"/>
      <c r="AI201" s="85" t="s">
        <v>839</v>
      </c>
      <c r="AJ201" s="79" t="b">
        <v>0</v>
      </c>
      <c r="AK201" s="79">
        <v>11</v>
      </c>
      <c r="AL201" s="85" t="s">
        <v>739</v>
      </c>
      <c r="AM201" s="79" t="s">
        <v>861</v>
      </c>
      <c r="AN201" s="79" t="b">
        <v>0</v>
      </c>
      <c r="AO201" s="85" t="s">
        <v>739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6</v>
      </c>
      <c r="BC201" s="78" t="str">
        <f>REPLACE(INDEX(GroupVertices[Group],MATCH(Edges[[#This Row],[Vertex 2]],GroupVertices[Vertex],0)),1,1,"")</f>
        <v>6</v>
      </c>
      <c r="BD201" s="48">
        <v>0</v>
      </c>
      <c r="BE201" s="49">
        <v>0</v>
      </c>
      <c r="BF201" s="48">
        <v>0</v>
      </c>
      <c r="BG201" s="49">
        <v>0</v>
      </c>
      <c r="BH201" s="48">
        <v>0</v>
      </c>
      <c r="BI201" s="49">
        <v>0</v>
      </c>
      <c r="BJ201" s="48">
        <v>21</v>
      </c>
      <c r="BK201" s="49">
        <v>100</v>
      </c>
      <c r="BL201" s="48">
        <v>21</v>
      </c>
    </row>
    <row r="202" spans="1:64" ht="15">
      <c r="A202" s="64" t="s">
        <v>235</v>
      </c>
      <c r="B202" s="64" t="s">
        <v>234</v>
      </c>
      <c r="C202" s="65" t="s">
        <v>2748</v>
      </c>
      <c r="D202" s="66">
        <v>3</v>
      </c>
      <c r="E202" s="67" t="s">
        <v>132</v>
      </c>
      <c r="F202" s="68">
        <v>35</v>
      </c>
      <c r="G202" s="65"/>
      <c r="H202" s="69"/>
      <c r="I202" s="70"/>
      <c r="J202" s="70"/>
      <c r="K202" s="34" t="s">
        <v>66</v>
      </c>
      <c r="L202" s="77">
        <v>202</v>
      </c>
      <c r="M202" s="77"/>
      <c r="N202" s="72"/>
      <c r="O202" s="79" t="s">
        <v>382</v>
      </c>
      <c r="P202" s="81">
        <v>43687.055138888885</v>
      </c>
      <c r="Q202" s="79" t="s">
        <v>415</v>
      </c>
      <c r="R202" s="79"/>
      <c r="S202" s="79"/>
      <c r="T202" s="79" t="s">
        <v>516</v>
      </c>
      <c r="U202" s="79"/>
      <c r="V202" s="82" t="s">
        <v>556</v>
      </c>
      <c r="W202" s="81">
        <v>43687.055138888885</v>
      </c>
      <c r="X202" s="82" t="s">
        <v>622</v>
      </c>
      <c r="Y202" s="79"/>
      <c r="Z202" s="79"/>
      <c r="AA202" s="85" t="s">
        <v>740</v>
      </c>
      <c r="AB202" s="79"/>
      <c r="AC202" s="79" t="b">
        <v>0</v>
      </c>
      <c r="AD202" s="79">
        <v>0</v>
      </c>
      <c r="AE202" s="85" t="s">
        <v>839</v>
      </c>
      <c r="AF202" s="79" t="b">
        <v>0</v>
      </c>
      <c r="AG202" s="79" t="s">
        <v>853</v>
      </c>
      <c r="AH202" s="79"/>
      <c r="AI202" s="85" t="s">
        <v>839</v>
      </c>
      <c r="AJ202" s="79" t="b">
        <v>0</v>
      </c>
      <c r="AK202" s="79">
        <v>11</v>
      </c>
      <c r="AL202" s="85" t="s">
        <v>739</v>
      </c>
      <c r="AM202" s="79" t="s">
        <v>861</v>
      </c>
      <c r="AN202" s="79" t="b">
        <v>0</v>
      </c>
      <c r="AO202" s="85" t="s">
        <v>739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6</v>
      </c>
      <c r="BC202" s="78" t="str">
        <f>REPLACE(INDEX(GroupVertices[Group],MATCH(Edges[[#This Row],[Vertex 2]],GroupVertices[Vertex],0)),1,1,"")</f>
        <v>6</v>
      </c>
      <c r="BD202" s="48"/>
      <c r="BE202" s="49"/>
      <c r="BF202" s="48"/>
      <c r="BG202" s="49"/>
      <c r="BH202" s="48"/>
      <c r="BI202" s="49"/>
      <c r="BJ202" s="48"/>
      <c r="BK202" s="49"/>
      <c r="BL202" s="48"/>
    </row>
    <row r="203" spans="1:64" ht="15">
      <c r="A203" s="64" t="s">
        <v>236</v>
      </c>
      <c r="B203" s="64" t="s">
        <v>344</v>
      </c>
      <c r="C203" s="65" t="s">
        <v>2748</v>
      </c>
      <c r="D203" s="66">
        <v>3</v>
      </c>
      <c r="E203" s="67" t="s">
        <v>132</v>
      </c>
      <c r="F203" s="68">
        <v>35</v>
      </c>
      <c r="G203" s="65"/>
      <c r="H203" s="69"/>
      <c r="I203" s="70"/>
      <c r="J203" s="70"/>
      <c r="K203" s="34" t="s">
        <v>65</v>
      </c>
      <c r="L203" s="77">
        <v>203</v>
      </c>
      <c r="M203" s="77"/>
      <c r="N203" s="72"/>
      <c r="O203" s="79" t="s">
        <v>382</v>
      </c>
      <c r="P203" s="81">
        <v>43687.05731481482</v>
      </c>
      <c r="Q203" s="79" t="s">
        <v>415</v>
      </c>
      <c r="R203" s="79"/>
      <c r="S203" s="79"/>
      <c r="T203" s="79" t="s">
        <v>516</v>
      </c>
      <c r="U203" s="79"/>
      <c r="V203" s="82" t="s">
        <v>557</v>
      </c>
      <c r="W203" s="81">
        <v>43687.05731481482</v>
      </c>
      <c r="X203" s="82" t="s">
        <v>623</v>
      </c>
      <c r="Y203" s="79"/>
      <c r="Z203" s="79"/>
      <c r="AA203" s="85" t="s">
        <v>741</v>
      </c>
      <c r="AB203" s="79"/>
      <c r="AC203" s="79" t="b">
        <v>0</v>
      </c>
      <c r="AD203" s="79">
        <v>0</v>
      </c>
      <c r="AE203" s="85" t="s">
        <v>839</v>
      </c>
      <c r="AF203" s="79" t="b">
        <v>0</v>
      </c>
      <c r="AG203" s="79" t="s">
        <v>853</v>
      </c>
      <c r="AH203" s="79"/>
      <c r="AI203" s="85" t="s">
        <v>839</v>
      </c>
      <c r="AJ203" s="79" t="b">
        <v>0</v>
      </c>
      <c r="AK203" s="79">
        <v>11</v>
      </c>
      <c r="AL203" s="85" t="s">
        <v>739</v>
      </c>
      <c r="AM203" s="79" t="s">
        <v>863</v>
      </c>
      <c r="AN203" s="79" t="b">
        <v>0</v>
      </c>
      <c r="AO203" s="85" t="s">
        <v>739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6</v>
      </c>
      <c r="BC203" s="78" t="str">
        <f>REPLACE(INDEX(GroupVertices[Group],MATCH(Edges[[#This Row],[Vertex 2]],GroupVertices[Vertex],0)),1,1,"")</f>
        <v>6</v>
      </c>
      <c r="BD203" s="48"/>
      <c r="BE203" s="49"/>
      <c r="BF203" s="48"/>
      <c r="BG203" s="49"/>
      <c r="BH203" s="48"/>
      <c r="BI203" s="49"/>
      <c r="BJ203" s="48"/>
      <c r="BK203" s="49"/>
      <c r="BL203" s="48"/>
    </row>
    <row r="204" spans="1:64" ht="15">
      <c r="A204" s="64" t="s">
        <v>236</v>
      </c>
      <c r="B204" s="64" t="s">
        <v>345</v>
      </c>
      <c r="C204" s="65" t="s">
        <v>2748</v>
      </c>
      <c r="D204" s="66">
        <v>3</v>
      </c>
      <c r="E204" s="67" t="s">
        <v>132</v>
      </c>
      <c r="F204" s="68">
        <v>35</v>
      </c>
      <c r="G204" s="65"/>
      <c r="H204" s="69"/>
      <c r="I204" s="70"/>
      <c r="J204" s="70"/>
      <c r="K204" s="34" t="s">
        <v>65</v>
      </c>
      <c r="L204" s="77">
        <v>204</v>
      </c>
      <c r="M204" s="77"/>
      <c r="N204" s="72"/>
      <c r="O204" s="79" t="s">
        <v>382</v>
      </c>
      <c r="P204" s="81">
        <v>43687.05731481482</v>
      </c>
      <c r="Q204" s="79" t="s">
        <v>415</v>
      </c>
      <c r="R204" s="79"/>
      <c r="S204" s="79"/>
      <c r="T204" s="79" t="s">
        <v>516</v>
      </c>
      <c r="U204" s="79"/>
      <c r="V204" s="82" t="s">
        <v>557</v>
      </c>
      <c r="W204" s="81">
        <v>43687.05731481482</v>
      </c>
      <c r="X204" s="82" t="s">
        <v>623</v>
      </c>
      <c r="Y204" s="79"/>
      <c r="Z204" s="79"/>
      <c r="AA204" s="85" t="s">
        <v>741</v>
      </c>
      <c r="AB204" s="79"/>
      <c r="AC204" s="79" t="b">
        <v>0</v>
      </c>
      <c r="AD204" s="79">
        <v>0</v>
      </c>
      <c r="AE204" s="85" t="s">
        <v>839</v>
      </c>
      <c r="AF204" s="79" t="b">
        <v>0</v>
      </c>
      <c r="AG204" s="79" t="s">
        <v>853</v>
      </c>
      <c r="AH204" s="79"/>
      <c r="AI204" s="85" t="s">
        <v>839</v>
      </c>
      <c r="AJ204" s="79" t="b">
        <v>0</v>
      </c>
      <c r="AK204" s="79">
        <v>11</v>
      </c>
      <c r="AL204" s="85" t="s">
        <v>739</v>
      </c>
      <c r="AM204" s="79" t="s">
        <v>863</v>
      </c>
      <c r="AN204" s="79" t="b">
        <v>0</v>
      </c>
      <c r="AO204" s="85" t="s">
        <v>739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6</v>
      </c>
      <c r="BC204" s="78" t="str">
        <f>REPLACE(INDEX(GroupVertices[Group],MATCH(Edges[[#This Row],[Vertex 2]],GroupVertices[Vertex],0)),1,1,"")</f>
        <v>6</v>
      </c>
      <c r="BD204" s="48"/>
      <c r="BE204" s="49"/>
      <c r="BF204" s="48"/>
      <c r="BG204" s="49"/>
      <c r="BH204" s="48"/>
      <c r="BI204" s="49"/>
      <c r="BJ204" s="48"/>
      <c r="BK204" s="49"/>
      <c r="BL204" s="48"/>
    </row>
    <row r="205" spans="1:64" ht="15">
      <c r="A205" s="64" t="s">
        <v>236</v>
      </c>
      <c r="B205" s="64" t="s">
        <v>234</v>
      </c>
      <c r="C205" s="65" t="s">
        <v>2748</v>
      </c>
      <c r="D205" s="66">
        <v>3</v>
      </c>
      <c r="E205" s="67" t="s">
        <v>132</v>
      </c>
      <c r="F205" s="68">
        <v>35</v>
      </c>
      <c r="G205" s="65"/>
      <c r="H205" s="69"/>
      <c r="I205" s="70"/>
      <c r="J205" s="70"/>
      <c r="K205" s="34" t="s">
        <v>65</v>
      </c>
      <c r="L205" s="77">
        <v>205</v>
      </c>
      <c r="M205" s="77"/>
      <c r="N205" s="72"/>
      <c r="O205" s="79" t="s">
        <v>382</v>
      </c>
      <c r="P205" s="81">
        <v>43687.05731481482</v>
      </c>
      <c r="Q205" s="79" t="s">
        <v>415</v>
      </c>
      <c r="R205" s="79"/>
      <c r="S205" s="79"/>
      <c r="T205" s="79" t="s">
        <v>516</v>
      </c>
      <c r="U205" s="79"/>
      <c r="V205" s="82" t="s">
        <v>557</v>
      </c>
      <c r="W205" s="81">
        <v>43687.05731481482</v>
      </c>
      <c r="X205" s="82" t="s">
        <v>623</v>
      </c>
      <c r="Y205" s="79"/>
      <c r="Z205" s="79"/>
      <c r="AA205" s="85" t="s">
        <v>741</v>
      </c>
      <c r="AB205" s="79"/>
      <c r="AC205" s="79" t="b">
        <v>0</v>
      </c>
      <c r="AD205" s="79">
        <v>0</v>
      </c>
      <c r="AE205" s="85" t="s">
        <v>839</v>
      </c>
      <c r="AF205" s="79" t="b">
        <v>0</v>
      </c>
      <c r="AG205" s="79" t="s">
        <v>853</v>
      </c>
      <c r="AH205" s="79"/>
      <c r="AI205" s="85" t="s">
        <v>839</v>
      </c>
      <c r="AJ205" s="79" t="b">
        <v>0</v>
      </c>
      <c r="AK205" s="79">
        <v>11</v>
      </c>
      <c r="AL205" s="85" t="s">
        <v>739</v>
      </c>
      <c r="AM205" s="79" t="s">
        <v>863</v>
      </c>
      <c r="AN205" s="79" t="b">
        <v>0</v>
      </c>
      <c r="AO205" s="85" t="s">
        <v>739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6</v>
      </c>
      <c r="BC205" s="78" t="str">
        <f>REPLACE(INDEX(GroupVertices[Group],MATCH(Edges[[#This Row],[Vertex 2]],GroupVertices[Vertex],0)),1,1,"")</f>
        <v>6</v>
      </c>
      <c r="BD205" s="48">
        <v>0</v>
      </c>
      <c r="BE205" s="49">
        <v>0</v>
      </c>
      <c r="BF205" s="48">
        <v>0</v>
      </c>
      <c r="BG205" s="49">
        <v>0</v>
      </c>
      <c r="BH205" s="48">
        <v>0</v>
      </c>
      <c r="BI205" s="49">
        <v>0</v>
      </c>
      <c r="BJ205" s="48">
        <v>21</v>
      </c>
      <c r="BK205" s="49">
        <v>100</v>
      </c>
      <c r="BL205" s="48">
        <v>21</v>
      </c>
    </row>
    <row r="206" spans="1:64" ht="15">
      <c r="A206" s="64" t="s">
        <v>237</v>
      </c>
      <c r="B206" s="64" t="s">
        <v>344</v>
      </c>
      <c r="C206" s="65" t="s">
        <v>2748</v>
      </c>
      <c r="D206" s="66">
        <v>3</v>
      </c>
      <c r="E206" s="67" t="s">
        <v>132</v>
      </c>
      <c r="F206" s="68">
        <v>35</v>
      </c>
      <c r="G206" s="65"/>
      <c r="H206" s="69"/>
      <c r="I206" s="70"/>
      <c r="J206" s="70"/>
      <c r="K206" s="34" t="s">
        <v>65</v>
      </c>
      <c r="L206" s="77">
        <v>206</v>
      </c>
      <c r="M206" s="77"/>
      <c r="N206" s="72"/>
      <c r="O206" s="79" t="s">
        <v>382</v>
      </c>
      <c r="P206" s="81">
        <v>43687.07763888889</v>
      </c>
      <c r="Q206" s="79" t="s">
        <v>415</v>
      </c>
      <c r="R206" s="79"/>
      <c r="S206" s="79"/>
      <c r="T206" s="79" t="s">
        <v>516</v>
      </c>
      <c r="U206" s="79"/>
      <c r="V206" s="82" t="s">
        <v>558</v>
      </c>
      <c r="W206" s="81">
        <v>43687.07763888889</v>
      </c>
      <c r="X206" s="82" t="s">
        <v>624</v>
      </c>
      <c r="Y206" s="79"/>
      <c r="Z206" s="79"/>
      <c r="AA206" s="85" t="s">
        <v>742</v>
      </c>
      <c r="AB206" s="79"/>
      <c r="AC206" s="79" t="b">
        <v>0</v>
      </c>
      <c r="AD206" s="79">
        <v>0</v>
      </c>
      <c r="AE206" s="85" t="s">
        <v>839</v>
      </c>
      <c r="AF206" s="79" t="b">
        <v>0</v>
      </c>
      <c r="AG206" s="79" t="s">
        <v>853</v>
      </c>
      <c r="AH206" s="79"/>
      <c r="AI206" s="85" t="s">
        <v>839</v>
      </c>
      <c r="AJ206" s="79" t="b">
        <v>0</v>
      </c>
      <c r="AK206" s="79">
        <v>11</v>
      </c>
      <c r="AL206" s="85" t="s">
        <v>739</v>
      </c>
      <c r="AM206" s="79" t="s">
        <v>863</v>
      </c>
      <c r="AN206" s="79" t="b">
        <v>0</v>
      </c>
      <c r="AO206" s="85" t="s">
        <v>739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6</v>
      </c>
      <c r="BC206" s="78" t="str">
        <f>REPLACE(INDEX(GroupVertices[Group],MATCH(Edges[[#This Row],[Vertex 2]],GroupVertices[Vertex],0)),1,1,"")</f>
        <v>6</v>
      </c>
      <c r="BD206" s="48"/>
      <c r="BE206" s="49"/>
      <c r="BF206" s="48"/>
      <c r="BG206" s="49"/>
      <c r="BH206" s="48"/>
      <c r="BI206" s="49"/>
      <c r="BJ206" s="48"/>
      <c r="BK206" s="49"/>
      <c r="BL206" s="48"/>
    </row>
    <row r="207" spans="1:64" ht="15">
      <c r="A207" s="64" t="s">
        <v>237</v>
      </c>
      <c r="B207" s="64" t="s">
        <v>345</v>
      </c>
      <c r="C207" s="65" t="s">
        <v>2748</v>
      </c>
      <c r="D207" s="66">
        <v>3</v>
      </c>
      <c r="E207" s="67" t="s">
        <v>132</v>
      </c>
      <c r="F207" s="68">
        <v>35</v>
      </c>
      <c r="G207" s="65"/>
      <c r="H207" s="69"/>
      <c r="I207" s="70"/>
      <c r="J207" s="70"/>
      <c r="K207" s="34" t="s">
        <v>65</v>
      </c>
      <c r="L207" s="77">
        <v>207</v>
      </c>
      <c r="M207" s="77"/>
      <c r="N207" s="72"/>
      <c r="O207" s="79" t="s">
        <v>382</v>
      </c>
      <c r="P207" s="81">
        <v>43687.07763888889</v>
      </c>
      <c r="Q207" s="79" t="s">
        <v>415</v>
      </c>
      <c r="R207" s="79"/>
      <c r="S207" s="79"/>
      <c r="T207" s="79" t="s">
        <v>516</v>
      </c>
      <c r="U207" s="79"/>
      <c r="V207" s="82" t="s">
        <v>558</v>
      </c>
      <c r="W207" s="81">
        <v>43687.07763888889</v>
      </c>
      <c r="X207" s="82" t="s">
        <v>624</v>
      </c>
      <c r="Y207" s="79"/>
      <c r="Z207" s="79"/>
      <c r="AA207" s="85" t="s">
        <v>742</v>
      </c>
      <c r="AB207" s="79"/>
      <c r="AC207" s="79" t="b">
        <v>0</v>
      </c>
      <c r="AD207" s="79">
        <v>0</v>
      </c>
      <c r="AE207" s="85" t="s">
        <v>839</v>
      </c>
      <c r="AF207" s="79" t="b">
        <v>0</v>
      </c>
      <c r="AG207" s="79" t="s">
        <v>853</v>
      </c>
      <c r="AH207" s="79"/>
      <c r="AI207" s="85" t="s">
        <v>839</v>
      </c>
      <c r="AJ207" s="79" t="b">
        <v>0</v>
      </c>
      <c r="AK207" s="79">
        <v>11</v>
      </c>
      <c r="AL207" s="85" t="s">
        <v>739</v>
      </c>
      <c r="AM207" s="79" t="s">
        <v>863</v>
      </c>
      <c r="AN207" s="79" t="b">
        <v>0</v>
      </c>
      <c r="AO207" s="85" t="s">
        <v>739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6</v>
      </c>
      <c r="BC207" s="78" t="str">
        <f>REPLACE(INDEX(GroupVertices[Group],MATCH(Edges[[#This Row],[Vertex 2]],GroupVertices[Vertex],0)),1,1,"")</f>
        <v>6</v>
      </c>
      <c r="BD207" s="48"/>
      <c r="BE207" s="49"/>
      <c r="BF207" s="48"/>
      <c r="BG207" s="49"/>
      <c r="BH207" s="48"/>
      <c r="BI207" s="49"/>
      <c r="BJ207" s="48"/>
      <c r="BK207" s="49"/>
      <c r="BL207" s="48"/>
    </row>
    <row r="208" spans="1:64" ht="15">
      <c r="A208" s="64" t="s">
        <v>237</v>
      </c>
      <c r="B208" s="64" t="s">
        <v>234</v>
      </c>
      <c r="C208" s="65" t="s">
        <v>2748</v>
      </c>
      <c r="D208" s="66">
        <v>3</v>
      </c>
      <c r="E208" s="67" t="s">
        <v>132</v>
      </c>
      <c r="F208" s="68">
        <v>35</v>
      </c>
      <c r="G208" s="65"/>
      <c r="H208" s="69"/>
      <c r="I208" s="70"/>
      <c r="J208" s="70"/>
      <c r="K208" s="34" t="s">
        <v>65</v>
      </c>
      <c r="L208" s="77">
        <v>208</v>
      </c>
      <c r="M208" s="77"/>
      <c r="N208" s="72"/>
      <c r="O208" s="79" t="s">
        <v>382</v>
      </c>
      <c r="P208" s="81">
        <v>43687.07763888889</v>
      </c>
      <c r="Q208" s="79" t="s">
        <v>415</v>
      </c>
      <c r="R208" s="79"/>
      <c r="S208" s="79"/>
      <c r="T208" s="79" t="s">
        <v>516</v>
      </c>
      <c r="U208" s="79"/>
      <c r="V208" s="82" t="s">
        <v>558</v>
      </c>
      <c r="W208" s="81">
        <v>43687.07763888889</v>
      </c>
      <c r="X208" s="82" t="s">
        <v>624</v>
      </c>
      <c r="Y208" s="79"/>
      <c r="Z208" s="79"/>
      <c r="AA208" s="85" t="s">
        <v>742</v>
      </c>
      <c r="AB208" s="79"/>
      <c r="AC208" s="79" t="b">
        <v>0</v>
      </c>
      <c r="AD208" s="79">
        <v>0</v>
      </c>
      <c r="AE208" s="85" t="s">
        <v>839</v>
      </c>
      <c r="AF208" s="79" t="b">
        <v>0</v>
      </c>
      <c r="AG208" s="79" t="s">
        <v>853</v>
      </c>
      <c r="AH208" s="79"/>
      <c r="AI208" s="85" t="s">
        <v>839</v>
      </c>
      <c r="AJ208" s="79" t="b">
        <v>0</v>
      </c>
      <c r="AK208" s="79">
        <v>11</v>
      </c>
      <c r="AL208" s="85" t="s">
        <v>739</v>
      </c>
      <c r="AM208" s="79" t="s">
        <v>863</v>
      </c>
      <c r="AN208" s="79" t="b">
        <v>0</v>
      </c>
      <c r="AO208" s="85" t="s">
        <v>739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6</v>
      </c>
      <c r="BC208" s="78" t="str">
        <f>REPLACE(INDEX(GroupVertices[Group],MATCH(Edges[[#This Row],[Vertex 2]],GroupVertices[Vertex],0)),1,1,"")</f>
        <v>6</v>
      </c>
      <c r="BD208" s="48">
        <v>0</v>
      </c>
      <c r="BE208" s="49">
        <v>0</v>
      </c>
      <c r="BF208" s="48">
        <v>0</v>
      </c>
      <c r="BG208" s="49">
        <v>0</v>
      </c>
      <c r="BH208" s="48">
        <v>0</v>
      </c>
      <c r="BI208" s="49">
        <v>0</v>
      </c>
      <c r="BJ208" s="48">
        <v>21</v>
      </c>
      <c r="BK208" s="49">
        <v>100</v>
      </c>
      <c r="BL208" s="48">
        <v>21</v>
      </c>
    </row>
    <row r="209" spans="1:64" ht="15">
      <c r="A209" s="64" t="s">
        <v>238</v>
      </c>
      <c r="B209" s="64" t="s">
        <v>344</v>
      </c>
      <c r="C209" s="65" t="s">
        <v>2748</v>
      </c>
      <c r="D209" s="66">
        <v>3</v>
      </c>
      <c r="E209" s="67" t="s">
        <v>132</v>
      </c>
      <c r="F209" s="68">
        <v>35</v>
      </c>
      <c r="G209" s="65"/>
      <c r="H209" s="69"/>
      <c r="I209" s="70"/>
      <c r="J209" s="70"/>
      <c r="K209" s="34" t="s">
        <v>65</v>
      </c>
      <c r="L209" s="77">
        <v>209</v>
      </c>
      <c r="M209" s="77"/>
      <c r="N209" s="72"/>
      <c r="O209" s="79" t="s">
        <v>382</v>
      </c>
      <c r="P209" s="81">
        <v>43687.07777777778</v>
      </c>
      <c r="Q209" s="79" t="s">
        <v>415</v>
      </c>
      <c r="R209" s="79"/>
      <c r="S209" s="79"/>
      <c r="T209" s="79" t="s">
        <v>516</v>
      </c>
      <c r="U209" s="79"/>
      <c r="V209" s="82" t="s">
        <v>559</v>
      </c>
      <c r="W209" s="81">
        <v>43687.07777777778</v>
      </c>
      <c r="X209" s="82" t="s">
        <v>625</v>
      </c>
      <c r="Y209" s="79"/>
      <c r="Z209" s="79"/>
      <c r="AA209" s="85" t="s">
        <v>743</v>
      </c>
      <c r="AB209" s="79"/>
      <c r="AC209" s="79" t="b">
        <v>0</v>
      </c>
      <c r="AD209" s="79">
        <v>0</v>
      </c>
      <c r="AE209" s="85" t="s">
        <v>839</v>
      </c>
      <c r="AF209" s="79" t="b">
        <v>0</v>
      </c>
      <c r="AG209" s="79" t="s">
        <v>853</v>
      </c>
      <c r="AH209" s="79"/>
      <c r="AI209" s="85" t="s">
        <v>839</v>
      </c>
      <c r="AJ209" s="79" t="b">
        <v>0</v>
      </c>
      <c r="AK209" s="79">
        <v>11</v>
      </c>
      <c r="AL209" s="85" t="s">
        <v>739</v>
      </c>
      <c r="AM209" s="79" t="s">
        <v>861</v>
      </c>
      <c r="AN209" s="79" t="b">
        <v>0</v>
      </c>
      <c r="AO209" s="85" t="s">
        <v>739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6</v>
      </c>
      <c r="BC209" s="78" t="str">
        <f>REPLACE(INDEX(GroupVertices[Group],MATCH(Edges[[#This Row],[Vertex 2]],GroupVertices[Vertex],0)),1,1,"")</f>
        <v>6</v>
      </c>
      <c r="BD209" s="48"/>
      <c r="BE209" s="49"/>
      <c r="BF209" s="48"/>
      <c r="BG209" s="49"/>
      <c r="BH209" s="48"/>
      <c r="BI209" s="49"/>
      <c r="BJ209" s="48"/>
      <c r="BK209" s="49"/>
      <c r="BL209" s="48"/>
    </row>
    <row r="210" spans="1:64" ht="15">
      <c r="A210" s="64" t="s">
        <v>238</v>
      </c>
      <c r="B210" s="64" t="s">
        <v>345</v>
      </c>
      <c r="C210" s="65" t="s">
        <v>2748</v>
      </c>
      <c r="D210" s="66">
        <v>3</v>
      </c>
      <c r="E210" s="67" t="s">
        <v>132</v>
      </c>
      <c r="F210" s="68">
        <v>35</v>
      </c>
      <c r="G210" s="65"/>
      <c r="H210" s="69"/>
      <c r="I210" s="70"/>
      <c r="J210" s="70"/>
      <c r="K210" s="34" t="s">
        <v>65</v>
      </c>
      <c r="L210" s="77">
        <v>210</v>
      </c>
      <c r="M210" s="77"/>
      <c r="N210" s="72"/>
      <c r="O210" s="79" t="s">
        <v>382</v>
      </c>
      <c r="P210" s="81">
        <v>43687.07777777778</v>
      </c>
      <c r="Q210" s="79" t="s">
        <v>415</v>
      </c>
      <c r="R210" s="79"/>
      <c r="S210" s="79"/>
      <c r="T210" s="79" t="s">
        <v>516</v>
      </c>
      <c r="U210" s="79"/>
      <c r="V210" s="82" t="s">
        <v>559</v>
      </c>
      <c r="W210" s="81">
        <v>43687.07777777778</v>
      </c>
      <c r="X210" s="82" t="s">
        <v>625</v>
      </c>
      <c r="Y210" s="79"/>
      <c r="Z210" s="79"/>
      <c r="AA210" s="85" t="s">
        <v>743</v>
      </c>
      <c r="AB210" s="79"/>
      <c r="AC210" s="79" t="b">
        <v>0</v>
      </c>
      <c r="AD210" s="79">
        <v>0</v>
      </c>
      <c r="AE210" s="85" t="s">
        <v>839</v>
      </c>
      <c r="AF210" s="79" t="b">
        <v>0</v>
      </c>
      <c r="AG210" s="79" t="s">
        <v>853</v>
      </c>
      <c r="AH210" s="79"/>
      <c r="AI210" s="85" t="s">
        <v>839</v>
      </c>
      <c r="AJ210" s="79" t="b">
        <v>0</v>
      </c>
      <c r="AK210" s="79">
        <v>11</v>
      </c>
      <c r="AL210" s="85" t="s">
        <v>739</v>
      </c>
      <c r="AM210" s="79" t="s">
        <v>861</v>
      </c>
      <c r="AN210" s="79" t="b">
        <v>0</v>
      </c>
      <c r="AO210" s="85" t="s">
        <v>739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6</v>
      </c>
      <c r="BC210" s="78" t="str">
        <f>REPLACE(INDEX(GroupVertices[Group],MATCH(Edges[[#This Row],[Vertex 2]],GroupVertices[Vertex],0)),1,1,"")</f>
        <v>6</v>
      </c>
      <c r="BD210" s="48"/>
      <c r="BE210" s="49"/>
      <c r="BF210" s="48"/>
      <c r="BG210" s="49"/>
      <c r="BH210" s="48"/>
      <c r="BI210" s="49"/>
      <c r="BJ210" s="48"/>
      <c r="BK210" s="49"/>
      <c r="BL210" s="48"/>
    </row>
    <row r="211" spans="1:64" ht="15">
      <c r="A211" s="64" t="s">
        <v>238</v>
      </c>
      <c r="B211" s="64" t="s">
        <v>234</v>
      </c>
      <c r="C211" s="65" t="s">
        <v>2748</v>
      </c>
      <c r="D211" s="66">
        <v>3</v>
      </c>
      <c r="E211" s="67" t="s">
        <v>132</v>
      </c>
      <c r="F211" s="68">
        <v>35</v>
      </c>
      <c r="G211" s="65"/>
      <c r="H211" s="69"/>
      <c r="I211" s="70"/>
      <c r="J211" s="70"/>
      <c r="K211" s="34" t="s">
        <v>65</v>
      </c>
      <c r="L211" s="77">
        <v>211</v>
      </c>
      <c r="M211" s="77"/>
      <c r="N211" s="72"/>
      <c r="O211" s="79" t="s">
        <v>382</v>
      </c>
      <c r="P211" s="81">
        <v>43687.07777777778</v>
      </c>
      <c r="Q211" s="79" t="s">
        <v>415</v>
      </c>
      <c r="R211" s="79"/>
      <c r="S211" s="79"/>
      <c r="T211" s="79" t="s">
        <v>516</v>
      </c>
      <c r="U211" s="79"/>
      <c r="V211" s="82" t="s">
        <v>559</v>
      </c>
      <c r="W211" s="81">
        <v>43687.07777777778</v>
      </c>
      <c r="X211" s="82" t="s">
        <v>625</v>
      </c>
      <c r="Y211" s="79"/>
      <c r="Z211" s="79"/>
      <c r="AA211" s="85" t="s">
        <v>743</v>
      </c>
      <c r="AB211" s="79"/>
      <c r="AC211" s="79" t="b">
        <v>0</v>
      </c>
      <c r="AD211" s="79">
        <v>0</v>
      </c>
      <c r="AE211" s="85" t="s">
        <v>839</v>
      </c>
      <c r="AF211" s="79" t="b">
        <v>0</v>
      </c>
      <c r="AG211" s="79" t="s">
        <v>853</v>
      </c>
      <c r="AH211" s="79"/>
      <c r="AI211" s="85" t="s">
        <v>839</v>
      </c>
      <c r="AJ211" s="79" t="b">
        <v>0</v>
      </c>
      <c r="AK211" s="79">
        <v>11</v>
      </c>
      <c r="AL211" s="85" t="s">
        <v>739</v>
      </c>
      <c r="AM211" s="79" t="s">
        <v>861</v>
      </c>
      <c r="AN211" s="79" t="b">
        <v>0</v>
      </c>
      <c r="AO211" s="85" t="s">
        <v>739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6</v>
      </c>
      <c r="BC211" s="78" t="str">
        <f>REPLACE(INDEX(GroupVertices[Group],MATCH(Edges[[#This Row],[Vertex 2]],GroupVertices[Vertex],0)),1,1,"")</f>
        <v>6</v>
      </c>
      <c r="BD211" s="48">
        <v>0</v>
      </c>
      <c r="BE211" s="49">
        <v>0</v>
      </c>
      <c r="BF211" s="48">
        <v>0</v>
      </c>
      <c r="BG211" s="49">
        <v>0</v>
      </c>
      <c r="BH211" s="48">
        <v>0</v>
      </c>
      <c r="BI211" s="49">
        <v>0</v>
      </c>
      <c r="BJ211" s="48">
        <v>21</v>
      </c>
      <c r="BK211" s="49">
        <v>100</v>
      </c>
      <c r="BL211" s="48">
        <v>21</v>
      </c>
    </row>
    <row r="212" spans="1:64" ht="15">
      <c r="A212" s="64" t="s">
        <v>239</v>
      </c>
      <c r="B212" s="64" t="s">
        <v>344</v>
      </c>
      <c r="C212" s="65" t="s">
        <v>2748</v>
      </c>
      <c r="D212" s="66">
        <v>3</v>
      </c>
      <c r="E212" s="67" t="s">
        <v>132</v>
      </c>
      <c r="F212" s="68">
        <v>35</v>
      </c>
      <c r="G212" s="65"/>
      <c r="H212" s="69"/>
      <c r="I212" s="70"/>
      <c r="J212" s="70"/>
      <c r="K212" s="34" t="s">
        <v>65</v>
      </c>
      <c r="L212" s="77">
        <v>212</v>
      </c>
      <c r="M212" s="77"/>
      <c r="N212" s="72"/>
      <c r="O212" s="79" t="s">
        <v>382</v>
      </c>
      <c r="P212" s="81">
        <v>43687.08696759259</v>
      </c>
      <c r="Q212" s="79" t="s">
        <v>415</v>
      </c>
      <c r="R212" s="79"/>
      <c r="S212" s="79"/>
      <c r="T212" s="79" t="s">
        <v>516</v>
      </c>
      <c r="U212" s="79"/>
      <c r="V212" s="82" t="s">
        <v>560</v>
      </c>
      <c r="W212" s="81">
        <v>43687.08696759259</v>
      </c>
      <c r="X212" s="82" t="s">
        <v>626</v>
      </c>
      <c r="Y212" s="79"/>
      <c r="Z212" s="79"/>
      <c r="AA212" s="85" t="s">
        <v>744</v>
      </c>
      <c r="AB212" s="79"/>
      <c r="AC212" s="79" t="b">
        <v>0</v>
      </c>
      <c r="AD212" s="79">
        <v>0</v>
      </c>
      <c r="AE212" s="85" t="s">
        <v>839</v>
      </c>
      <c r="AF212" s="79" t="b">
        <v>0</v>
      </c>
      <c r="AG212" s="79" t="s">
        <v>853</v>
      </c>
      <c r="AH212" s="79"/>
      <c r="AI212" s="85" t="s">
        <v>839</v>
      </c>
      <c r="AJ212" s="79" t="b">
        <v>0</v>
      </c>
      <c r="AK212" s="79">
        <v>11</v>
      </c>
      <c r="AL212" s="85" t="s">
        <v>739</v>
      </c>
      <c r="AM212" s="79" t="s">
        <v>860</v>
      </c>
      <c r="AN212" s="79" t="b">
        <v>0</v>
      </c>
      <c r="AO212" s="85" t="s">
        <v>739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6</v>
      </c>
      <c r="BC212" s="78" t="str">
        <f>REPLACE(INDEX(GroupVertices[Group],MATCH(Edges[[#This Row],[Vertex 2]],GroupVertices[Vertex],0)),1,1,"")</f>
        <v>6</v>
      </c>
      <c r="BD212" s="48"/>
      <c r="BE212" s="49"/>
      <c r="BF212" s="48"/>
      <c r="BG212" s="49"/>
      <c r="BH212" s="48"/>
      <c r="BI212" s="49"/>
      <c r="BJ212" s="48"/>
      <c r="BK212" s="49"/>
      <c r="BL212" s="48"/>
    </row>
    <row r="213" spans="1:64" ht="15">
      <c r="A213" s="64" t="s">
        <v>239</v>
      </c>
      <c r="B213" s="64" t="s">
        <v>345</v>
      </c>
      <c r="C213" s="65" t="s">
        <v>2748</v>
      </c>
      <c r="D213" s="66">
        <v>3</v>
      </c>
      <c r="E213" s="67" t="s">
        <v>132</v>
      </c>
      <c r="F213" s="68">
        <v>35</v>
      </c>
      <c r="G213" s="65"/>
      <c r="H213" s="69"/>
      <c r="I213" s="70"/>
      <c r="J213" s="70"/>
      <c r="K213" s="34" t="s">
        <v>65</v>
      </c>
      <c r="L213" s="77">
        <v>213</v>
      </c>
      <c r="M213" s="77"/>
      <c r="N213" s="72"/>
      <c r="O213" s="79" t="s">
        <v>382</v>
      </c>
      <c r="P213" s="81">
        <v>43687.08696759259</v>
      </c>
      <c r="Q213" s="79" t="s">
        <v>415</v>
      </c>
      <c r="R213" s="79"/>
      <c r="S213" s="79"/>
      <c r="T213" s="79" t="s">
        <v>516</v>
      </c>
      <c r="U213" s="79"/>
      <c r="V213" s="82" t="s">
        <v>560</v>
      </c>
      <c r="W213" s="81">
        <v>43687.08696759259</v>
      </c>
      <c r="X213" s="82" t="s">
        <v>626</v>
      </c>
      <c r="Y213" s="79"/>
      <c r="Z213" s="79"/>
      <c r="AA213" s="85" t="s">
        <v>744</v>
      </c>
      <c r="AB213" s="79"/>
      <c r="AC213" s="79" t="b">
        <v>0</v>
      </c>
      <c r="AD213" s="79">
        <v>0</v>
      </c>
      <c r="AE213" s="85" t="s">
        <v>839</v>
      </c>
      <c r="AF213" s="79" t="b">
        <v>0</v>
      </c>
      <c r="AG213" s="79" t="s">
        <v>853</v>
      </c>
      <c r="AH213" s="79"/>
      <c r="AI213" s="85" t="s">
        <v>839</v>
      </c>
      <c r="AJ213" s="79" t="b">
        <v>0</v>
      </c>
      <c r="AK213" s="79">
        <v>11</v>
      </c>
      <c r="AL213" s="85" t="s">
        <v>739</v>
      </c>
      <c r="AM213" s="79" t="s">
        <v>860</v>
      </c>
      <c r="AN213" s="79" t="b">
        <v>0</v>
      </c>
      <c r="AO213" s="85" t="s">
        <v>739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6</v>
      </c>
      <c r="BC213" s="78" t="str">
        <f>REPLACE(INDEX(GroupVertices[Group],MATCH(Edges[[#This Row],[Vertex 2]],GroupVertices[Vertex],0)),1,1,"")</f>
        <v>6</v>
      </c>
      <c r="BD213" s="48"/>
      <c r="BE213" s="49"/>
      <c r="BF213" s="48"/>
      <c r="BG213" s="49"/>
      <c r="BH213" s="48"/>
      <c r="BI213" s="49"/>
      <c r="BJ213" s="48"/>
      <c r="BK213" s="49"/>
      <c r="BL213" s="48"/>
    </row>
    <row r="214" spans="1:64" ht="15">
      <c r="A214" s="64" t="s">
        <v>239</v>
      </c>
      <c r="B214" s="64" t="s">
        <v>234</v>
      </c>
      <c r="C214" s="65" t="s">
        <v>2748</v>
      </c>
      <c r="D214" s="66">
        <v>3</v>
      </c>
      <c r="E214" s="67" t="s">
        <v>132</v>
      </c>
      <c r="F214" s="68">
        <v>35</v>
      </c>
      <c r="G214" s="65"/>
      <c r="H214" s="69"/>
      <c r="I214" s="70"/>
      <c r="J214" s="70"/>
      <c r="K214" s="34" t="s">
        <v>65</v>
      </c>
      <c r="L214" s="77">
        <v>214</v>
      </c>
      <c r="M214" s="77"/>
      <c r="N214" s="72"/>
      <c r="O214" s="79" t="s">
        <v>382</v>
      </c>
      <c r="P214" s="81">
        <v>43687.08696759259</v>
      </c>
      <c r="Q214" s="79" t="s">
        <v>415</v>
      </c>
      <c r="R214" s="79"/>
      <c r="S214" s="79"/>
      <c r="T214" s="79" t="s">
        <v>516</v>
      </c>
      <c r="U214" s="79"/>
      <c r="V214" s="82" t="s">
        <v>560</v>
      </c>
      <c r="W214" s="81">
        <v>43687.08696759259</v>
      </c>
      <c r="X214" s="82" t="s">
        <v>626</v>
      </c>
      <c r="Y214" s="79"/>
      <c r="Z214" s="79"/>
      <c r="AA214" s="85" t="s">
        <v>744</v>
      </c>
      <c r="AB214" s="79"/>
      <c r="AC214" s="79" t="b">
        <v>0</v>
      </c>
      <c r="AD214" s="79">
        <v>0</v>
      </c>
      <c r="AE214" s="85" t="s">
        <v>839</v>
      </c>
      <c r="AF214" s="79" t="b">
        <v>0</v>
      </c>
      <c r="AG214" s="79" t="s">
        <v>853</v>
      </c>
      <c r="AH214" s="79"/>
      <c r="AI214" s="85" t="s">
        <v>839</v>
      </c>
      <c r="AJ214" s="79" t="b">
        <v>0</v>
      </c>
      <c r="AK214" s="79">
        <v>11</v>
      </c>
      <c r="AL214" s="85" t="s">
        <v>739</v>
      </c>
      <c r="AM214" s="79" t="s">
        <v>860</v>
      </c>
      <c r="AN214" s="79" t="b">
        <v>0</v>
      </c>
      <c r="AO214" s="85" t="s">
        <v>739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6</v>
      </c>
      <c r="BC214" s="78" t="str">
        <f>REPLACE(INDEX(GroupVertices[Group],MATCH(Edges[[#This Row],[Vertex 2]],GroupVertices[Vertex],0)),1,1,"")</f>
        <v>6</v>
      </c>
      <c r="BD214" s="48">
        <v>0</v>
      </c>
      <c r="BE214" s="49">
        <v>0</v>
      </c>
      <c r="BF214" s="48">
        <v>0</v>
      </c>
      <c r="BG214" s="49">
        <v>0</v>
      </c>
      <c r="BH214" s="48">
        <v>0</v>
      </c>
      <c r="BI214" s="49">
        <v>0</v>
      </c>
      <c r="BJ214" s="48">
        <v>21</v>
      </c>
      <c r="BK214" s="49">
        <v>100</v>
      </c>
      <c r="BL214" s="48">
        <v>21</v>
      </c>
    </row>
    <row r="215" spans="1:64" ht="15">
      <c r="A215" s="64" t="s">
        <v>240</v>
      </c>
      <c r="B215" s="64" t="s">
        <v>344</v>
      </c>
      <c r="C215" s="65" t="s">
        <v>2748</v>
      </c>
      <c r="D215" s="66">
        <v>3</v>
      </c>
      <c r="E215" s="67" t="s">
        <v>132</v>
      </c>
      <c r="F215" s="68">
        <v>35</v>
      </c>
      <c r="G215" s="65"/>
      <c r="H215" s="69"/>
      <c r="I215" s="70"/>
      <c r="J215" s="70"/>
      <c r="K215" s="34" t="s">
        <v>65</v>
      </c>
      <c r="L215" s="77">
        <v>215</v>
      </c>
      <c r="M215" s="77"/>
      <c r="N215" s="72"/>
      <c r="O215" s="79" t="s">
        <v>382</v>
      </c>
      <c r="P215" s="81">
        <v>43687.116064814814</v>
      </c>
      <c r="Q215" s="79" t="s">
        <v>415</v>
      </c>
      <c r="R215" s="79"/>
      <c r="S215" s="79"/>
      <c r="T215" s="79" t="s">
        <v>516</v>
      </c>
      <c r="U215" s="79"/>
      <c r="V215" s="82" t="s">
        <v>561</v>
      </c>
      <c r="W215" s="81">
        <v>43687.116064814814</v>
      </c>
      <c r="X215" s="82" t="s">
        <v>627</v>
      </c>
      <c r="Y215" s="79"/>
      <c r="Z215" s="79"/>
      <c r="AA215" s="85" t="s">
        <v>745</v>
      </c>
      <c r="AB215" s="79"/>
      <c r="AC215" s="79" t="b">
        <v>0</v>
      </c>
      <c r="AD215" s="79">
        <v>0</v>
      </c>
      <c r="AE215" s="85" t="s">
        <v>839</v>
      </c>
      <c r="AF215" s="79" t="b">
        <v>0</v>
      </c>
      <c r="AG215" s="79" t="s">
        <v>853</v>
      </c>
      <c r="AH215" s="79"/>
      <c r="AI215" s="85" t="s">
        <v>839</v>
      </c>
      <c r="AJ215" s="79" t="b">
        <v>0</v>
      </c>
      <c r="AK215" s="79">
        <v>11</v>
      </c>
      <c r="AL215" s="85" t="s">
        <v>739</v>
      </c>
      <c r="AM215" s="79" t="s">
        <v>860</v>
      </c>
      <c r="AN215" s="79" t="b">
        <v>0</v>
      </c>
      <c r="AO215" s="85" t="s">
        <v>739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6</v>
      </c>
      <c r="BC215" s="78" t="str">
        <f>REPLACE(INDEX(GroupVertices[Group],MATCH(Edges[[#This Row],[Vertex 2]],GroupVertices[Vertex],0)),1,1,"")</f>
        <v>6</v>
      </c>
      <c r="BD215" s="48"/>
      <c r="BE215" s="49"/>
      <c r="BF215" s="48"/>
      <c r="BG215" s="49"/>
      <c r="BH215" s="48"/>
      <c r="BI215" s="49"/>
      <c r="BJ215" s="48"/>
      <c r="BK215" s="49"/>
      <c r="BL215" s="48"/>
    </row>
    <row r="216" spans="1:64" ht="15">
      <c r="A216" s="64" t="s">
        <v>240</v>
      </c>
      <c r="B216" s="64" t="s">
        <v>345</v>
      </c>
      <c r="C216" s="65" t="s">
        <v>2748</v>
      </c>
      <c r="D216" s="66">
        <v>3</v>
      </c>
      <c r="E216" s="67" t="s">
        <v>132</v>
      </c>
      <c r="F216" s="68">
        <v>35</v>
      </c>
      <c r="G216" s="65"/>
      <c r="H216" s="69"/>
      <c r="I216" s="70"/>
      <c r="J216" s="70"/>
      <c r="K216" s="34" t="s">
        <v>65</v>
      </c>
      <c r="L216" s="77">
        <v>216</v>
      </c>
      <c r="M216" s="77"/>
      <c r="N216" s="72"/>
      <c r="O216" s="79" t="s">
        <v>382</v>
      </c>
      <c r="P216" s="81">
        <v>43687.116064814814</v>
      </c>
      <c r="Q216" s="79" t="s">
        <v>415</v>
      </c>
      <c r="R216" s="79"/>
      <c r="S216" s="79"/>
      <c r="T216" s="79" t="s">
        <v>516</v>
      </c>
      <c r="U216" s="79"/>
      <c r="V216" s="82" t="s">
        <v>561</v>
      </c>
      <c r="W216" s="81">
        <v>43687.116064814814</v>
      </c>
      <c r="X216" s="82" t="s">
        <v>627</v>
      </c>
      <c r="Y216" s="79"/>
      <c r="Z216" s="79"/>
      <c r="AA216" s="85" t="s">
        <v>745</v>
      </c>
      <c r="AB216" s="79"/>
      <c r="AC216" s="79" t="b">
        <v>0</v>
      </c>
      <c r="AD216" s="79">
        <v>0</v>
      </c>
      <c r="AE216" s="85" t="s">
        <v>839</v>
      </c>
      <c r="AF216" s="79" t="b">
        <v>0</v>
      </c>
      <c r="AG216" s="79" t="s">
        <v>853</v>
      </c>
      <c r="AH216" s="79"/>
      <c r="AI216" s="85" t="s">
        <v>839</v>
      </c>
      <c r="AJ216" s="79" t="b">
        <v>0</v>
      </c>
      <c r="AK216" s="79">
        <v>11</v>
      </c>
      <c r="AL216" s="85" t="s">
        <v>739</v>
      </c>
      <c r="AM216" s="79" t="s">
        <v>860</v>
      </c>
      <c r="AN216" s="79" t="b">
        <v>0</v>
      </c>
      <c r="AO216" s="85" t="s">
        <v>739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6</v>
      </c>
      <c r="BC216" s="78" t="str">
        <f>REPLACE(INDEX(GroupVertices[Group],MATCH(Edges[[#This Row],[Vertex 2]],GroupVertices[Vertex],0)),1,1,"")</f>
        <v>6</v>
      </c>
      <c r="BD216" s="48"/>
      <c r="BE216" s="49"/>
      <c r="BF216" s="48"/>
      <c r="BG216" s="49"/>
      <c r="BH216" s="48"/>
      <c r="BI216" s="49"/>
      <c r="BJ216" s="48"/>
      <c r="BK216" s="49"/>
      <c r="BL216" s="48"/>
    </row>
    <row r="217" spans="1:64" ht="15">
      <c r="A217" s="64" t="s">
        <v>240</v>
      </c>
      <c r="B217" s="64" t="s">
        <v>234</v>
      </c>
      <c r="C217" s="65" t="s">
        <v>2748</v>
      </c>
      <c r="D217" s="66">
        <v>3</v>
      </c>
      <c r="E217" s="67" t="s">
        <v>132</v>
      </c>
      <c r="F217" s="68">
        <v>35</v>
      </c>
      <c r="G217" s="65"/>
      <c r="H217" s="69"/>
      <c r="I217" s="70"/>
      <c r="J217" s="70"/>
      <c r="K217" s="34" t="s">
        <v>65</v>
      </c>
      <c r="L217" s="77">
        <v>217</v>
      </c>
      <c r="M217" s="77"/>
      <c r="N217" s="72"/>
      <c r="O217" s="79" t="s">
        <v>382</v>
      </c>
      <c r="P217" s="81">
        <v>43687.116064814814</v>
      </c>
      <c r="Q217" s="79" t="s">
        <v>415</v>
      </c>
      <c r="R217" s="79"/>
      <c r="S217" s="79"/>
      <c r="T217" s="79" t="s">
        <v>516</v>
      </c>
      <c r="U217" s="79"/>
      <c r="V217" s="82" t="s">
        <v>561</v>
      </c>
      <c r="W217" s="81">
        <v>43687.116064814814</v>
      </c>
      <c r="X217" s="82" t="s">
        <v>627</v>
      </c>
      <c r="Y217" s="79"/>
      <c r="Z217" s="79"/>
      <c r="AA217" s="85" t="s">
        <v>745</v>
      </c>
      <c r="AB217" s="79"/>
      <c r="AC217" s="79" t="b">
        <v>0</v>
      </c>
      <c r="AD217" s="79">
        <v>0</v>
      </c>
      <c r="AE217" s="85" t="s">
        <v>839</v>
      </c>
      <c r="AF217" s="79" t="b">
        <v>0</v>
      </c>
      <c r="AG217" s="79" t="s">
        <v>853</v>
      </c>
      <c r="AH217" s="79"/>
      <c r="AI217" s="85" t="s">
        <v>839</v>
      </c>
      <c r="AJ217" s="79" t="b">
        <v>0</v>
      </c>
      <c r="AK217" s="79">
        <v>11</v>
      </c>
      <c r="AL217" s="85" t="s">
        <v>739</v>
      </c>
      <c r="AM217" s="79" t="s">
        <v>860</v>
      </c>
      <c r="AN217" s="79" t="b">
        <v>0</v>
      </c>
      <c r="AO217" s="85" t="s">
        <v>739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6</v>
      </c>
      <c r="BC217" s="78" t="str">
        <f>REPLACE(INDEX(GroupVertices[Group],MATCH(Edges[[#This Row],[Vertex 2]],GroupVertices[Vertex],0)),1,1,"")</f>
        <v>6</v>
      </c>
      <c r="BD217" s="48">
        <v>0</v>
      </c>
      <c r="BE217" s="49">
        <v>0</v>
      </c>
      <c r="BF217" s="48">
        <v>0</v>
      </c>
      <c r="BG217" s="49">
        <v>0</v>
      </c>
      <c r="BH217" s="48">
        <v>0</v>
      </c>
      <c r="BI217" s="49">
        <v>0</v>
      </c>
      <c r="BJ217" s="48">
        <v>21</v>
      </c>
      <c r="BK217" s="49">
        <v>100</v>
      </c>
      <c r="BL217" s="48">
        <v>21</v>
      </c>
    </row>
    <row r="218" spans="1:64" ht="15">
      <c r="A218" s="64" t="s">
        <v>241</v>
      </c>
      <c r="B218" s="64" t="s">
        <v>344</v>
      </c>
      <c r="C218" s="65" t="s">
        <v>2748</v>
      </c>
      <c r="D218" s="66">
        <v>3</v>
      </c>
      <c r="E218" s="67" t="s">
        <v>132</v>
      </c>
      <c r="F218" s="68">
        <v>35</v>
      </c>
      <c r="G218" s="65"/>
      <c r="H218" s="69"/>
      <c r="I218" s="70"/>
      <c r="J218" s="70"/>
      <c r="K218" s="34" t="s">
        <v>65</v>
      </c>
      <c r="L218" s="77">
        <v>218</v>
      </c>
      <c r="M218" s="77"/>
      <c r="N218" s="72"/>
      <c r="O218" s="79" t="s">
        <v>382</v>
      </c>
      <c r="P218" s="81">
        <v>43687.126122685186</v>
      </c>
      <c r="Q218" s="79" t="s">
        <v>415</v>
      </c>
      <c r="R218" s="79"/>
      <c r="S218" s="79"/>
      <c r="T218" s="79" t="s">
        <v>516</v>
      </c>
      <c r="U218" s="79"/>
      <c r="V218" s="82" t="s">
        <v>562</v>
      </c>
      <c r="W218" s="81">
        <v>43687.126122685186</v>
      </c>
      <c r="X218" s="82" t="s">
        <v>628</v>
      </c>
      <c r="Y218" s="79"/>
      <c r="Z218" s="79"/>
      <c r="AA218" s="85" t="s">
        <v>746</v>
      </c>
      <c r="AB218" s="79"/>
      <c r="AC218" s="79" t="b">
        <v>0</v>
      </c>
      <c r="AD218" s="79">
        <v>0</v>
      </c>
      <c r="AE218" s="85" t="s">
        <v>839</v>
      </c>
      <c r="AF218" s="79" t="b">
        <v>0</v>
      </c>
      <c r="AG218" s="79" t="s">
        <v>853</v>
      </c>
      <c r="AH218" s="79"/>
      <c r="AI218" s="85" t="s">
        <v>839</v>
      </c>
      <c r="AJ218" s="79" t="b">
        <v>0</v>
      </c>
      <c r="AK218" s="79">
        <v>11</v>
      </c>
      <c r="AL218" s="85" t="s">
        <v>739</v>
      </c>
      <c r="AM218" s="79" t="s">
        <v>860</v>
      </c>
      <c r="AN218" s="79" t="b">
        <v>0</v>
      </c>
      <c r="AO218" s="85" t="s">
        <v>739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6</v>
      </c>
      <c r="BC218" s="78" t="str">
        <f>REPLACE(INDEX(GroupVertices[Group],MATCH(Edges[[#This Row],[Vertex 2]],GroupVertices[Vertex],0)),1,1,"")</f>
        <v>6</v>
      </c>
      <c r="BD218" s="48"/>
      <c r="BE218" s="49"/>
      <c r="BF218" s="48"/>
      <c r="BG218" s="49"/>
      <c r="BH218" s="48"/>
      <c r="BI218" s="49"/>
      <c r="BJ218" s="48"/>
      <c r="BK218" s="49"/>
      <c r="BL218" s="48"/>
    </row>
    <row r="219" spans="1:64" ht="15">
      <c r="A219" s="64" t="s">
        <v>241</v>
      </c>
      <c r="B219" s="64" t="s">
        <v>345</v>
      </c>
      <c r="C219" s="65" t="s">
        <v>2748</v>
      </c>
      <c r="D219" s="66">
        <v>3</v>
      </c>
      <c r="E219" s="67" t="s">
        <v>132</v>
      </c>
      <c r="F219" s="68">
        <v>35</v>
      </c>
      <c r="G219" s="65"/>
      <c r="H219" s="69"/>
      <c r="I219" s="70"/>
      <c r="J219" s="70"/>
      <c r="K219" s="34" t="s">
        <v>65</v>
      </c>
      <c r="L219" s="77">
        <v>219</v>
      </c>
      <c r="M219" s="77"/>
      <c r="N219" s="72"/>
      <c r="O219" s="79" t="s">
        <v>382</v>
      </c>
      <c r="P219" s="81">
        <v>43687.126122685186</v>
      </c>
      <c r="Q219" s="79" t="s">
        <v>415</v>
      </c>
      <c r="R219" s="79"/>
      <c r="S219" s="79"/>
      <c r="T219" s="79" t="s">
        <v>516</v>
      </c>
      <c r="U219" s="79"/>
      <c r="V219" s="82" t="s">
        <v>562</v>
      </c>
      <c r="W219" s="81">
        <v>43687.126122685186</v>
      </c>
      <c r="X219" s="82" t="s">
        <v>628</v>
      </c>
      <c r="Y219" s="79"/>
      <c r="Z219" s="79"/>
      <c r="AA219" s="85" t="s">
        <v>746</v>
      </c>
      <c r="AB219" s="79"/>
      <c r="AC219" s="79" t="b">
        <v>0</v>
      </c>
      <c r="AD219" s="79">
        <v>0</v>
      </c>
      <c r="AE219" s="85" t="s">
        <v>839</v>
      </c>
      <c r="AF219" s="79" t="b">
        <v>0</v>
      </c>
      <c r="AG219" s="79" t="s">
        <v>853</v>
      </c>
      <c r="AH219" s="79"/>
      <c r="AI219" s="85" t="s">
        <v>839</v>
      </c>
      <c r="AJ219" s="79" t="b">
        <v>0</v>
      </c>
      <c r="AK219" s="79">
        <v>11</v>
      </c>
      <c r="AL219" s="85" t="s">
        <v>739</v>
      </c>
      <c r="AM219" s="79" t="s">
        <v>860</v>
      </c>
      <c r="AN219" s="79" t="b">
        <v>0</v>
      </c>
      <c r="AO219" s="85" t="s">
        <v>739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6</v>
      </c>
      <c r="BC219" s="78" t="str">
        <f>REPLACE(INDEX(GroupVertices[Group],MATCH(Edges[[#This Row],[Vertex 2]],GroupVertices[Vertex],0)),1,1,"")</f>
        <v>6</v>
      </c>
      <c r="BD219" s="48"/>
      <c r="BE219" s="49"/>
      <c r="BF219" s="48"/>
      <c r="BG219" s="49"/>
      <c r="BH219" s="48"/>
      <c r="BI219" s="49"/>
      <c r="BJ219" s="48"/>
      <c r="BK219" s="49"/>
      <c r="BL219" s="48"/>
    </row>
    <row r="220" spans="1:64" ht="15">
      <c r="A220" s="64" t="s">
        <v>241</v>
      </c>
      <c r="B220" s="64" t="s">
        <v>234</v>
      </c>
      <c r="C220" s="65" t="s">
        <v>2748</v>
      </c>
      <c r="D220" s="66">
        <v>3</v>
      </c>
      <c r="E220" s="67" t="s">
        <v>132</v>
      </c>
      <c r="F220" s="68">
        <v>35</v>
      </c>
      <c r="G220" s="65"/>
      <c r="H220" s="69"/>
      <c r="I220" s="70"/>
      <c r="J220" s="70"/>
      <c r="K220" s="34" t="s">
        <v>65</v>
      </c>
      <c r="L220" s="77">
        <v>220</v>
      </c>
      <c r="M220" s="77"/>
      <c r="N220" s="72"/>
      <c r="O220" s="79" t="s">
        <v>382</v>
      </c>
      <c r="P220" s="81">
        <v>43687.126122685186</v>
      </c>
      <c r="Q220" s="79" t="s">
        <v>415</v>
      </c>
      <c r="R220" s="79"/>
      <c r="S220" s="79"/>
      <c r="T220" s="79" t="s">
        <v>516</v>
      </c>
      <c r="U220" s="79"/>
      <c r="V220" s="82" t="s">
        <v>562</v>
      </c>
      <c r="W220" s="81">
        <v>43687.126122685186</v>
      </c>
      <c r="X220" s="82" t="s">
        <v>628</v>
      </c>
      <c r="Y220" s="79"/>
      <c r="Z220" s="79"/>
      <c r="AA220" s="85" t="s">
        <v>746</v>
      </c>
      <c r="AB220" s="79"/>
      <c r="AC220" s="79" t="b">
        <v>0</v>
      </c>
      <c r="AD220" s="79">
        <v>0</v>
      </c>
      <c r="AE220" s="85" t="s">
        <v>839</v>
      </c>
      <c r="AF220" s="79" t="b">
        <v>0</v>
      </c>
      <c r="AG220" s="79" t="s">
        <v>853</v>
      </c>
      <c r="AH220" s="79"/>
      <c r="AI220" s="85" t="s">
        <v>839</v>
      </c>
      <c r="AJ220" s="79" t="b">
        <v>0</v>
      </c>
      <c r="AK220" s="79">
        <v>11</v>
      </c>
      <c r="AL220" s="85" t="s">
        <v>739</v>
      </c>
      <c r="AM220" s="79" t="s">
        <v>860</v>
      </c>
      <c r="AN220" s="79" t="b">
        <v>0</v>
      </c>
      <c r="AO220" s="85" t="s">
        <v>739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6</v>
      </c>
      <c r="BC220" s="78" t="str">
        <f>REPLACE(INDEX(GroupVertices[Group],MATCH(Edges[[#This Row],[Vertex 2]],GroupVertices[Vertex],0)),1,1,"")</f>
        <v>6</v>
      </c>
      <c r="BD220" s="48">
        <v>0</v>
      </c>
      <c r="BE220" s="49">
        <v>0</v>
      </c>
      <c r="BF220" s="48">
        <v>0</v>
      </c>
      <c r="BG220" s="49">
        <v>0</v>
      </c>
      <c r="BH220" s="48">
        <v>0</v>
      </c>
      <c r="BI220" s="49">
        <v>0</v>
      </c>
      <c r="BJ220" s="48">
        <v>21</v>
      </c>
      <c r="BK220" s="49">
        <v>100</v>
      </c>
      <c r="BL220" s="48">
        <v>21</v>
      </c>
    </row>
    <row r="221" spans="1:64" ht="15">
      <c r="A221" s="64" t="s">
        <v>242</v>
      </c>
      <c r="B221" s="64" t="s">
        <v>344</v>
      </c>
      <c r="C221" s="65" t="s">
        <v>2748</v>
      </c>
      <c r="D221" s="66">
        <v>3</v>
      </c>
      <c r="E221" s="67" t="s">
        <v>132</v>
      </c>
      <c r="F221" s="68">
        <v>35</v>
      </c>
      <c r="G221" s="65"/>
      <c r="H221" s="69"/>
      <c r="I221" s="70"/>
      <c r="J221" s="70"/>
      <c r="K221" s="34" t="s">
        <v>65</v>
      </c>
      <c r="L221" s="77">
        <v>221</v>
      </c>
      <c r="M221" s="77"/>
      <c r="N221" s="72"/>
      <c r="O221" s="79" t="s">
        <v>382</v>
      </c>
      <c r="P221" s="81">
        <v>43687.20925925926</v>
      </c>
      <c r="Q221" s="79" t="s">
        <v>415</v>
      </c>
      <c r="R221" s="79"/>
      <c r="S221" s="79"/>
      <c r="T221" s="79" t="s">
        <v>516</v>
      </c>
      <c r="U221" s="79"/>
      <c r="V221" s="82" t="s">
        <v>563</v>
      </c>
      <c r="W221" s="81">
        <v>43687.20925925926</v>
      </c>
      <c r="X221" s="82" t="s">
        <v>629</v>
      </c>
      <c r="Y221" s="79"/>
      <c r="Z221" s="79"/>
      <c r="AA221" s="85" t="s">
        <v>747</v>
      </c>
      <c r="AB221" s="79"/>
      <c r="AC221" s="79" t="b">
        <v>0</v>
      </c>
      <c r="AD221" s="79">
        <v>0</v>
      </c>
      <c r="AE221" s="85" t="s">
        <v>839</v>
      </c>
      <c r="AF221" s="79" t="b">
        <v>0</v>
      </c>
      <c r="AG221" s="79" t="s">
        <v>853</v>
      </c>
      <c r="AH221" s="79"/>
      <c r="AI221" s="85" t="s">
        <v>839</v>
      </c>
      <c r="AJ221" s="79" t="b">
        <v>0</v>
      </c>
      <c r="AK221" s="79">
        <v>11</v>
      </c>
      <c r="AL221" s="85" t="s">
        <v>739</v>
      </c>
      <c r="AM221" s="79" t="s">
        <v>863</v>
      </c>
      <c r="AN221" s="79" t="b">
        <v>0</v>
      </c>
      <c r="AO221" s="85" t="s">
        <v>739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6</v>
      </c>
      <c r="BC221" s="78" t="str">
        <f>REPLACE(INDEX(GroupVertices[Group],MATCH(Edges[[#This Row],[Vertex 2]],GroupVertices[Vertex],0)),1,1,"")</f>
        <v>6</v>
      </c>
      <c r="BD221" s="48"/>
      <c r="BE221" s="49"/>
      <c r="BF221" s="48"/>
      <c r="BG221" s="49"/>
      <c r="BH221" s="48"/>
      <c r="BI221" s="49"/>
      <c r="BJ221" s="48"/>
      <c r="BK221" s="49"/>
      <c r="BL221" s="48"/>
    </row>
    <row r="222" spans="1:64" ht="15">
      <c r="A222" s="64" t="s">
        <v>242</v>
      </c>
      <c r="B222" s="64" t="s">
        <v>345</v>
      </c>
      <c r="C222" s="65" t="s">
        <v>2748</v>
      </c>
      <c r="D222" s="66">
        <v>3</v>
      </c>
      <c r="E222" s="67" t="s">
        <v>132</v>
      </c>
      <c r="F222" s="68">
        <v>35</v>
      </c>
      <c r="G222" s="65"/>
      <c r="H222" s="69"/>
      <c r="I222" s="70"/>
      <c r="J222" s="70"/>
      <c r="K222" s="34" t="s">
        <v>65</v>
      </c>
      <c r="L222" s="77">
        <v>222</v>
      </c>
      <c r="M222" s="77"/>
      <c r="N222" s="72"/>
      <c r="O222" s="79" t="s">
        <v>382</v>
      </c>
      <c r="P222" s="81">
        <v>43687.20925925926</v>
      </c>
      <c r="Q222" s="79" t="s">
        <v>415</v>
      </c>
      <c r="R222" s="79"/>
      <c r="S222" s="79"/>
      <c r="T222" s="79" t="s">
        <v>516</v>
      </c>
      <c r="U222" s="79"/>
      <c r="V222" s="82" t="s">
        <v>563</v>
      </c>
      <c r="W222" s="81">
        <v>43687.20925925926</v>
      </c>
      <c r="X222" s="82" t="s">
        <v>629</v>
      </c>
      <c r="Y222" s="79"/>
      <c r="Z222" s="79"/>
      <c r="AA222" s="85" t="s">
        <v>747</v>
      </c>
      <c r="AB222" s="79"/>
      <c r="AC222" s="79" t="b">
        <v>0</v>
      </c>
      <c r="AD222" s="79">
        <v>0</v>
      </c>
      <c r="AE222" s="85" t="s">
        <v>839</v>
      </c>
      <c r="AF222" s="79" t="b">
        <v>0</v>
      </c>
      <c r="AG222" s="79" t="s">
        <v>853</v>
      </c>
      <c r="AH222" s="79"/>
      <c r="AI222" s="85" t="s">
        <v>839</v>
      </c>
      <c r="AJ222" s="79" t="b">
        <v>0</v>
      </c>
      <c r="AK222" s="79">
        <v>11</v>
      </c>
      <c r="AL222" s="85" t="s">
        <v>739</v>
      </c>
      <c r="AM222" s="79" t="s">
        <v>863</v>
      </c>
      <c r="AN222" s="79" t="b">
        <v>0</v>
      </c>
      <c r="AO222" s="85" t="s">
        <v>739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6</v>
      </c>
      <c r="BC222" s="78" t="str">
        <f>REPLACE(INDEX(GroupVertices[Group],MATCH(Edges[[#This Row],[Vertex 2]],GroupVertices[Vertex],0)),1,1,"")</f>
        <v>6</v>
      </c>
      <c r="BD222" s="48"/>
      <c r="BE222" s="49"/>
      <c r="BF222" s="48"/>
      <c r="BG222" s="49"/>
      <c r="BH222" s="48"/>
      <c r="BI222" s="49"/>
      <c r="BJ222" s="48"/>
      <c r="BK222" s="49"/>
      <c r="BL222" s="48"/>
    </row>
    <row r="223" spans="1:64" ht="15">
      <c r="A223" s="64" t="s">
        <v>242</v>
      </c>
      <c r="B223" s="64" t="s">
        <v>234</v>
      </c>
      <c r="C223" s="65" t="s">
        <v>2748</v>
      </c>
      <c r="D223" s="66">
        <v>3</v>
      </c>
      <c r="E223" s="67" t="s">
        <v>132</v>
      </c>
      <c r="F223" s="68">
        <v>35</v>
      </c>
      <c r="G223" s="65"/>
      <c r="H223" s="69"/>
      <c r="I223" s="70"/>
      <c r="J223" s="70"/>
      <c r="K223" s="34" t="s">
        <v>65</v>
      </c>
      <c r="L223" s="77">
        <v>223</v>
      </c>
      <c r="M223" s="77"/>
      <c r="N223" s="72"/>
      <c r="O223" s="79" t="s">
        <v>382</v>
      </c>
      <c r="P223" s="81">
        <v>43687.20925925926</v>
      </c>
      <c r="Q223" s="79" t="s">
        <v>415</v>
      </c>
      <c r="R223" s="79"/>
      <c r="S223" s="79"/>
      <c r="T223" s="79" t="s">
        <v>516</v>
      </c>
      <c r="U223" s="79"/>
      <c r="V223" s="82" t="s">
        <v>563</v>
      </c>
      <c r="W223" s="81">
        <v>43687.20925925926</v>
      </c>
      <c r="X223" s="82" t="s">
        <v>629</v>
      </c>
      <c r="Y223" s="79"/>
      <c r="Z223" s="79"/>
      <c r="AA223" s="85" t="s">
        <v>747</v>
      </c>
      <c r="AB223" s="79"/>
      <c r="AC223" s="79" t="b">
        <v>0</v>
      </c>
      <c r="AD223" s="79">
        <v>0</v>
      </c>
      <c r="AE223" s="85" t="s">
        <v>839</v>
      </c>
      <c r="AF223" s="79" t="b">
        <v>0</v>
      </c>
      <c r="AG223" s="79" t="s">
        <v>853</v>
      </c>
      <c r="AH223" s="79"/>
      <c r="AI223" s="85" t="s">
        <v>839</v>
      </c>
      <c r="AJ223" s="79" t="b">
        <v>0</v>
      </c>
      <c r="AK223" s="79">
        <v>11</v>
      </c>
      <c r="AL223" s="85" t="s">
        <v>739</v>
      </c>
      <c r="AM223" s="79" t="s">
        <v>863</v>
      </c>
      <c r="AN223" s="79" t="b">
        <v>0</v>
      </c>
      <c r="AO223" s="85" t="s">
        <v>739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6</v>
      </c>
      <c r="BC223" s="78" t="str">
        <f>REPLACE(INDEX(GroupVertices[Group],MATCH(Edges[[#This Row],[Vertex 2]],GroupVertices[Vertex],0)),1,1,"")</f>
        <v>6</v>
      </c>
      <c r="BD223" s="48">
        <v>0</v>
      </c>
      <c r="BE223" s="49">
        <v>0</v>
      </c>
      <c r="BF223" s="48">
        <v>0</v>
      </c>
      <c r="BG223" s="49">
        <v>0</v>
      </c>
      <c r="BH223" s="48">
        <v>0</v>
      </c>
      <c r="BI223" s="49">
        <v>0</v>
      </c>
      <c r="BJ223" s="48">
        <v>21</v>
      </c>
      <c r="BK223" s="49">
        <v>100</v>
      </c>
      <c r="BL223" s="48">
        <v>21</v>
      </c>
    </row>
    <row r="224" spans="1:64" ht="15">
      <c r="A224" s="64" t="s">
        <v>243</v>
      </c>
      <c r="B224" s="64" t="s">
        <v>346</v>
      </c>
      <c r="C224" s="65" t="s">
        <v>2748</v>
      </c>
      <c r="D224" s="66">
        <v>3</v>
      </c>
      <c r="E224" s="67" t="s">
        <v>132</v>
      </c>
      <c r="F224" s="68">
        <v>35</v>
      </c>
      <c r="G224" s="65"/>
      <c r="H224" s="69"/>
      <c r="I224" s="70"/>
      <c r="J224" s="70"/>
      <c r="K224" s="34" t="s">
        <v>65</v>
      </c>
      <c r="L224" s="77">
        <v>224</v>
      </c>
      <c r="M224" s="77"/>
      <c r="N224" s="72"/>
      <c r="O224" s="79" t="s">
        <v>382</v>
      </c>
      <c r="P224" s="81">
        <v>43687.25611111111</v>
      </c>
      <c r="Q224" s="79" t="s">
        <v>416</v>
      </c>
      <c r="R224" s="79"/>
      <c r="S224" s="79"/>
      <c r="T224" s="79"/>
      <c r="U224" s="82" t="s">
        <v>525</v>
      </c>
      <c r="V224" s="82" t="s">
        <v>525</v>
      </c>
      <c r="W224" s="81">
        <v>43687.25611111111</v>
      </c>
      <c r="X224" s="82" t="s">
        <v>630</v>
      </c>
      <c r="Y224" s="79"/>
      <c r="Z224" s="79"/>
      <c r="AA224" s="85" t="s">
        <v>748</v>
      </c>
      <c r="AB224" s="85" t="s">
        <v>830</v>
      </c>
      <c r="AC224" s="79" t="b">
        <v>0</v>
      </c>
      <c r="AD224" s="79">
        <v>0</v>
      </c>
      <c r="AE224" s="85" t="s">
        <v>846</v>
      </c>
      <c r="AF224" s="79" t="b">
        <v>0</v>
      </c>
      <c r="AG224" s="79" t="s">
        <v>854</v>
      </c>
      <c r="AH224" s="79"/>
      <c r="AI224" s="85" t="s">
        <v>839</v>
      </c>
      <c r="AJ224" s="79" t="b">
        <v>0</v>
      </c>
      <c r="AK224" s="79">
        <v>0</v>
      </c>
      <c r="AL224" s="85" t="s">
        <v>839</v>
      </c>
      <c r="AM224" s="79" t="s">
        <v>863</v>
      </c>
      <c r="AN224" s="79" t="b">
        <v>0</v>
      </c>
      <c r="AO224" s="85" t="s">
        <v>830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7</v>
      </c>
      <c r="BC224" s="78" t="str">
        <f>REPLACE(INDEX(GroupVertices[Group],MATCH(Edges[[#This Row],[Vertex 2]],GroupVertices[Vertex],0)),1,1,"")</f>
        <v>7</v>
      </c>
      <c r="BD224" s="48"/>
      <c r="BE224" s="49"/>
      <c r="BF224" s="48"/>
      <c r="BG224" s="49"/>
      <c r="BH224" s="48"/>
      <c r="BI224" s="49"/>
      <c r="BJ224" s="48"/>
      <c r="BK224" s="49"/>
      <c r="BL224" s="48"/>
    </row>
    <row r="225" spans="1:64" ht="15">
      <c r="A225" s="64" t="s">
        <v>243</v>
      </c>
      <c r="B225" s="64" t="s">
        <v>222</v>
      </c>
      <c r="C225" s="65" t="s">
        <v>2748</v>
      </c>
      <c r="D225" s="66">
        <v>3</v>
      </c>
      <c r="E225" s="67" t="s">
        <v>132</v>
      </c>
      <c r="F225" s="68">
        <v>35</v>
      </c>
      <c r="G225" s="65"/>
      <c r="H225" s="69"/>
      <c r="I225" s="70"/>
      <c r="J225" s="70"/>
      <c r="K225" s="34" t="s">
        <v>65</v>
      </c>
      <c r="L225" s="77">
        <v>225</v>
      </c>
      <c r="M225" s="77"/>
      <c r="N225" s="72"/>
      <c r="O225" s="79" t="s">
        <v>382</v>
      </c>
      <c r="P225" s="81">
        <v>43687.25611111111</v>
      </c>
      <c r="Q225" s="79" t="s">
        <v>416</v>
      </c>
      <c r="R225" s="79"/>
      <c r="S225" s="79"/>
      <c r="T225" s="79"/>
      <c r="U225" s="82" t="s">
        <v>525</v>
      </c>
      <c r="V225" s="82" t="s">
        <v>525</v>
      </c>
      <c r="W225" s="81">
        <v>43687.25611111111</v>
      </c>
      <c r="X225" s="82" t="s">
        <v>630</v>
      </c>
      <c r="Y225" s="79"/>
      <c r="Z225" s="79"/>
      <c r="AA225" s="85" t="s">
        <v>748</v>
      </c>
      <c r="AB225" s="85" t="s">
        <v>830</v>
      </c>
      <c r="AC225" s="79" t="b">
        <v>0</v>
      </c>
      <c r="AD225" s="79">
        <v>0</v>
      </c>
      <c r="AE225" s="85" t="s">
        <v>846</v>
      </c>
      <c r="AF225" s="79" t="b">
        <v>0</v>
      </c>
      <c r="AG225" s="79" t="s">
        <v>854</v>
      </c>
      <c r="AH225" s="79"/>
      <c r="AI225" s="85" t="s">
        <v>839</v>
      </c>
      <c r="AJ225" s="79" t="b">
        <v>0</v>
      </c>
      <c r="AK225" s="79">
        <v>0</v>
      </c>
      <c r="AL225" s="85" t="s">
        <v>839</v>
      </c>
      <c r="AM225" s="79" t="s">
        <v>863</v>
      </c>
      <c r="AN225" s="79" t="b">
        <v>0</v>
      </c>
      <c r="AO225" s="85" t="s">
        <v>830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7</v>
      </c>
      <c r="BC225" s="78" t="str">
        <f>REPLACE(INDEX(GroupVertices[Group],MATCH(Edges[[#This Row],[Vertex 2]],GroupVertices[Vertex],0)),1,1,"")</f>
        <v>3</v>
      </c>
      <c r="BD225" s="48"/>
      <c r="BE225" s="49"/>
      <c r="BF225" s="48"/>
      <c r="BG225" s="49"/>
      <c r="BH225" s="48"/>
      <c r="BI225" s="49"/>
      <c r="BJ225" s="48"/>
      <c r="BK225" s="49"/>
      <c r="BL225" s="48"/>
    </row>
    <row r="226" spans="1:64" ht="15">
      <c r="A226" s="64" t="s">
        <v>243</v>
      </c>
      <c r="B226" s="64" t="s">
        <v>347</v>
      </c>
      <c r="C226" s="65" t="s">
        <v>2748</v>
      </c>
      <c r="D226" s="66">
        <v>3</v>
      </c>
      <c r="E226" s="67" t="s">
        <v>132</v>
      </c>
      <c r="F226" s="68">
        <v>35</v>
      </c>
      <c r="G226" s="65"/>
      <c r="H226" s="69"/>
      <c r="I226" s="70"/>
      <c r="J226" s="70"/>
      <c r="K226" s="34" t="s">
        <v>65</v>
      </c>
      <c r="L226" s="77">
        <v>226</v>
      </c>
      <c r="M226" s="77"/>
      <c r="N226" s="72"/>
      <c r="O226" s="79" t="s">
        <v>383</v>
      </c>
      <c r="P226" s="81">
        <v>43687.25611111111</v>
      </c>
      <c r="Q226" s="79" t="s">
        <v>416</v>
      </c>
      <c r="R226" s="79"/>
      <c r="S226" s="79"/>
      <c r="T226" s="79"/>
      <c r="U226" s="82" t="s">
        <v>525</v>
      </c>
      <c r="V226" s="82" t="s">
        <v>525</v>
      </c>
      <c r="W226" s="81">
        <v>43687.25611111111</v>
      </c>
      <c r="X226" s="82" t="s">
        <v>630</v>
      </c>
      <c r="Y226" s="79"/>
      <c r="Z226" s="79"/>
      <c r="AA226" s="85" t="s">
        <v>748</v>
      </c>
      <c r="AB226" s="85" t="s">
        <v>830</v>
      </c>
      <c r="AC226" s="79" t="b">
        <v>0</v>
      </c>
      <c r="AD226" s="79">
        <v>0</v>
      </c>
      <c r="AE226" s="85" t="s">
        <v>846</v>
      </c>
      <c r="AF226" s="79" t="b">
        <v>0</v>
      </c>
      <c r="AG226" s="79" t="s">
        <v>854</v>
      </c>
      <c r="AH226" s="79"/>
      <c r="AI226" s="85" t="s">
        <v>839</v>
      </c>
      <c r="AJ226" s="79" t="b">
        <v>0</v>
      </c>
      <c r="AK226" s="79">
        <v>0</v>
      </c>
      <c r="AL226" s="85" t="s">
        <v>839</v>
      </c>
      <c r="AM226" s="79" t="s">
        <v>863</v>
      </c>
      <c r="AN226" s="79" t="b">
        <v>0</v>
      </c>
      <c r="AO226" s="85" t="s">
        <v>830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7</v>
      </c>
      <c r="BC226" s="78" t="str">
        <f>REPLACE(INDEX(GroupVertices[Group],MATCH(Edges[[#This Row],[Vertex 2]],GroupVertices[Vertex],0)),1,1,"")</f>
        <v>7</v>
      </c>
      <c r="BD226" s="48">
        <v>0</v>
      </c>
      <c r="BE226" s="49">
        <v>0</v>
      </c>
      <c r="BF226" s="48">
        <v>0</v>
      </c>
      <c r="BG226" s="49">
        <v>0</v>
      </c>
      <c r="BH226" s="48">
        <v>0</v>
      </c>
      <c r="BI226" s="49">
        <v>0</v>
      </c>
      <c r="BJ226" s="48">
        <v>3</v>
      </c>
      <c r="BK226" s="49">
        <v>100</v>
      </c>
      <c r="BL226" s="48">
        <v>3</v>
      </c>
    </row>
    <row r="227" spans="1:64" ht="15">
      <c r="A227" s="64" t="s">
        <v>244</v>
      </c>
      <c r="B227" s="64" t="s">
        <v>244</v>
      </c>
      <c r="C227" s="65" t="s">
        <v>2748</v>
      </c>
      <c r="D227" s="66">
        <v>3</v>
      </c>
      <c r="E227" s="67" t="s">
        <v>132</v>
      </c>
      <c r="F227" s="68">
        <v>35</v>
      </c>
      <c r="G227" s="65"/>
      <c r="H227" s="69"/>
      <c r="I227" s="70"/>
      <c r="J227" s="70"/>
      <c r="K227" s="34" t="s">
        <v>65</v>
      </c>
      <c r="L227" s="77">
        <v>227</v>
      </c>
      <c r="M227" s="77"/>
      <c r="N227" s="72"/>
      <c r="O227" s="79" t="s">
        <v>176</v>
      </c>
      <c r="P227" s="81">
        <v>43687.28420138889</v>
      </c>
      <c r="Q227" s="79" t="s">
        <v>417</v>
      </c>
      <c r="R227" s="79"/>
      <c r="S227" s="79"/>
      <c r="T227" s="79" t="s">
        <v>517</v>
      </c>
      <c r="U227" s="79"/>
      <c r="V227" s="82" t="s">
        <v>564</v>
      </c>
      <c r="W227" s="81">
        <v>43687.28420138889</v>
      </c>
      <c r="X227" s="82" t="s">
        <v>631</v>
      </c>
      <c r="Y227" s="79"/>
      <c r="Z227" s="79"/>
      <c r="AA227" s="85" t="s">
        <v>749</v>
      </c>
      <c r="AB227" s="79"/>
      <c r="AC227" s="79" t="b">
        <v>0</v>
      </c>
      <c r="AD227" s="79">
        <v>0</v>
      </c>
      <c r="AE227" s="85" t="s">
        <v>839</v>
      </c>
      <c r="AF227" s="79" t="b">
        <v>0</v>
      </c>
      <c r="AG227" s="79" t="s">
        <v>853</v>
      </c>
      <c r="AH227" s="79"/>
      <c r="AI227" s="85" t="s">
        <v>839</v>
      </c>
      <c r="AJ227" s="79" t="b">
        <v>0</v>
      </c>
      <c r="AK227" s="79">
        <v>0</v>
      </c>
      <c r="AL227" s="85" t="s">
        <v>839</v>
      </c>
      <c r="AM227" s="79" t="s">
        <v>861</v>
      </c>
      <c r="AN227" s="79" t="b">
        <v>0</v>
      </c>
      <c r="AO227" s="85" t="s">
        <v>749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10</v>
      </c>
      <c r="BC227" s="78" t="str">
        <f>REPLACE(INDEX(GroupVertices[Group],MATCH(Edges[[#This Row],[Vertex 2]],GroupVertices[Vertex],0)),1,1,"")</f>
        <v>10</v>
      </c>
      <c r="BD227" s="48">
        <v>0</v>
      </c>
      <c r="BE227" s="49">
        <v>0</v>
      </c>
      <c r="BF227" s="48">
        <v>0</v>
      </c>
      <c r="BG227" s="49">
        <v>0</v>
      </c>
      <c r="BH227" s="48">
        <v>0</v>
      </c>
      <c r="BI227" s="49">
        <v>0</v>
      </c>
      <c r="BJ227" s="48">
        <v>6</v>
      </c>
      <c r="BK227" s="49">
        <v>100</v>
      </c>
      <c r="BL227" s="48">
        <v>6</v>
      </c>
    </row>
    <row r="228" spans="1:64" ht="15">
      <c r="A228" s="64" t="s">
        <v>245</v>
      </c>
      <c r="B228" s="64" t="s">
        <v>222</v>
      </c>
      <c r="C228" s="65" t="s">
        <v>2749</v>
      </c>
      <c r="D228" s="66">
        <v>3.875</v>
      </c>
      <c r="E228" s="67" t="s">
        <v>136</v>
      </c>
      <c r="F228" s="68">
        <v>32.125</v>
      </c>
      <c r="G228" s="65"/>
      <c r="H228" s="69"/>
      <c r="I228" s="70"/>
      <c r="J228" s="70"/>
      <c r="K228" s="34" t="s">
        <v>65</v>
      </c>
      <c r="L228" s="77">
        <v>228</v>
      </c>
      <c r="M228" s="77"/>
      <c r="N228" s="72"/>
      <c r="O228" s="79" t="s">
        <v>382</v>
      </c>
      <c r="P228" s="81">
        <v>43687.28920138889</v>
      </c>
      <c r="Q228" s="79" t="s">
        <v>418</v>
      </c>
      <c r="R228" s="79"/>
      <c r="S228" s="79"/>
      <c r="T228" s="79"/>
      <c r="U228" s="79"/>
      <c r="V228" s="82" t="s">
        <v>565</v>
      </c>
      <c r="W228" s="81">
        <v>43687.28920138889</v>
      </c>
      <c r="X228" s="82" t="s">
        <v>632</v>
      </c>
      <c r="Y228" s="79"/>
      <c r="Z228" s="79"/>
      <c r="AA228" s="85" t="s">
        <v>750</v>
      </c>
      <c r="AB228" s="79"/>
      <c r="AC228" s="79" t="b">
        <v>0</v>
      </c>
      <c r="AD228" s="79">
        <v>0</v>
      </c>
      <c r="AE228" s="85" t="s">
        <v>839</v>
      </c>
      <c r="AF228" s="79" t="b">
        <v>0</v>
      </c>
      <c r="AG228" s="79" t="s">
        <v>853</v>
      </c>
      <c r="AH228" s="79"/>
      <c r="AI228" s="85" t="s">
        <v>839</v>
      </c>
      <c r="AJ228" s="79" t="b">
        <v>0</v>
      </c>
      <c r="AK228" s="79">
        <v>0</v>
      </c>
      <c r="AL228" s="85" t="s">
        <v>792</v>
      </c>
      <c r="AM228" s="79" t="s">
        <v>860</v>
      </c>
      <c r="AN228" s="79" t="b">
        <v>0</v>
      </c>
      <c r="AO228" s="85" t="s">
        <v>792</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22</v>
      </c>
      <c r="BK228" s="49">
        <v>100</v>
      </c>
      <c r="BL228" s="48">
        <v>22</v>
      </c>
    </row>
    <row r="229" spans="1:64" ht="15">
      <c r="A229" s="64" t="s">
        <v>245</v>
      </c>
      <c r="B229" s="64" t="s">
        <v>222</v>
      </c>
      <c r="C229" s="65" t="s">
        <v>2749</v>
      </c>
      <c r="D229" s="66">
        <v>3.875</v>
      </c>
      <c r="E229" s="67" t="s">
        <v>136</v>
      </c>
      <c r="F229" s="68">
        <v>32.125</v>
      </c>
      <c r="G229" s="65"/>
      <c r="H229" s="69"/>
      <c r="I229" s="70"/>
      <c r="J229" s="70"/>
      <c r="K229" s="34" t="s">
        <v>65</v>
      </c>
      <c r="L229" s="77">
        <v>229</v>
      </c>
      <c r="M229" s="77"/>
      <c r="N229" s="72"/>
      <c r="O229" s="79" t="s">
        <v>382</v>
      </c>
      <c r="P229" s="81">
        <v>43687.289826388886</v>
      </c>
      <c r="Q229" s="79" t="s">
        <v>419</v>
      </c>
      <c r="R229" s="79"/>
      <c r="S229" s="79"/>
      <c r="T229" s="79"/>
      <c r="U229" s="79"/>
      <c r="V229" s="82" t="s">
        <v>565</v>
      </c>
      <c r="W229" s="81">
        <v>43687.289826388886</v>
      </c>
      <c r="X229" s="82" t="s">
        <v>633</v>
      </c>
      <c r="Y229" s="79"/>
      <c r="Z229" s="79"/>
      <c r="AA229" s="85" t="s">
        <v>751</v>
      </c>
      <c r="AB229" s="79"/>
      <c r="AC229" s="79" t="b">
        <v>0</v>
      </c>
      <c r="AD229" s="79">
        <v>0</v>
      </c>
      <c r="AE229" s="85" t="s">
        <v>839</v>
      </c>
      <c r="AF229" s="79" t="b">
        <v>0</v>
      </c>
      <c r="AG229" s="79" t="s">
        <v>853</v>
      </c>
      <c r="AH229" s="79"/>
      <c r="AI229" s="85" t="s">
        <v>839</v>
      </c>
      <c r="AJ229" s="79" t="b">
        <v>0</v>
      </c>
      <c r="AK229" s="79">
        <v>0</v>
      </c>
      <c r="AL229" s="85" t="s">
        <v>793</v>
      </c>
      <c r="AM229" s="79" t="s">
        <v>860</v>
      </c>
      <c r="AN229" s="79" t="b">
        <v>0</v>
      </c>
      <c r="AO229" s="85" t="s">
        <v>793</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3</v>
      </c>
      <c r="BC229" s="78" t="str">
        <f>REPLACE(INDEX(GroupVertices[Group],MATCH(Edges[[#This Row],[Vertex 2]],GroupVertices[Vertex],0)),1,1,"")</f>
        <v>3</v>
      </c>
      <c r="BD229" s="48">
        <v>0</v>
      </c>
      <c r="BE229" s="49">
        <v>0</v>
      </c>
      <c r="BF229" s="48">
        <v>2</v>
      </c>
      <c r="BG229" s="49">
        <v>8.695652173913043</v>
      </c>
      <c r="BH229" s="48">
        <v>0</v>
      </c>
      <c r="BI229" s="49">
        <v>0</v>
      </c>
      <c r="BJ229" s="48">
        <v>21</v>
      </c>
      <c r="BK229" s="49">
        <v>91.30434782608695</v>
      </c>
      <c r="BL229" s="48">
        <v>23</v>
      </c>
    </row>
    <row r="230" spans="1:64" ht="15">
      <c r="A230" s="64" t="s">
        <v>246</v>
      </c>
      <c r="B230" s="64" t="s">
        <v>246</v>
      </c>
      <c r="C230" s="65" t="s">
        <v>2748</v>
      </c>
      <c r="D230" s="66">
        <v>3</v>
      </c>
      <c r="E230" s="67" t="s">
        <v>132</v>
      </c>
      <c r="F230" s="68">
        <v>35</v>
      </c>
      <c r="G230" s="65"/>
      <c r="H230" s="69"/>
      <c r="I230" s="70"/>
      <c r="J230" s="70"/>
      <c r="K230" s="34" t="s">
        <v>65</v>
      </c>
      <c r="L230" s="77">
        <v>230</v>
      </c>
      <c r="M230" s="77"/>
      <c r="N230" s="72"/>
      <c r="O230" s="79" t="s">
        <v>176</v>
      </c>
      <c r="P230" s="81">
        <v>43687.604212962964</v>
      </c>
      <c r="Q230" s="82" t="s">
        <v>420</v>
      </c>
      <c r="R230" s="79"/>
      <c r="S230" s="79"/>
      <c r="T230" s="79"/>
      <c r="U230" s="82" t="s">
        <v>520</v>
      </c>
      <c r="V230" s="82" t="s">
        <v>520</v>
      </c>
      <c r="W230" s="81">
        <v>43687.604212962964</v>
      </c>
      <c r="X230" s="82" t="s">
        <v>634</v>
      </c>
      <c r="Y230" s="79"/>
      <c r="Z230" s="79"/>
      <c r="AA230" s="85" t="s">
        <v>752</v>
      </c>
      <c r="AB230" s="79"/>
      <c r="AC230" s="79" t="b">
        <v>0</v>
      </c>
      <c r="AD230" s="79">
        <v>0</v>
      </c>
      <c r="AE230" s="85" t="s">
        <v>839</v>
      </c>
      <c r="AF230" s="79" t="b">
        <v>0</v>
      </c>
      <c r="AG230" s="79" t="s">
        <v>854</v>
      </c>
      <c r="AH230" s="79"/>
      <c r="AI230" s="85" t="s">
        <v>839</v>
      </c>
      <c r="AJ230" s="79" t="b">
        <v>0</v>
      </c>
      <c r="AK230" s="79">
        <v>0</v>
      </c>
      <c r="AL230" s="85" t="s">
        <v>839</v>
      </c>
      <c r="AM230" s="79" t="s">
        <v>862</v>
      </c>
      <c r="AN230" s="79" t="b">
        <v>0</v>
      </c>
      <c r="AO230" s="85" t="s">
        <v>752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10</v>
      </c>
      <c r="BC230" s="78" t="str">
        <f>REPLACE(INDEX(GroupVertices[Group],MATCH(Edges[[#This Row],[Vertex 2]],GroupVertices[Vertex],0)),1,1,"")</f>
        <v>10</v>
      </c>
      <c r="BD230" s="48">
        <v>0</v>
      </c>
      <c r="BE230" s="49">
        <v>0</v>
      </c>
      <c r="BF230" s="48">
        <v>0</v>
      </c>
      <c r="BG230" s="49">
        <v>0</v>
      </c>
      <c r="BH230" s="48">
        <v>0</v>
      </c>
      <c r="BI230" s="49">
        <v>0</v>
      </c>
      <c r="BJ230" s="48">
        <v>0</v>
      </c>
      <c r="BK230" s="49">
        <v>0</v>
      </c>
      <c r="BL230" s="48">
        <v>0</v>
      </c>
    </row>
    <row r="231" spans="1:64" ht="15">
      <c r="A231" s="64" t="s">
        <v>247</v>
      </c>
      <c r="B231" s="64" t="s">
        <v>222</v>
      </c>
      <c r="C231" s="65" t="s">
        <v>2748</v>
      </c>
      <c r="D231" s="66">
        <v>3</v>
      </c>
      <c r="E231" s="67" t="s">
        <v>132</v>
      </c>
      <c r="F231" s="68">
        <v>35</v>
      </c>
      <c r="G231" s="65"/>
      <c r="H231" s="69"/>
      <c r="I231" s="70"/>
      <c r="J231" s="70"/>
      <c r="K231" s="34" t="s">
        <v>65</v>
      </c>
      <c r="L231" s="77">
        <v>231</v>
      </c>
      <c r="M231" s="77"/>
      <c r="N231" s="72"/>
      <c r="O231" s="79" t="s">
        <v>383</v>
      </c>
      <c r="P231" s="81">
        <v>43687.75761574074</v>
      </c>
      <c r="Q231" s="79" t="s">
        <v>421</v>
      </c>
      <c r="R231" s="82" t="s">
        <v>490</v>
      </c>
      <c r="S231" s="79" t="s">
        <v>512</v>
      </c>
      <c r="T231" s="79"/>
      <c r="U231" s="79"/>
      <c r="V231" s="82" t="s">
        <v>566</v>
      </c>
      <c r="W231" s="81">
        <v>43687.75761574074</v>
      </c>
      <c r="X231" s="82" t="s">
        <v>635</v>
      </c>
      <c r="Y231" s="79"/>
      <c r="Z231" s="79"/>
      <c r="AA231" s="85" t="s">
        <v>753</v>
      </c>
      <c r="AB231" s="85" t="s">
        <v>831</v>
      </c>
      <c r="AC231" s="79" t="b">
        <v>0</v>
      </c>
      <c r="AD231" s="79">
        <v>0</v>
      </c>
      <c r="AE231" s="85" t="s">
        <v>840</v>
      </c>
      <c r="AF231" s="79" t="b">
        <v>0</v>
      </c>
      <c r="AG231" s="79" t="s">
        <v>853</v>
      </c>
      <c r="AH231" s="79"/>
      <c r="AI231" s="85" t="s">
        <v>839</v>
      </c>
      <c r="AJ231" s="79" t="b">
        <v>0</v>
      </c>
      <c r="AK231" s="79">
        <v>0</v>
      </c>
      <c r="AL231" s="85" t="s">
        <v>839</v>
      </c>
      <c r="AM231" s="79" t="s">
        <v>863</v>
      </c>
      <c r="AN231" s="79" t="b">
        <v>1</v>
      </c>
      <c r="AO231" s="85" t="s">
        <v>831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19</v>
      </c>
      <c r="BK231" s="49">
        <v>100</v>
      </c>
      <c r="BL231" s="48">
        <v>19</v>
      </c>
    </row>
    <row r="232" spans="1:64" ht="15">
      <c r="A232" s="64" t="s">
        <v>248</v>
      </c>
      <c r="B232" s="64" t="s">
        <v>248</v>
      </c>
      <c r="C232" s="65" t="s">
        <v>2748</v>
      </c>
      <c r="D232" s="66">
        <v>3</v>
      </c>
      <c r="E232" s="67" t="s">
        <v>132</v>
      </c>
      <c r="F232" s="68">
        <v>35</v>
      </c>
      <c r="G232" s="65"/>
      <c r="H232" s="69"/>
      <c r="I232" s="70"/>
      <c r="J232" s="70"/>
      <c r="K232" s="34" t="s">
        <v>65</v>
      </c>
      <c r="L232" s="77">
        <v>232</v>
      </c>
      <c r="M232" s="77"/>
      <c r="N232" s="72"/>
      <c r="O232" s="79" t="s">
        <v>176</v>
      </c>
      <c r="P232" s="81">
        <v>43688.06266203704</v>
      </c>
      <c r="Q232" s="82" t="s">
        <v>422</v>
      </c>
      <c r="R232" s="79"/>
      <c r="S232" s="79"/>
      <c r="T232" s="79"/>
      <c r="U232" s="82" t="s">
        <v>520</v>
      </c>
      <c r="V232" s="82" t="s">
        <v>520</v>
      </c>
      <c r="W232" s="81">
        <v>43688.06266203704</v>
      </c>
      <c r="X232" s="82" t="s">
        <v>636</v>
      </c>
      <c r="Y232" s="79"/>
      <c r="Z232" s="79"/>
      <c r="AA232" s="85" t="s">
        <v>754</v>
      </c>
      <c r="AB232" s="79"/>
      <c r="AC232" s="79" t="b">
        <v>0</v>
      </c>
      <c r="AD232" s="79">
        <v>0</v>
      </c>
      <c r="AE232" s="85" t="s">
        <v>839</v>
      </c>
      <c r="AF232" s="79" t="b">
        <v>0</v>
      </c>
      <c r="AG232" s="79" t="s">
        <v>854</v>
      </c>
      <c r="AH232" s="79"/>
      <c r="AI232" s="85" t="s">
        <v>839</v>
      </c>
      <c r="AJ232" s="79" t="b">
        <v>0</v>
      </c>
      <c r="AK232" s="79">
        <v>0</v>
      </c>
      <c r="AL232" s="85" t="s">
        <v>839</v>
      </c>
      <c r="AM232" s="79" t="s">
        <v>862</v>
      </c>
      <c r="AN232" s="79" t="b">
        <v>0</v>
      </c>
      <c r="AO232" s="85" t="s">
        <v>754</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10</v>
      </c>
      <c r="BC232" s="78" t="str">
        <f>REPLACE(INDEX(GroupVertices[Group],MATCH(Edges[[#This Row],[Vertex 2]],GroupVertices[Vertex],0)),1,1,"")</f>
        <v>10</v>
      </c>
      <c r="BD232" s="48">
        <v>0</v>
      </c>
      <c r="BE232" s="49">
        <v>0</v>
      </c>
      <c r="BF232" s="48">
        <v>0</v>
      </c>
      <c r="BG232" s="49">
        <v>0</v>
      </c>
      <c r="BH232" s="48">
        <v>0</v>
      </c>
      <c r="BI232" s="49">
        <v>0</v>
      </c>
      <c r="BJ232" s="48">
        <v>0</v>
      </c>
      <c r="BK232" s="49">
        <v>0</v>
      </c>
      <c r="BL232" s="48">
        <v>0</v>
      </c>
    </row>
    <row r="233" spans="1:64" ht="15">
      <c r="A233" s="64" t="s">
        <v>249</v>
      </c>
      <c r="B233" s="64" t="s">
        <v>348</v>
      </c>
      <c r="C233" s="65" t="s">
        <v>2752</v>
      </c>
      <c r="D233" s="66">
        <v>10</v>
      </c>
      <c r="E233" s="67" t="s">
        <v>136</v>
      </c>
      <c r="F233" s="68">
        <v>12</v>
      </c>
      <c r="G233" s="65"/>
      <c r="H233" s="69"/>
      <c r="I233" s="70"/>
      <c r="J233" s="70"/>
      <c r="K233" s="34" t="s">
        <v>65</v>
      </c>
      <c r="L233" s="77">
        <v>233</v>
      </c>
      <c r="M233" s="77"/>
      <c r="N233" s="72"/>
      <c r="O233" s="79" t="s">
        <v>382</v>
      </c>
      <c r="P233" s="81">
        <v>43688.6955787037</v>
      </c>
      <c r="Q233" s="79" t="s">
        <v>423</v>
      </c>
      <c r="R233" s="79"/>
      <c r="S233" s="79"/>
      <c r="T233" s="79"/>
      <c r="U233" s="82" t="s">
        <v>526</v>
      </c>
      <c r="V233" s="82" t="s">
        <v>526</v>
      </c>
      <c r="W233" s="81">
        <v>43688.6955787037</v>
      </c>
      <c r="X233" s="82" t="s">
        <v>637</v>
      </c>
      <c r="Y233" s="79"/>
      <c r="Z233" s="79"/>
      <c r="AA233" s="85" t="s">
        <v>755</v>
      </c>
      <c r="AB233" s="85" t="s">
        <v>832</v>
      </c>
      <c r="AC233" s="79" t="b">
        <v>0</v>
      </c>
      <c r="AD233" s="79">
        <v>1</v>
      </c>
      <c r="AE233" s="85" t="s">
        <v>841</v>
      </c>
      <c r="AF233" s="79" t="b">
        <v>0</v>
      </c>
      <c r="AG233" s="79" t="s">
        <v>854</v>
      </c>
      <c r="AH233" s="79"/>
      <c r="AI233" s="85" t="s">
        <v>839</v>
      </c>
      <c r="AJ233" s="79" t="b">
        <v>0</v>
      </c>
      <c r="AK233" s="79">
        <v>0</v>
      </c>
      <c r="AL233" s="85" t="s">
        <v>839</v>
      </c>
      <c r="AM233" s="79" t="s">
        <v>863</v>
      </c>
      <c r="AN233" s="79" t="b">
        <v>0</v>
      </c>
      <c r="AO233" s="85" t="s">
        <v>832</v>
      </c>
      <c r="AP233" s="79" t="s">
        <v>176</v>
      </c>
      <c r="AQ233" s="79">
        <v>0</v>
      </c>
      <c r="AR233" s="79">
        <v>0</v>
      </c>
      <c r="AS233" s="79"/>
      <c r="AT233" s="79"/>
      <c r="AU233" s="79"/>
      <c r="AV233" s="79"/>
      <c r="AW233" s="79"/>
      <c r="AX233" s="79"/>
      <c r="AY233" s="79"/>
      <c r="AZ233" s="79"/>
      <c r="BA233">
        <v>9</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249</v>
      </c>
      <c r="B234" s="64" t="s">
        <v>348</v>
      </c>
      <c r="C234" s="65" t="s">
        <v>2752</v>
      </c>
      <c r="D234" s="66">
        <v>10</v>
      </c>
      <c r="E234" s="67" t="s">
        <v>136</v>
      </c>
      <c r="F234" s="68">
        <v>12</v>
      </c>
      <c r="G234" s="65"/>
      <c r="H234" s="69"/>
      <c r="I234" s="70"/>
      <c r="J234" s="70"/>
      <c r="K234" s="34" t="s">
        <v>65</v>
      </c>
      <c r="L234" s="77">
        <v>234</v>
      </c>
      <c r="M234" s="77"/>
      <c r="N234" s="72"/>
      <c r="O234" s="79" t="s">
        <v>382</v>
      </c>
      <c r="P234" s="81">
        <v>43688.695856481485</v>
      </c>
      <c r="Q234" s="79" t="s">
        <v>424</v>
      </c>
      <c r="R234" s="79"/>
      <c r="S234" s="79"/>
      <c r="T234" s="79"/>
      <c r="U234" s="82" t="s">
        <v>527</v>
      </c>
      <c r="V234" s="82" t="s">
        <v>527</v>
      </c>
      <c r="W234" s="81">
        <v>43688.695856481485</v>
      </c>
      <c r="X234" s="82" t="s">
        <v>638</v>
      </c>
      <c r="Y234" s="79"/>
      <c r="Z234" s="79"/>
      <c r="AA234" s="85" t="s">
        <v>756</v>
      </c>
      <c r="AB234" s="85" t="s">
        <v>832</v>
      </c>
      <c r="AC234" s="79" t="b">
        <v>0</v>
      </c>
      <c r="AD234" s="79">
        <v>0</v>
      </c>
      <c r="AE234" s="85" t="s">
        <v>841</v>
      </c>
      <c r="AF234" s="79" t="b">
        <v>0</v>
      </c>
      <c r="AG234" s="79" t="s">
        <v>854</v>
      </c>
      <c r="AH234" s="79"/>
      <c r="AI234" s="85" t="s">
        <v>839</v>
      </c>
      <c r="AJ234" s="79" t="b">
        <v>0</v>
      </c>
      <c r="AK234" s="79">
        <v>0</v>
      </c>
      <c r="AL234" s="85" t="s">
        <v>839</v>
      </c>
      <c r="AM234" s="79" t="s">
        <v>863</v>
      </c>
      <c r="AN234" s="79" t="b">
        <v>0</v>
      </c>
      <c r="AO234" s="85" t="s">
        <v>832</v>
      </c>
      <c r="AP234" s="79" t="s">
        <v>176</v>
      </c>
      <c r="AQ234" s="79">
        <v>0</v>
      </c>
      <c r="AR234" s="79">
        <v>0</v>
      </c>
      <c r="AS234" s="79"/>
      <c r="AT234" s="79"/>
      <c r="AU234" s="79"/>
      <c r="AV234" s="79"/>
      <c r="AW234" s="79"/>
      <c r="AX234" s="79"/>
      <c r="AY234" s="79"/>
      <c r="AZ234" s="79"/>
      <c r="BA234">
        <v>9</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249</v>
      </c>
      <c r="B235" s="64" t="s">
        <v>348</v>
      </c>
      <c r="C235" s="65" t="s">
        <v>2752</v>
      </c>
      <c r="D235" s="66">
        <v>10</v>
      </c>
      <c r="E235" s="67" t="s">
        <v>136</v>
      </c>
      <c r="F235" s="68">
        <v>12</v>
      </c>
      <c r="G235" s="65"/>
      <c r="H235" s="69"/>
      <c r="I235" s="70"/>
      <c r="J235" s="70"/>
      <c r="K235" s="34" t="s">
        <v>65</v>
      </c>
      <c r="L235" s="77">
        <v>235</v>
      </c>
      <c r="M235" s="77"/>
      <c r="N235" s="72"/>
      <c r="O235" s="79" t="s">
        <v>382</v>
      </c>
      <c r="P235" s="81">
        <v>43688.6959375</v>
      </c>
      <c r="Q235" s="79" t="s">
        <v>425</v>
      </c>
      <c r="R235" s="79"/>
      <c r="S235" s="79"/>
      <c r="T235" s="79"/>
      <c r="U235" s="82" t="s">
        <v>528</v>
      </c>
      <c r="V235" s="82" t="s">
        <v>528</v>
      </c>
      <c r="W235" s="81">
        <v>43688.6959375</v>
      </c>
      <c r="X235" s="82" t="s">
        <v>639</v>
      </c>
      <c r="Y235" s="79"/>
      <c r="Z235" s="79"/>
      <c r="AA235" s="85" t="s">
        <v>757</v>
      </c>
      <c r="AB235" s="85" t="s">
        <v>832</v>
      </c>
      <c r="AC235" s="79" t="b">
        <v>0</v>
      </c>
      <c r="AD235" s="79">
        <v>0</v>
      </c>
      <c r="AE235" s="85" t="s">
        <v>841</v>
      </c>
      <c r="AF235" s="79" t="b">
        <v>0</v>
      </c>
      <c r="AG235" s="79" t="s">
        <v>854</v>
      </c>
      <c r="AH235" s="79"/>
      <c r="AI235" s="85" t="s">
        <v>839</v>
      </c>
      <c r="AJ235" s="79" t="b">
        <v>0</v>
      </c>
      <c r="AK235" s="79">
        <v>0</v>
      </c>
      <c r="AL235" s="85" t="s">
        <v>839</v>
      </c>
      <c r="AM235" s="79" t="s">
        <v>863</v>
      </c>
      <c r="AN235" s="79" t="b">
        <v>0</v>
      </c>
      <c r="AO235" s="85" t="s">
        <v>832</v>
      </c>
      <c r="AP235" s="79" t="s">
        <v>176</v>
      </c>
      <c r="AQ235" s="79">
        <v>0</v>
      </c>
      <c r="AR235" s="79">
        <v>0</v>
      </c>
      <c r="AS235" s="79"/>
      <c r="AT235" s="79"/>
      <c r="AU235" s="79"/>
      <c r="AV235" s="79"/>
      <c r="AW235" s="79"/>
      <c r="AX235" s="79"/>
      <c r="AY235" s="79"/>
      <c r="AZ235" s="79"/>
      <c r="BA235">
        <v>9</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249</v>
      </c>
      <c r="B236" s="64" t="s">
        <v>348</v>
      </c>
      <c r="C236" s="65" t="s">
        <v>2752</v>
      </c>
      <c r="D236" s="66">
        <v>10</v>
      </c>
      <c r="E236" s="67" t="s">
        <v>136</v>
      </c>
      <c r="F236" s="68">
        <v>12</v>
      </c>
      <c r="G236" s="65"/>
      <c r="H236" s="69"/>
      <c r="I236" s="70"/>
      <c r="J236" s="70"/>
      <c r="K236" s="34" t="s">
        <v>65</v>
      </c>
      <c r="L236" s="77">
        <v>236</v>
      </c>
      <c r="M236" s="77"/>
      <c r="N236" s="72"/>
      <c r="O236" s="79" t="s">
        <v>382</v>
      </c>
      <c r="P236" s="81">
        <v>43688.6962037037</v>
      </c>
      <c r="Q236" s="79" t="s">
        <v>426</v>
      </c>
      <c r="R236" s="79"/>
      <c r="S236" s="79"/>
      <c r="T236" s="79"/>
      <c r="U236" s="82" t="s">
        <v>529</v>
      </c>
      <c r="V236" s="82" t="s">
        <v>529</v>
      </c>
      <c r="W236" s="81">
        <v>43688.6962037037</v>
      </c>
      <c r="X236" s="82" t="s">
        <v>640</v>
      </c>
      <c r="Y236" s="79"/>
      <c r="Z236" s="79"/>
      <c r="AA236" s="85" t="s">
        <v>758</v>
      </c>
      <c r="AB236" s="85" t="s">
        <v>832</v>
      </c>
      <c r="AC236" s="79" t="b">
        <v>0</v>
      </c>
      <c r="AD236" s="79">
        <v>0</v>
      </c>
      <c r="AE236" s="85" t="s">
        <v>841</v>
      </c>
      <c r="AF236" s="79" t="b">
        <v>0</v>
      </c>
      <c r="AG236" s="79" t="s">
        <v>854</v>
      </c>
      <c r="AH236" s="79"/>
      <c r="AI236" s="85" t="s">
        <v>839</v>
      </c>
      <c r="AJ236" s="79" t="b">
        <v>0</v>
      </c>
      <c r="AK236" s="79">
        <v>0</v>
      </c>
      <c r="AL236" s="85" t="s">
        <v>839</v>
      </c>
      <c r="AM236" s="79" t="s">
        <v>863</v>
      </c>
      <c r="AN236" s="79" t="b">
        <v>0</v>
      </c>
      <c r="AO236" s="85" t="s">
        <v>832</v>
      </c>
      <c r="AP236" s="79" t="s">
        <v>176</v>
      </c>
      <c r="AQ236" s="79">
        <v>0</v>
      </c>
      <c r="AR236" s="79">
        <v>0</v>
      </c>
      <c r="AS236" s="79"/>
      <c r="AT236" s="79"/>
      <c r="AU236" s="79"/>
      <c r="AV236" s="79"/>
      <c r="AW236" s="79"/>
      <c r="AX236" s="79"/>
      <c r="AY236" s="79"/>
      <c r="AZ236" s="79"/>
      <c r="BA236">
        <v>9</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249</v>
      </c>
      <c r="B237" s="64" t="s">
        <v>348</v>
      </c>
      <c r="C237" s="65" t="s">
        <v>2752</v>
      </c>
      <c r="D237" s="66">
        <v>10</v>
      </c>
      <c r="E237" s="67" t="s">
        <v>136</v>
      </c>
      <c r="F237" s="68">
        <v>12</v>
      </c>
      <c r="G237" s="65"/>
      <c r="H237" s="69"/>
      <c r="I237" s="70"/>
      <c r="J237" s="70"/>
      <c r="K237" s="34" t="s">
        <v>65</v>
      </c>
      <c r="L237" s="77">
        <v>237</v>
      </c>
      <c r="M237" s="77"/>
      <c r="N237" s="72"/>
      <c r="O237" s="79" t="s">
        <v>382</v>
      </c>
      <c r="P237" s="81">
        <v>43688.69627314815</v>
      </c>
      <c r="Q237" s="79" t="s">
        <v>427</v>
      </c>
      <c r="R237" s="79"/>
      <c r="S237" s="79"/>
      <c r="T237" s="79"/>
      <c r="U237" s="82" t="s">
        <v>530</v>
      </c>
      <c r="V237" s="82" t="s">
        <v>530</v>
      </c>
      <c r="W237" s="81">
        <v>43688.69627314815</v>
      </c>
      <c r="X237" s="82" t="s">
        <v>641</v>
      </c>
      <c r="Y237" s="79"/>
      <c r="Z237" s="79"/>
      <c r="AA237" s="85" t="s">
        <v>759</v>
      </c>
      <c r="AB237" s="85" t="s">
        <v>832</v>
      </c>
      <c r="AC237" s="79" t="b">
        <v>0</v>
      </c>
      <c r="AD237" s="79">
        <v>0</v>
      </c>
      <c r="AE237" s="85" t="s">
        <v>841</v>
      </c>
      <c r="AF237" s="79" t="b">
        <v>0</v>
      </c>
      <c r="AG237" s="79" t="s">
        <v>854</v>
      </c>
      <c r="AH237" s="79"/>
      <c r="AI237" s="85" t="s">
        <v>839</v>
      </c>
      <c r="AJ237" s="79" t="b">
        <v>0</v>
      </c>
      <c r="AK237" s="79">
        <v>0</v>
      </c>
      <c r="AL237" s="85" t="s">
        <v>839</v>
      </c>
      <c r="AM237" s="79" t="s">
        <v>863</v>
      </c>
      <c r="AN237" s="79" t="b">
        <v>0</v>
      </c>
      <c r="AO237" s="85" t="s">
        <v>832</v>
      </c>
      <c r="AP237" s="79" t="s">
        <v>176</v>
      </c>
      <c r="AQ237" s="79">
        <v>0</v>
      </c>
      <c r="AR237" s="79">
        <v>0</v>
      </c>
      <c r="AS237" s="79"/>
      <c r="AT237" s="79"/>
      <c r="AU237" s="79"/>
      <c r="AV237" s="79"/>
      <c r="AW237" s="79"/>
      <c r="AX237" s="79"/>
      <c r="AY237" s="79"/>
      <c r="AZ237" s="79"/>
      <c r="BA237">
        <v>9</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249</v>
      </c>
      <c r="B238" s="64" t="s">
        <v>348</v>
      </c>
      <c r="C238" s="65" t="s">
        <v>2752</v>
      </c>
      <c r="D238" s="66">
        <v>10</v>
      </c>
      <c r="E238" s="67" t="s">
        <v>136</v>
      </c>
      <c r="F238" s="68">
        <v>12</v>
      </c>
      <c r="G238" s="65"/>
      <c r="H238" s="69"/>
      <c r="I238" s="70"/>
      <c r="J238" s="70"/>
      <c r="K238" s="34" t="s">
        <v>65</v>
      </c>
      <c r="L238" s="77">
        <v>238</v>
      </c>
      <c r="M238" s="77"/>
      <c r="N238" s="72"/>
      <c r="O238" s="79" t="s">
        <v>382</v>
      </c>
      <c r="P238" s="81">
        <v>43688.696377314816</v>
      </c>
      <c r="Q238" s="79" t="s">
        <v>428</v>
      </c>
      <c r="R238" s="79"/>
      <c r="S238" s="79"/>
      <c r="T238" s="79"/>
      <c r="U238" s="82" t="s">
        <v>531</v>
      </c>
      <c r="V238" s="82" t="s">
        <v>531</v>
      </c>
      <c r="W238" s="81">
        <v>43688.696377314816</v>
      </c>
      <c r="X238" s="82" t="s">
        <v>642</v>
      </c>
      <c r="Y238" s="79"/>
      <c r="Z238" s="79"/>
      <c r="AA238" s="85" t="s">
        <v>760</v>
      </c>
      <c r="AB238" s="85" t="s">
        <v>832</v>
      </c>
      <c r="AC238" s="79" t="b">
        <v>0</v>
      </c>
      <c r="AD238" s="79">
        <v>0</v>
      </c>
      <c r="AE238" s="85" t="s">
        <v>841</v>
      </c>
      <c r="AF238" s="79" t="b">
        <v>0</v>
      </c>
      <c r="AG238" s="79" t="s">
        <v>854</v>
      </c>
      <c r="AH238" s="79"/>
      <c r="AI238" s="85" t="s">
        <v>839</v>
      </c>
      <c r="AJ238" s="79" t="b">
        <v>0</v>
      </c>
      <c r="AK238" s="79">
        <v>0</v>
      </c>
      <c r="AL238" s="85" t="s">
        <v>839</v>
      </c>
      <c r="AM238" s="79" t="s">
        <v>863</v>
      </c>
      <c r="AN238" s="79" t="b">
        <v>0</v>
      </c>
      <c r="AO238" s="85" t="s">
        <v>832</v>
      </c>
      <c r="AP238" s="79" t="s">
        <v>176</v>
      </c>
      <c r="AQ238" s="79">
        <v>0</v>
      </c>
      <c r="AR238" s="79">
        <v>0</v>
      </c>
      <c r="AS238" s="79"/>
      <c r="AT238" s="79"/>
      <c r="AU238" s="79"/>
      <c r="AV238" s="79"/>
      <c r="AW238" s="79"/>
      <c r="AX238" s="79"/>
      <c r="AY238" s="79"/>
      <c r="AZ238" s="79"/>
      <c r="BA238">
        <v>9</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249</v>
      </c>
      <c r="B239" s="64" t="s">
        <v>348</v>
      </c>
      <c r="C239" s="65" t="s">
        <v>2752</v>
      </c>
      <c r="D239" s="66">
        <v>10</v>
      </c>
      <c r="E239" s="67" t="s">
        <v>136</v>
      </c>
      <c r="F239" s="68">
        <v>12</v>
      </c>
      <c r="G239" s="65"/>
      <c r="H239" s="69"/>
      <c r="I239" s="70"/>
      <c r="J239" s="70"/>
      <c r="K239" s="34" t="s">
        <v>65</v>
      </c>
      <c r="L239" s="77">
        <v>239</v>
      </c>
      <c r="M239" s="77"/>
      <c r="N239" s="72"/>
      <c r="O239" s="79" t="s">
        <v>382</v>
      </c>
      <c r="P239" s="81">
        <v>43688.696550925924</v>
      </c>
      <c r="Q239" s="79" t="s">
        <v>429</v>
      </c>
      <c r="R239" s="79"/>
      <c r="S239" s="79"/>
      <c r="T239" s="79"/>
      <c r="U239" s="82" t="s">
        <v>532</v>
      </c>
      <c r="V239" s="82" t="s">
        <v>532</v>
      </c>
      <c r="W239" s="81">
        <v>43688.696550925924</v>
      </c>
      <c r="X239" s="82" t="s">
        <v>643</v>
      </c>
      <c r="Y239" s="79"/>
      <c r="Z239" s="79"/>
      <c r="AA239" s="85" t="s">
        <v>761</v>
      </c>
      <c r="AB239" s="85" t="s">
        <v>832</v>
      </c>
      <c r="AC239" s="79" t="b">
        <v>0</v>
      </c>
      <c r="AD239" s="79">
        <v>0</v>
      </c>
      <c r="AE239" s="85" t="s">
        <v>841</v>
      </c>
      <c r="AF239" s="79" t="b">
        <v>0</v>
      </c>
      <c r="AG239" s="79" t="s">
        <v>854</v>
      </c>
      <c r="AH239" s="79"/>
      <c r="AI239" s="85" t="s">
        <v>839</v>
      </c>
      <c r="AJ239" s="79" t="b">
        <v>0</v>
      </c>
      <c r="AK239" s="79">
        <v>0</v>
      </c>
      <c r="AL239" s="85" t="s">
        <v>839</v>
      </c>
      <c r="AM239" s="79" t="s">
        <v>863</v>
      </c>
      <c r="AN239" s="79" t="b">
        <v>0</v>
      </c>
      <c r="AO239" s="85" t="s">
        <v>832</v>
      </c>
      <c r="AP239" s="79" t="s">
        <v>176</v>
      </c>
      <c r="AQ239" s="79">
        <v>0</v>
      </c>
      <c r="AR239" s="79">
        <v>0</v>
      </c>
      <c r="AS239" s="79"/>
      <c r="AT239" s="79"/>
      <c r="AU239" s="79"/>
      <c r="AV239" s="79"/>
      <c r="AW239" s="79"/>
      <c r="AX239" s="79"/>
      <c r="AY239" s="79"/>
      <c r="AZ239" s="79"/>
      <c r="BA239">
        <v>9</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249</v>
      </c>
      <c r="B240" s="64" t="s">
        <v>348</v>
      </c>
      <c r="C240" s="65" t="s">
        <v>2752</v>
      </c>
      <c r="D240" s="66">
        <v>10</v>
      </c>
      <c r="E240" s="67" t="s">
        <v>136</v>
      </c>
      <c r="F240" s="68">
        <v>12</v>
      </c>
      <c r="G240" s="65"/>
      <c r="H240" s="69"/>
      <c r="I240" s="70"/>
      <c r="J240" s="70"/>
      <c r="K240" s="34" t="s">
        <v>65</v>
      </c>
      <c r="L240" s="77">
        <v>240</v>
      </c>
      <c r="M240" s="77"/>
      <c r="N240" s="72"/>
      <c r="O240" s="79" t="s">
        <v>382</v>
      </c>
      <c r="P240" s="81">
        <v>43688.69664351852</v>
      </c>
      <c r="Q240" s="79" t="s">
        <v>430</v>
      </c>
      <c r="R240" s="79"/>
      <c r="S240" s="79"/>
      <c r="T240" s="79"/>
      <c r="U240" s="82" t="s">
        <v>533</v>
      </c>
      <c r="V240" s="82" t="s">
        <v>533</v>
      </c>
      <c r="W240" s="81">
        <v>43688.69664351852</v>
      </c>
      <c r="X240" s="82" t="s">
        <v>644</v>
      </c>
      <c r="Y240" s="79"/>
      <c r="Z240" s="79"/>
      <c r="AA240" s="85" t="s">
        <v>762</v>
      </c>
      <c r="AB240" s="85" t="s">
        <v>832</v>
      </c>
      <c r="AC240" s="79" t="b">
        <v>0</v>
      </c>
      <c r="AD240" s="79">
        <v>1</v>
      </c>
      <c r="AE240" s="85" t="s">
        <v>841</v>
      </c>
      <c r="AF240" s="79" t="b">
        <v>0</v>
      </c>
      <c r="AG240" s="79" t="s">
        <v>854</v>
      </c>
      <c r="AH240" s="79"/>
      <c r="AI240" s="85" t="s">
        <v>839</v>
      </c>
      <c r="AJ240" s="79" t="b">
        <v>0</v>
      </c>
      <c r="AK240" s="79">
        <v>0</v>
      </c>
      <c r="AL240" s="85" t="s">
        <v>839</v>
      </c>
      <c r="AM240" s="79" t="s">
        <v>863</v>
      </c>
      <c r="AN240" s="79" t="b">
        <v>0</v>
      </c>
      <c r="AO240" s="85" t="s">
        <v>832</v>
      </c>
      <c r="AP240" s="79" t="s">
        <v>176</v>
      </c>
      <c r="AQ240" s="79">
        <v>0</v>
      </c>
      <c r="AR240" s="79">
        <v>0</v>
      </c>
      <c r="AS240" s="79"/>
      <c r="AT240" s="79"/>
      <c r="AU240" s="79"/>
      <c r="AV240" s="79"/>
      <c r="AW240" s="79"/>
      <c r="AX240" s="79"/>
      <c r="AY240" s="79"/>
      <c r="AZ240" s="79"/>
      <c r="BA240">
        <v>9</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249</v>
      </c>
      <c r="B241" s="64" t="s">
        <v>348</v>
      </c>
      <c r="C241" s="65" t="s">
        <v>2752</v>
      </c>
      <c r="D241" s="66">
        <v>10</v>
      </c>
      <c r="E241" s="67" t="s">
        <v>136</v>
      </c>
      <c r="F241" s="68">
        <v>12</v>
      </c>
      <c r="G241" s="65"/>
      <c r="H241" s="69"/>
      <c r="I241" s="70"/>
      <c r="J241" s="70"/>
      <c r="K241" s="34" t="s">
        <v>65</v>
      </c>
      <c r="L241" s="77">
        <v>241</v>
      </c>
      <c r="M241" s="77"/>
      <c r="N241" s="72"/>
      <c r="O241" s="79" t="s">
        <v>382</v>
      </c>
      <c r="P241" s="81">
        <v>43688.6980787037</v>
      </c>
      <c r="Q241" s="79" t="s">
        <v>431</v>
      </c>
      <c r="R241" s="79"/>
      <c r="S241" s="79"/>
      <c r="T241" s="79"/>
      <c r="U241" s="82" t="s">
        <v>534</v>
      </c>
      <c r="V241" s="82" t="s">
        <v>534</v>
      </c>
      <c r="W241" s="81">
        <v>43688.6980787037</v>
      </c>
      <c r="X241" s="82" t="s">
        <v>645</v>
      </c>
      <c r="Y241" s="79"/>
      <c r="Z241" s="79"/>
      <c r="AA241" s="85" t="s">
        <v>763</v>
      </c>
      <c r="AB241" s="85" t="s">
        <v>832</v>
      </c>
      <c r="AC241" s="79" t="b">
        <v>0</v>
      </c>
      <c r="AD241" s="79">
        <v>1</v>
      </c>
      <c r="AE241" s="85" t="s">
        <v>841</v>
      </c>
      <c r="AF241" s="79" t="b">
        <v>0</v>
      </c>
      <c r="AG241" s="79" t="s">
        <v>854</v>
      </c>
      <c r="AH241" s="79"/>
      <c r="AI241" s="85" t="s">
        <v>839</v>
      </c>
      <c r="AJ241" s="79" t="b">
        <v>0</v>
      </c>
      <c r="AK241" s="79">
        <v>0</v>
      </c>
      <c r="AL241" s="85" t="s">
        <v>839</v>
      </c>
      <c r="AM241" s="79" t="s">
        <v>863</v>
      </c>
      <c r="AN241" s="79" t="b">
        <v>0</v>
      </c>
      <c r="AO241" s="85" t="s">
        <v>832</v>
      </c>
      <c r="AP241" s="79" t="s">
        <v>176</v>
      </c>
      <c r="AQ241" s="79">
        <v>0</v>
      </c>
      <c r="AR241" s="79">
        <v>0</v>
      </c>
      <c r="AS241" s="79"/>
      <c r="AT241" s="79"/>
      <c r="AU241" s="79"/>
      <c r="AV241" s="79"/>
      <c r="AW241" s="79"/>
      <c r="AX241" s="79"/>
      <c r="AY241" s="79"/>
      <c r="AZ241" s="79"/>
      <c r="BA241">
        <v>9</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250</v>
      </c>
      <c r="B242" s="64" t="s">
        <v>348</v>
      </c>
      <c r="C242" s="65" t="s">
        <v>2748</v>
      </c>
      <c r="D242" s="66">
        <v>3</v>
      </c>
      <c r="E242" s="67" t="s">
        <v>132</v>
      </c>
      <c r="F242" s="68">
        <v>35</v>
      </c>
      <c r="G242" s="65"/>
      <c r="H242" s="69"/>
      <c r="I242" s="70"/>
      <c r="J242" s="70"/>
      <c r="K242" s="34" t="s">
        <v>65</v>
      </c>
      <c r="L242" s="77">
        <v>242</v>
      </c>
      <c r="M242" s="77"/>
      <c r="N242" s="72"/>
      <c r="O242" s="79" t="s">
        <v>382</v>
      </c>
      <c r="P242" s="81">
        <v>43688.759722222225</v>
      </c>
      <c r="Q242" s="79" t="s">
        <v>432</v>
      </c>
      <c r="R242" s="79"/>
      <c r="S242" s="79"/>
      <c r="T242" s="79"/>
      <c r="U242" s="79"/>
      <c r="V242" s="82" t="s">
        <v>567</v>
      </c>
      <c r="W242" s="81">
        <v>43688.759722222225</v>
      </c>
      <c r="X242" s="82" t="s">
        <v>646</v>
      </c>
      <c r="Y242" s="79"/>
      <c r="Z242" s="79"/>
      <c r="AA242" s="85" t="s">
        <v>764</v>
      </c>
      <c r="AB242" s="85" t="s">
        <v>763</v>
      </c>
      <c r="AC242" s="79" t="b">
        <v>0</v>
      </c>
      <c r="AD242" s="79">
        <v>0</v>
      </c>
      <c r="AE242" s="85" t="s">
        <v>847</v>
      </c>
      <c r="AF242" s="79" t="b">
        <v>0</v>
      </c>
      <c r="AG242" s="79" t="s">
        <v>855</v>
      </c>
      <c r="AH242" s="79"/>
      <c r="AI242" s="85" t="s">
        <v>839</v>
      </c>
      <c r="AJ242" s="79" t="b">
        <v>0</v>
      </c>
      <c r="AK242" s="79">
        <v>0</v>
      </c>
      <c r="AL242" s="85" t="s">
        <v>839</v>
      </c>
      <c r="AM242" s="79" t="s">
        <v>863</v>
      </c>
      <c r="AN242" s="79" t="b">
        <v>0</v>
      </c>
      <c r="AO242" s="85" t="s">
        <v>763</v>
      </c>
      <c r="AP242" s="79" t="s">
        <v>176</v>
      </c>
      <c r="AQ242" s="79">
        <v>0</v>
      </c>
      <c r="AR242" s="79">
        <v>0</v>
      </c>
      <c r="AS242" s="79" t="s">
        <v>868</v>
      </c>
      <c r="AT242" s="79" t="s">
        <v>869</v>
      </c>
      <c r="AU242" s="79" t="s">
        <v>870</v>
      </c>
      <c r="AV242" s="79" t="s">
        <v>871</v>
      </c>
      <c r="AW242" s="79" t="s">
        <v>872</v>
      </c>
      <c r="AX242" s="79" t="s">
        <v>873</v>
      </c>
      <c r="AY242" s="79" t="s">
        <v>874</v>
      </c>
      <c r="AZ242" s="82" t="s">
        <v>875</v>
      </c>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249</v>
      </c>
      <c r="B243" s="64" t="s">
        <v>349</v>
      </c>
      <c r="C243" s="65" t="s">
        <v>2752</v>
      </c>
      <c r="D243" s="66">
        <v>10</v>
      </c>
      <c r="E243" s="67" t="s">
        <v>136</v>
      </c>
      <c r="F243" s="68">
        <v>12</v>
      </c>
      <c r="G243" s="65"/>
      <c r="H243" s="69"/>
      <c r="I243" s="70"/>
      <c r="J243" s="70"/>
      <c r="K243" s="34" t="s">
        <v>65</v>
      </c>
      <c r="L243" s="77">
        <v>243</v>
      </c>
      <c r="M243" s="77"/>
      <c r="N243" s="72"/>
      <c r="O243" s="79" t="s">
        <v>382</v>
      </c>
      <c r="P243" s="81">
        <v>43688.6955787037</v>
      </c>
      <c r="Q243" s="79" t="s">
        <v>423</v>
      </c>
      <c r="R243" s="79"/>
      <c r="S243" s="79"/>
      <c r="T243" s="79"/>
      <c r="U243" s="82" t="s">
        <v>526</v>
      </c>
      <c r="V243" s="82" t="s">
        <v>526</v>
      </c>
      <c r="W243" s="81">
        <v>43688.6955787037</v>
      </c>
      <c r="X243" s="82" t="s">
        <v>637</v>
      </c>
      <c r="Y243" s="79"/>
      <c r="Z243" s="79"/>
      <c r="AA243" s="85" t="s">
        <v>755</v>
      </c>
      <c r="AB243" s="85" t="s">
        <v>832</v>
      </c>
      <c r="AC243" s="79" t="b">
        <v>0</v>
      </c>
      <c r="AD243" s="79">
        <v>1</v>
      </c>
      <c r="AE243" s="85" t="s">
        <v>841</v>
      </c>
      <c r="AF243" s="79" t="b">
        <v>0</v>
      </c>
      <c r="AG243" s="79" t="s">
        <v>854</v>
      </c>
      <c r="AH243" s="79"/>
      <c r="AI243" s="85" t="s">
        <v>839</v>
      </c>
      <c r="AJ243" s="79" t="b">
        <v>0</v>
      </c>
      <c r="AK243" s="79">
        <v>0</v>
      </c>
      <c r="AL243" s="85" t="s">
        <v>839</v>
      </c>
      <c r="AM243" s="79" t="s">
        <v>863</v>
      </c>
      <c r="AN243" s="79" t="b">
        <v>0</v>
      </c>
      <c r="AO243" s="85" t="s">
        <v>832</v>
      </c>
      <c r="AP243" s="79" t="s">
        <v>176</v>
      </c>
      <c r="AQ243" s="79">
        <v>0</v>
      </c>
      <c r="AR243" s="79">
        <v>0</v>
      </c>
      <c r="AS243" s="79"/>
      <c r="AT243" s="79"/>
      <c r="AU243" s="79"/>
      <c r="AV243" s="79"/>
      <c r="AW243" s="79"/>
      <c r="AX243" s="79"/>
      <c r="AY243" s="79"/>
      <c r="AZ243" s="79"/>
      <c r="BA243">
        <v>9</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249</v>
      </c>
      <c r="B244" s="64" t="s">
        <v>349</v>
      </c>
      <c r="C244" s="65" t="s">
        <v>2752</v>
      </c>
      <c r="D244" s="66">
        <v>10</v>
      </c>
      <c r="E244" s="67" t="s">
        <v>136</v>
      </c>
      <c r="F244" s="68">
        <v>12</v>
      </c>
      <c r="G244" s="65"/>
      <c r="H244" s="69"/>
      <c r="I244" s="70"/>
      <c r="J244" s="70"/>
      <c r="K244" s="34" t="s">
        <v>65</v>
      </c>
      <c r="L244" s="77">
        <v>244</v>
      </c>
      <c r="M244" s="77"/>
      <c r="N244" s="72"/>
      <c r="O244" s="79" t="s">
        <v>382</v>
      </c>
      <c r="P244" s="81">
        <v>43688.695856481485</v>
      </c>
      <c r="Q244" s="79" t="s">
        <v>424</v>
      </c>
      <c r="R244" s="79"/>
      <c r="S244" s="79"/>
      <c r="T244" s="79"/>
      <c r="U244" s="82" t="s">
        <v>527</v>
      </c>
      <c r="V244" s="82" t="s">
        <v>527</v>
      </c>
      <c r="W244" s="81">
        <v>43688.695856481485</v>
      </c>
      <c r="X244" s="82" t="s">
        <v>638</v>
      </c>
      <c r="Y244" s="79"/>
      <c r="Z244" s="79"/>
      <c r="AA244" s="85" t="s">
        <v>756</v>
      </c>
      <c r="AB244" s="85" t="s">
        <v>832</v>
      </c>
      <c r="AC244" s="79" t="b">
        <v>0</v>
      </c>
      <c r="AD244" s="79">
        <v>0</v>
      </c>
      <c r="AE244" s="85" t="s">
        <v>841</v>
      </c>
      <c r="AF244" s="79" t="b">
        <v>0</v>
      </c>
      <c r="AG244" s="79" t="s">
        <v>854</v>
      </c>
      <c r="AH244" s="79"/>
      <c r="AI244" s="85" t="s">
        <v>839</v>
      </c>
      <c r="AJ244" s="79" t="b">
        <v>0</v>
      </c>
      <c r="AK244" s="79">
        <v>0</v>
      </c>
      <c r="AL244" s="85" t="s">
        <v>839</v>
      </c>
      <c r="AM244" s="79" t="s">
        <v>863</v>
      </c>
      <c r="AN244" s="79" t="b">
        <v>0</v>
      </c>
      <c r="AO244" s="85" t="s">
        <v>832</v>
      </c>
      <c r="AP244" s="79" t="s">
        <v>176</v>
      </c>
      <c r="AQ244" s="79">
        <v>0</v>
      </c>
      <c r="AR244" s="79">
        <v>0</v>
      </c>
      <c r="AS244" s="79"/>
      <c r="AT244" s="79"/>
      <c r="AU244" s="79"/>
      <c r="AV244" s="79"/>
      <c r="AW244" s="79"/>
      <c r="AX244" s="79"/>
      <c r="AY244" s="79"/>
      <c r="AZ244" s="79"/>
      <c r="BA244">
        <v>9</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249</v>
      </c>
      <c r="B245" s="64" t="s">
        <v>349</v>
      </c>
      <c r="C245" s="65" t="s">
        <v>2752</v>
      </c>
      <c r="D245" s="66">
        <v>10</v>
      </c>
      <c r="E245" s="67" t="s">
        <v>136</v>
      </c>
      <c r="F245" s="68">
        <v>12</v>
      </c>
      <c r="G245" s="65"/>
      <c r="H245" s="69"/>
      <c r="I245" s="70"/>
      <c r="J245" s="70"/>
      <c r="K245" s="34" t="s">
        <v>65</v>
      </c>
      <c r="L245" s="77">
        <v>245</v>
      </c>
      <c r="M245" s="77"/>
      <c r="N245" s="72"/>
      <c r="O245" s="79" t="s">
        <v>382</v>
      </c>
      <c r="P245" s="81">
        <v>43688.6959375</v>
      </c>
      <c r="Q245" s="79" t="s">
        <v>425</v>
      </c>
      <c r="R245" s="79"/>
      <c r="S245" s="79"/>
      <c r="T245" s="79"/>
      <c r="U245" s="82" t="s">
        <v>528</v>
      </c>
      <c r="V245" s="82" t="s">
        <v>528</v>
      </c>
      <c r="W245" s="81">
        <v>43688.6959375</v>
      </c>
      <c r="X245" s="82" t="s">
        <v>639</v>
      </c>
      <c r="Y245" s="79"/>
      <c r="Z245" s="79"/>
      <c r="AA245" s="85" t="s">
        <v>757</v>
      </c>
      <c r="AB245" s="85" t="s">
        <v>832</v>
      </c>
      <c r="AC245" s="79" t="b">
        <v>0</v>
      </c>
      <c r="AD245" s="79">
        <v>0</v>
      </c>
      <c r="AE245" s="85" t="s">
        <v>841</v>
      </c>
      <c r="AF245" s="79" t="b">
        <v>0</v>
      </c>
      <c r="AG245" s="79" t="s">
        <v>854</v>
      </c>
      <c r="AH245" s="79"/>
      <c r="AI245" s="85" t="s">
        <v>839</v>
      </c>
      <c r="AJ245" s="79" t="b">
        <v>0</v>
      </c>
      <c r="AK245" s="79">
        <v>0</v>
      </c>
      <c r="AL245" s="85" t="s">
        <v>839</v>
      </c>
      <c r="AM245" s="79" t="s">
        <v>863</v>
      </c>
      <c r="AN245" s="79" t="b">
        <v>0</v>
      </c>
      <c r="AO245" s="85" t="s">
        <v>832</v>
      </c>
      <c r="AP245" s="79" t="s">
        <v>176</v>
      </c>
      <c r="AQ245" s="79">
        <v>0</v>
      </c>
      <c r="AR245" s="79">
        <v>0</v>
      </c>
      <c r="AS245" s="79"/>
      <c r="AT245" s="79"/>
      <c r="AU245" s="79"/>
      <c r="AV245" s="79"/>
      <c r="AW245" s="79"/>
      <c r="AX245" s="79"/>
      <c r="AY245" s="79"/>
      <c r="AZ245" s="79"/>
      <c r="BA245">
        <v>9</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249</v>
      </c>
      <c r="B246" s="64" t="s">
        <v>349</v>
      </c>
      <c r="C246" s="65" t="s">
        <v>2752</v>
      </c>
      <c r="D246" s="66">
        <v>10</v>
      </c>
      <c r="E246" s="67" t="s">
        <v>136</v>
      </c>
      <c r="F246" s="68">
        <v>12</v>
      </c>
      <c r="G246" s="65"/>
      <c r="H246" s="69"/>
      <c r="I246" s="70"/>
      <c r="J246" s="70"/>
      <c r="K246" s="34" t="s">
        <v>65</v>
      </c>
      <c r="L246" s="77">
        <v>246</v>
      </c>
      <c r="M246" s="77"/>
      <c r="N246" s="72"/>
      <c r="O246" s="79" t="s">
        <v>382</v>
      </c>
      <c r="P246" s="81">
        <v>43688.6962037037</v>
      </c>
      <c r="Q246" s="79" t="s">
        <v>426</v>
      </c>
      <c r="R246" s="79"/>
      <c r="S246" s="79"/>
      <c r="T246" s="79"/>
      <c r="U246" s="82" t="s">
        <v>529</v>
      </c>
      <c r="V246" s="82" t="s">
        <v>529</v>
      </c>
      <c r="W246" s="81">
        <v>43688.6962037037</v>
      </c>
      <c r="X246" s="82" t="s">
        <v>640</v>
      </c>
      <c r="Y246" s="79"/>
      <c r="Z246" s="79"/>
      <c r="AA246" s="85" t="s">
        <v>758</v>
      </c>
      <c r="AB246" s="85" t="s">
        <v>832</v>
      </c>
      <c r="AC246" s="79" t="b">
        <v>0</v>
      </c>
      <c r="AD246" s="79">
        <v>0</v>
      </c>
      <c r="AE246" s="85" t="s">
        <v>841</v>
      </c>
      <c r="AF246" s="79" t="b">
        <v>0</v>
      </c>
      <c r="AG246" s="79" t="s">
        <v>854</v>
      </c>
      <c r="AH246" s="79"/>
      <c r="AI246" s="85" t="s">
        <v>839</v>
      </c>
      <c r="AJ246" s="79" t="b">
        <v>0</v>
      </c>
      <c r="AK246" s="79">
        <v>0</v>
      </c>
      <c r="AL246" s="85" t="s">
        <v>839</v>
      </c>
      <c r="AM246" s="79" t="s">
        <v>863</v>
      </c>
      <c r="AN246" s="79" t="b">
        <v>0</v>
      </c>
      <c r="AO246" s="85" t="s">
        <v>832</v>
      </c>
      <c r="AP246" s="79" t="s">
        <v>176</v>
      </c>
      <c r="AQ246" s="79">
        <v>0</v>
      </c>
      <c r="AR246" s="79">
        <v>0</v>
      </c>
      <c r="AS246" s="79"/>
      <c r="AT246" s="79"/>
      <c r="AU246" s="79"/>
      <c r="AV246" s="79"/>
      <c r="AW246" s="79"/>
      <c r="AX246" s="79"/>
      <c r="AY246" s="79"/>
      <c r="AZ246" s="79"/>
      <c r="BA246">
        <v>9</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249</v>
      </c>
      <c r="B247" s="64" t="s">
        <v>349</v>
      </c>
      <c r="C247" s="65" t="s">
        <v>2752</v>
      </c>
      <c r="D247" s="66">
        <v>10</v>
      </c>
      <c r="E247" s="67" t="s">
        <v>136</v>
      </c>
      <c r="F247" s="68">
        <v>12</v>
      </c>
      <c r="G247" s="65"/>
      <c r="H247" s="69"/>
      <c r="I247" s="70"/>
      <c r="J247" s="70"/>
      <c r="K247" s="34" t="s">
        <v>65</v>
      </c>
      <c r="L247" s="77">
        <v>247</v>
      </c>
      <c r="M247" s="77"/>
      <c r="N247" s="72"/>
      <c r="O247" s="79" t="s">
        <v>382</v>
      </c>
      <c r="P247" s="81">
        <v>43688.69627314815</v>
      </c>
      <c r="Q247" s="79" t="s">
        <v>427</v>
      </c>
      <c r="R247" s="79"/>
      <c r="S247" s="79"/>
      <c r="T247" s="79"/>
      <c r="U247" s="82" t="s">
        <v>530</v>
      </c>
      <c r="V247" s="82" t="s">
        <v>530</v>
      </c>
      <c r="W247" s="81">
        <v>43688.69627314815</v>
      </c>
      <c r="X247" s="82" t="s">
        <v>641</v>
      </c>
      <c r="Y247" s="79"/>
      <c r="Z247" s="79"/>
      <c r="AA247" s="85" t="s">
        <v>759</v>
      </c>
      <c r="AB247" s="85" t="s">
        <v>832</v>
      </c>
      <c r="AC247" s="79" t="b">
        <v>0</v>
      </c>
      <c r="AD247" s="79">
        <v>0</v>
      </c>
      <c r="AE247" s="85" t="s">
        <v>841</v>
      </c>
      <c r="AF247" s="79" t="b">
        <v>0</v>
      </c>
      <c r="AG247" s="79" t="s">
        <v>854</v>
      </c>
      <c r="AH247" s="79"/>
      <c r="AI247" s="85" t="s">
        <v>839</v>
      </c>
      <c r="AJ247" s="79" t="b">
        <v>0</v>
      </c>
      <c r="AK247" s="79">
        <v>0</v>
      </c>
      <c r="AL247" s="85" t="s">
        <v>839</v>
      </c>
      <c r="AM247" s="79" t="s">
        <v>863</v>
      </c>
      <c r="AN247" s="79" t="b">
        <v>0</v>
      </c>
      <c r="AO247" s="85" t="s">
        <v>832</v>
      </c>
      <c r="AP247" s="79" t="s">
        <v>176</v>
      </c>
      <c r="AQ247" s="79">
        <v>0</v>
      </c>
      <c r="AR247" s="79">
        <v>0</v>
      </c>
      <c r="AS247" s="79"/>
      <c r="AT247" s="79"/>
      <c r="AU247" s="79"/>
      <c r="AV247" s="79"/>
      <c r="AW247" s="79"/>
      <c r="AX247" s="79"/>
      <c r="AY247" s="79"/>
      <c r="AZ247" s="79"/>
      <c r="BA247">
        <v>9</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249</v>
      </c>
      <c r="B248" s="64" t="s">
        <v>349</v>
      </c>
      <c r="C248" s="65" t="s">
        <v>2752</v>
      </c>
      <c r="D248" s="66">
        <v>10</v>
      </c>
      <c r="E248" s="67" t="s">
        <v>136</v>
      </c>
      <c r="F248" s="68">
        <v>12</v>
      </c>
      <c r="G248" s="65"/>
      <c r="H248" s="69"/>
      <c r="I248" s="70"/>
      <c r="J248" s="70"/>
      <c r="K248" s="34" t="s">
        <v>65</v>
      </c>
      <c r="L248" s="77">
        <v>248</v>
      </c>
      <c r="M248" s="77"/>
      <c r="N248" s="72"/>
      <c r="O248" s="79" t="s">
        <v>382</v>
      </c>
      <c r="P248" s="81">
        <v>43688.696377314816</v>
      </c>
      <c r="Q248" s="79" t="s">
        <v>428</v>
      </c>
      <c r="R248" s="79"/>
      <c r="S248" s="79"/>
      <c r="T248" s="79"/>
      <c r="U248" s="82" t="s">
        <v>531</v>
      </c>
      <c r="V248" s="82" t="s">
        <v>531</v>
      </c>
      <c r="W248" s="81">
        <v>43688.696377314816</v>
      </c>
      <c r="X248" s="82" t="s">
        <v>642</v>
      </c>
      <c r="Y248" s="79"/>
      <c r="Z248" s="79"/>
      <c r="AA248" s="85" t="s">
        <v>760</v>
      </c>
      <c r="AB248" s="85" t="s">
        <v>832</v>
      </c>
      <c r="AC248" s="79" t="b">
        <v>0</v>
      </c>
      <c r="AD248" s="79">
        <v>0</v>
      </c>
      <c r="AE248" s="85" t="s">
        <v>841</v>
      </c>
      <c r="AF248" s="79" t="b">
        <v>0</v>
      </c>
      <c r="AG248" s="79" t="s">
        <v>854</v>
      </c>
      <c r="AH248" s="79"/>
      <c r="AI248" s="85" t="s">
        <v>839</v>
      </c>
      <c r="AJ248" s="79" t="b">
        <v>0</v>
      </c>
      <c r="AK248" s="79">
        <v>0</v>
      </c>
      <c r="AL248" s="85" t="s">
        <v>839</v>
      </c>
      <c r="AM248" s="79" t="s">
        <v>863</v>
      </c>
      <c r="AN248" s="79" t="b">
        <v>0</v>
      </c>
      <c r="AO248" s="85" t="s">
        <v>832</v>
      </c>
      <c r="AP248" s="79" t="s">
        <v>176</v>
      </c>
      <c r="AQ248" s="79">
        <v>0</v>
      </c>
      <c r="AR248" s="79">
        <v>0</v>
      </c>
      <c r="AS248" s="79"/>
      <c r="AT248" s="79"/>
      <c r="AU248" s="79"/>
      <c r="AV248" s="79"/>
      <c r="AW248" s="79"/>
      <c r="AX248" s="79"/>
      <c r="AY248" s="79"/>
      <c r="AZ248" s="79"/>
      <c r="BA248">
        <v>9</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249</v>
      </c>
      <c r="B249" s="64" t="s">
        <v>349</v>
      </c>
      <c r="C249" s="65" t="s">
        <v>2752</v>
      </c>
      <c r="D249" s="66">
        <v>10</v>
      </c>
      <c r="E249" s="67" t="s">
        <v>136</v>
      </c>
      <c r="F249" s="68">
        <v>12</v>
      </c>
      <c r="G249" s="65"/>
      <c r="H249" s="69"/>
      <c r="I249" s="70"/>
      <c r="J249" s="70"/>
      <c r="K249" s="34" t="s">
        <v>65</v>
      </c>
      <c r="L249" s="77">
        <v>249</v>
      </c>
      <c r="M249" s="77"/>
      <c r="N249" s="72"/>
      <c r="O249" s="79" t="s">
        <v>382</v>
      </c>
      <c r="P249" s="81">
        <v>43688.696550925924</v>
      </c>
      <c r="Q249" s="79" t="s">
        <v>429</v>
      </c>
      <c r="R249" s="79"/>
      <c r="S249" s="79"/>
      <c r="T249" s="79"/>
      <c r="U249" s="82" t="s">
        <v>532</v>
      </c>
      <c r="V249" s="82" t="s">
        <v>532</v>
      </c>
      <c r="W249" s="81">
        <v>43688.696550925924</v>
      </c>
      <c r="X249" s="82" t="s">
        <v>643</v>
      </c>
      <c r="Y249" s="79"/>
      <c r="Z249" s="79"/>
      <c r="AA249" s="85" t="s">
        <v>761</v>
      </c>
      <c r="AB249" s="85" t="s">
        <v>832</v>
      </c>
      <c r="AC249" s="79" t="b">
        <v>0</v>
      </c>
      <c r="AD249" s="79">
        <v>0</v>
      </c>
      <c r="AE249" s="85" t="s">
        <v>841</v>
      </c>
      <c r="AF249" s="79" t="b">
        <v>0</v>
      </c>
      <c r="AG249" s="79" t="s">
        <v>854</v>
      </c>
      <c r="AH249" s="79"/>
      <c r="AI249" s="85" t="s">
        <v>839</v>
      </c>
      <c r="AJ249" s="79" t="b">
        <v>0</v>
      </c>
      <c r="AK249" s="79">
        <v>0</v>
      </c>
      <c r="AL249" s="85" t="s">
        <v>839</v>
      </c>
      <c r="AM249" s="79" t="s">
        <v>863</v>
      </c>
      <c r="AN249" s="79" t="b">
        <v>0</v>
      </c>
      <c r="AO249" s="85" t="s">
        <v>832</v>
      </c>
      <c r="AP249" s="79" t="s">
        <v>176</v>
      </c>
      <c r="AQ249" s="79">
        <v>0</v>
      </c>
      <c r="AR249" s="79">
        <v>0</v>
      </c>
      <c r="AS249" s="79"/>
      <c r="AT249" s="79"/>
      <c r="AU249" s="79"/>
      <c r="AV249" s="79"/>
      <c r="AW249" s="79"/>
      <c r="AX249" s="79"/>
      <c r="AY249" s="79"/>
      <c r="AZ249" s="79"/>
      <c r="BA249">
        <v>9</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249</v>
      </c>
      <c r="B250" s="64" t="s">
        <v>349</v>
      </c>
      <c r="C250" s="65" t="s">
        <v>2752</v>
      </c>
      <c r="D250" s="66">
        <v>10</v>
      </c>
      <c r="E250" s="67" t="s">
        <v>136</v>
      </c>
      <c r="F250" s="68">
        <v>12</v>
      </c>
      <c r="G250" s="65"/>
      <c r="H250" s="69"/>
      <c r="I250" s="70"/>
      <c r="J250" s="70"/>
      <c r="K250" s="34" t="s">
        <v>65</v>
      </c>
      <c r="L250" s="77">
        <v>250</v>
      </c>
      <c r="M250" s="77"/>
      <c r="N250" s="72"/>
      <c r="O250" s="79" t="s">
        <v>382</v>
      </c>
      <c r="P250" s="81">
        <v>43688.69664351852</v>
      </c>
      <c r="Q250" s="79" t="s">
        <v>430</v>
      </c>
      <c r="R250" s="79"/>
      <c r="S250" s="79"/>
      <c r="T250" s="79"/>
      <c r="U250" s="82" t="s">
        <v>533</v>
      </c>
      <c r="V250" s="82" t="s">
        <v>533</v>
      </c>
      <c r="W250" s="81">
        <v>43688.69664351852</v>
      </c>
      <c r="X250" s="82" t="s">
        <v>644</v>
      </c>
      <c r="Y250" s="79"/>
      <c r="Z250" s="79"/>
      <c r="AA250" s="85" t="s">
        <v>762</v>
      </c>
      <c r="AB250" s="85" t="s">
        <v>832</v>
      </c>
      <c r="AC250" s="79" t="b">
        <v>0</v>
      </c>
      <c r="AD250" s="79">
        <v>1</v>
      </c>
      <c r="AE250" s="85" t="s">
        <v>841</v>
      </c>
      <c r="AF250" s="79" t="b">
        <v>0</v>
      </c>
      <c r="AG250" s="79" t="s">
        <v>854</v>
      </c>
      <c r="AH250" s="79"/>
      <c r="AI250" s="85" t="s">
        <v>839</v>
      </c>
      <c r="AJ250" s="79" t="b">
        <v>0</v>
      </c>
      <c r="AK250" s="79">
        <v>0</v>
      </c>
      <c r="AL250" s="85" t="s">
        <v>839</v>
      </c>
      <c r="AM250" s="79" t="s">
        <v>863</v>
      </c>
      <c r="AN250" s="79" t="b">
        <v>0</v>
      </c>
      <c r="AO250" s="85" t="s">
        <v>832</v>
      </c>
      <c r="AP250" s="79" t="s">
        <v>176</v>
      </c>
      <c r="AQ250" s="79">
        <v>0</v>
      </c>
      <c r="AR250" s="79">
        <v>0</v>
      </c>
      <c r="AS250" s="79"/>
      <c r="AT250" s="79"/>
      <c r="AU250" s="79"/>
      <c r="AV250" s="79"/>
      <c r="AW250" s="79"/>
      <c r="AX250" s="79"/>
      <c r="AY250" s="79"/>
      <c r="AZ250" s="79"/>
      <c r="BA250">
        <v>9</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249</v>
      </c>
      <c r="B251" s="64" t="s">
        <v>349</v>
      </c>
      <c r="C251" s="65" t="s">
        <v>2752</v>
      </c>
      <c r="D251" s="66">
        <v>10</v>
      </c>
      <c r="E251" s="67" t="s">
        <v>136</v>
      </c>
      <c r="F251" s="68">
        <v>12</v>
      </c>
      <c r="G251" s="65"/>
      <c r="H251" s="69"/>
      <c r="I251" s="70"/>
      <c r="J251" s="70"/>
      <c r="K251" s="34" t="s">
        <v>65</v>
      </c>
      <c r="L251" s="77">
        <v>251</v>
      </c>
      <c r="M251" s="77"/>
      <c r="N251" s="72"/>
      <c r="O251" s="79" t="s">
        <v>382</v>
      </c>
      <c r="P251" s="81">
        <v>43688.6980787037</v>
      </c>
      <c r="Q251" s="79" t="s">
        <v>431</v>
      </c>
      <c r="R251" s="79"/>
      <c r="S251" s="79"/>
      <c r="T251" s="79"/>
      <c r="U251" s="82" t="s">
        <v>534</v>
      </c>
      <c r="V251" s="82" t="s">
        <v>534</v>
      </c>
      <c r="W251" s="81">
        <v>43688.6980787037</v>
      </c>
      <c r="X251" s="82" t="s">
        <v>645</v>
      </c>
      <c r="Y251" s="79"/>
      <c r="Z251" s="79"/>
      <c r="AA251" s="85" t="s">
        <v>763</v>
      </c>
      <c r="AB251" s="85" t="s">
        <v>832</v>
      </c>
      <c r="AC251" s="79" t="b">
        <v>0</v>
      </c>
      <c r="AD251" s="79">
        <v>1</v>
      </c>
      <c r="AE251" s="85" t="s">
        <v>841</v>
      </c>
      <c r="AF251" s="79" t="b">
        <v>0</v>
      </c>
      <c r="AG251" s="79" t="s">
        <v>854</v>
      </c>
      <c r="AH251" s="79"/>
      <c r="AI251" s="85" t="s">
        <v>839</v>
      </c>
      <c r="AJ251" s="79" t="b">
        <v>0</v>
      </c>
      <c r="AK251" s="79">
        <v>0</v>
      </c>
      <c r="AL251" s="85" t="s">
        <v>839</v>
      </c>
      <c r="AM251" s="79" t="s">
        <v>863</v>
      </c>
      <c r="AN251" s="79" t="b">
        <v>0</v>
      </c>
      <c r="AO251" s="85" t="s">
        <v>832</v>
      </c>
      <c r="AP251" s="79" t="s">
        <v>176</v>
      </c>
      <c r="AQ251" s="79">
        <v>0</v>
      </c>
      <c r="AR251" s="79">
        <v>0</v>
      </c>
      <c r="AS251" s="79"/>
      <c r="AT251" s="79"/>
      <c r="AU251" s="79"/>
      <c r="AV251" s="79"/>
      <c r="AW251" s="79"/>
      <c r="AX251" s="79"/>
      <c r="AY251" s="79"/>
      <c r="AZ251" s="79"/>
      <c r="BA251">
        <v>9</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250</v>
      </c>
      <c r="B252" s="64" t="s">
        <v>349</v>
      </c>
      <c r="C252" s="65" t="s">
        <v>2748</v>
      </c>
      <c r="D252" s="66">
        <v>3</v>
      </c>
      <c r="E252" s="67" t="s">
        <v>132</v>
      </c>
      <c r="F252" s="68">
        <v>35</v>
      </c>
      <c r="G252" s="65"/>
      <c r="H252" s="69"/>
      <c r="I252" s="70"/>
      <c r="J252" s="70"/>
      <c r="K252" s="34" t="s">
        <v>65</v>
      </c>
      <c r="L252" s="77">
        <v>252</v>
      </c>
      <c r="M252" s="77"/>
      <c r="N252" s="72"/>
      <c r="O252" s="79" t="s">
        <v>382</v>
      </c>
      <c r="P252" s="81">
        <v>43688.759722222225</v>
      </c>
      <c r="Q252" s="79" t="s">
        <v>432</v>
      </c>
      <c r="R252" s="79"/>
      <c r="S252" s="79"/>
      <c r="T252" s="79"/>
      <c r="U252" s="79"/>
      <c r="V252" s="82" t="s">
        <v>567</v>
      </c>
      <c r="W252" s="81">
        <v>43688.759722222225</v>
      </c>
      <c r="X252" s="82" t="s">
        <v>646</v>
      </c>
      <c r="Y252" s="79"/>
      <c r="Z252" s="79"/>
      <c r="AA252" s="85" t="s">
        <v>764</v>
      </c>
      <c r="AB252" s="85" t="s">
        <v>763</v>
      </c>
      <c r="AC252" s="79" t="b">
        <v>0</v>
      </c>
      <c r="AD252" s="79">
        <v>0</v>
      </c>
      <c r="AE252" s="85" t="s">
        <v>847</v>
      </c>
      <c r="AF252" s="79" t="b">
        <v>0</v>
      </c>
      <c r="AG252" s="79" t="s">
        <v>855</v>
      </c>
      <c r="AH252" s="79"/>
      <c r="AI252" s="85" t="s">
        <v>839</v>
      </c>
      <c r="AJ252" s="79" t="b">
        <v>0</v>
      </c>
      <c r="AK252" s="79">
        <v>0</v>
      </c>
      <c r="AL252" s="85" t="s">
        <v>839</v>
      </c>
      <c r="AM252" s="79" t="s">
        <v>863</v>
      </c>
      <c r="AN252" s="79" t="b">
        <v>0</v>
      </c>
      <c r="AO252" s="85" t="s">
        <v>763</v>
      </c>
      <c r="AP252" s="79" t="s">
        <v>176</v>
      </c>
      <c r="AQ252" s="79">
        <v>0</v>
      </c>
      <c r="AR252" s="79">
        <v>0</v>
      </c>
      <c r="AS252" s="79" t="s">
        <v>868</v>
      </c>
      <c r="AT252" s="79" t="s">
        <v>869</v>
      </c>
      <c r="AU252" s="79" t="s">
        <v>870</v>
      </c>
      <c r="AV252" s="79" t="s">
        <v>871</v>
      </c>
      <c r="AW252" s="79" t="s">
        <v>872</v>
      </c>
      <c r="AX252" s="79" t="s">
        <v>873</v>
      </c>
      <c r="AY252" s="79" t="s">
        <v>874</v>
      </c>
      <c r="AZ252" s="82" t="s">
        <v>875</v>
      </c>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249</v>
      </c>
      <c r="B253" s="64" t="s">
        <v>350</v>
      </c>
      <c r="C253" s="65" t="s">
        <v>2752</v>
      </c>
      <c r="D253" s="66">
        <v>10</v>
      </c>
      <c r="E253" s="67" t="s">
        <v>136</v>
      </c>
      <c r="F253" s="68">
        <v>12</v>
      </c>
      <c r="G253" s="65"/>
      <c r="H253" s="69"/>
      <c r="I253" s="70"/>
      <c r="J253" s="70"/>
      <c r="K253" s="34" t="s">
        <v>65</v>
      </c>
      <c r="L253" s="77">
        <v>253</v>
      </c>
      <c r="M253" s="77"/>
      <c r="N253" s="72"/>
      <c r="O253" s="79" t="s">
        <v>382</v>
      </c>
      <c r="P253" s="81">
        <v>43688.6955787037</v>
      </c>
      <c r="Q253" s="79" t="s">
        <v>423</v>
      </c>
      <c r="R253" s="79"/>
      <c r="S253" s="79"/>
      <c r="T253" s="79"/>
      <c r="U253" s="82" t="s">
        <v>526</v>
      </c>
      <c r="V253" s="82" t="s">
        <v>526</v>
      </c>
      <c r="W253" s="81">
        <v>43688.6955787037</v>
      </c>
      <c r="X253" s="82" t="s">
        <v>637</v>
      </c>
      <c r="Y253" s="79"/>
      <c r="Z253" s="79"/>
      <c r="AA253" s="85" t="s">
        <v>755</v>
      </c>
      <c r="AB253" s="85" t="s">
        <v>832</v>
      </c>
      <c r="AC253" s="79" t="b">
        <v>0</v>
      </c>
      <c r="AD253" s="79">
        <v>1</v>
      </c>
      <c r="AE253" s="85" t="s">
        <v>841</v>
      </c>
      <c r="AF253" s="79" t="b">
        <v>0</v>
      </c>
      <c r="AG253" s="79" t="s">
        <v>854</v>
      </c>
      <c r="AH253" s="79"/>
      <c r="AI253" s="85" t="s">
        <v>839</v>
      </c>
      <c r="AJ253" s="79" t="b">
        <v>0</v>
      </c>
      <c r="AK253" s="79">
        <v>0</v>
      </c>
      <c r="AL253" s="85" t="s">
        <v>839</v>
      </c>
      <c r="AM253" s="79" t="s">
        <v>863</v>
      </c>
      <c r="AN253" s="79" t="b">
        <v>0</v>
      </c>
      <c r="AO253" s="85" t="s">
        <v>832</v>
      </c>
      <c r="AP253" s="79" t="s">
        <v>176</v>
      </c>
      <c r="AQ253" s="79">
        <v>0</v>
      </c>
      <c r="AR253" s="79">
        <v>0</v>
      </c>
      <c r="AS253" s="79"/>
      <c r="AT253" s="79"/>
      <c r="AU253" s="79"/>
      <c r="AV253" s="79"/>
      <c r="AW253" s="79"/>
      <c r="AX253" s="79"/>
      <c r="AY253" s="79"/>
      <c r="AZ253" s="79"/>
      <c r="BA253">
        <v>9</v>
      </c>
      <c r="BB253" s="78" t="str">
        <f>REPLACE(INDEX(GroupVertices[Group],MATCH(Edges[[#This Row],[Vertex 1]],GroupVertices[Vertex],0)),1,1,"")</f>
        <v>2</v>
      </c>
      <c r="BC253" s="78" t="str">
        <f>REPLACE(INDEX(GroupVertices[Group],MATCH(Edges[[#This Row],[Vertex 2]],GroupVertices[Vertex],0)),1,1,"")</f>
        <v>2</v>
      </c>
      <c r="BD253" s="48">
        <v>0</v>
      </c>
      <c r="BE253" s="49">
        <v>0</v>
      </c>
      <c r="BF253" s="48">
        <v>0</v>
      </c>
      <c r="BG253" s="49">
        <v>0</v>
      </c>
      <c r="BH253" s="48">
        <v>0</v>
      </c>
      <c r="BI253" s="49">
        <v>0</v>
      </c>
      <c r="BJ253" s="48">
        <v>16</v>
      </c>
      <c r="BK253" s="49">
        <v>100</v>
      </c>
      <c r="BL253" s="48">
        <v>16</v>
      </c>
    </row>
    <row r="254" spans="1:64" ht="15">
      <c r="A254" s="64" t="s">
        <v>249</v>
      </c>
      <c r="B254" s="64" t="s">
        <v>350</v>
      </c>
      <c r="C254" s="65" t="s">
        <v>2752</v>
      </c>
      <c r="D254" s="66">
        <v>10</v>
      </c>
      <c r="E254" s="67" t="s">
        <v>136</v>
      </c>
      <c r="F254" s="68">
        <v>12</v>
      </c>
      <c r="G254" s="65"/>
      <c r="H254" s="69"/>
      <c r="I254" s="70"/>
      <c r="J254" s="70"/>
      <c r="K254" s="34" t="s">
        <v>65</v>
      </c>
      <c r="L254" s="77">
        <v>254</v>
      </c>
      <c r="M254" s="77"/>
      <c r="N254" s="72"/>
      <c r="O254" s="79" t="s">
        <v>382</v>
      </c>
      <c r="P254" s="81">
        <v>43688.695856481485</v>
      </c>
      <c r="Q254" s="79" t="s">
        <v>424</v>
      </c>
      <c r="R254" s="79"/>
      <c r="S254" s="79"/>
      <c r="T254" s="79"/>
      <c r="U254" s="82" t="s">
        <v>527</v>
      </c>
      <c r="V254" s="82" t="s">
        <v>527</v>
      </c>
      <c r="W254" s="81">
        <v>43688.695856481485</v>
      </c>
      <c r="X254" s="82" t="s">
        <v>638</v>
      </c>
      <c r="Y254" s="79"/>
      <c r="Z254" s="79"/>
      <c r="AA254" s="85" t="s">
        <v>756</v>
      </c>
      <c r="AB254" s="85" t="s">
        <v>832</v>
      </c>
      <c r="AC254" s="79" t="b">
        <v>0</v>
      </c>
      <c r="AD254" s="79">
        <v>0</v>
      </c>
      <c r="AE254" s="85" t="s">
        <v>841</v>
      </c>
      <c r="AF254" s="79" t="b">
        <v>0</v>
      </c>
      <c r="AG254" s="79" t="s">
        <v>854</v>
      </c>
      <c r="AH254" s="79"/>
      <c r="AI254" s="85" t="s">
        <v>839</v>
      </c>
      <c r="AJ254" s="79" t="b">
        <v>0</v>
      </c>
      <c r="AK254" s="79">
        <v>0</v>
      </c>
      <c r="AL254" s="85" t="s">
        <v>839</v>
      </c>
      <c r="AM254" s="79" t="s">
        <v>863</v>
      </c>
      <c r="AN254" s="79" t="b">
        <v>0</v>
      </c>
      <c r="AO254" s="85" t="s">
        <v>832</v>
      </c>
      <c r="AP254" s="79" t="s">
        <v>176</v>
      </c>
      <c r="AQ254" s="79">
        <v>0</v>
      </c>
      <c r="AR254" s="79">
        <v>0</v>
      </c>
      <c r="AS254" s="79"/>
      <c r="AT254" s="79"/>
      <c r="AU254" s="79"/>
      <c r="AV254" s="79"/>
      <c r="AW254" s="79"/>
      <c r="AX254" s="79"/>
      <c r="AY254" s="79"/>
      <c r="AZ254" s="79"/>
      <c r="BA254">
        <v>9</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16</v>
      </c>
      <c r="BK254" s="49">
        <v>100</v>
      </c>
      <c r="BL254" s="48">
        <v>16</v>
      </c>
    </row>
    <row r="255" spans="1:64" ht="15">
      <c r="A255" s="64" t="s">
        <v>249</v>
      </c>
      <c r="B255" s="64" t="s">
        <v>350</v>
      </c>
      <c r="C255" s="65" t="s">
        <v>2752</v>
      </c>
      <c r="D255" s="66">
        <v>10</v>
      </c>
      <c r="E255" s="67" t="s">
        <v>136</v>
      </c>
      <c r="F255" s="68">
        <v>12</v>
      </c>
      <c r="G255" s="65"/>
      <c r="H255" s="69"/>
      <c r="I255" s="70"/>
      <c r="J255" s="70"/>
      <c r="K255" s="34" t="s">
        <v>65</v>
      </c>
      <c r="L255" s="77">
        <v>255</v>
      </c>
      <c r="M255" s="77"/>
      <c r="N255" s="72"/>
      <c r="O255" s="79" t="s">
        <v>382</v>
      </c>
      <c r="P255" s="81">
        <v>43688.6959375</v>
      </c>
      <c r="Q255" s="79" t="s">
        <v>425</v>
      </c>
      <c r="R255" s="79"/>
      <c r="S255" s="79"/>
      <c r="T255" s="79"/>
      <c r="U255" s="82" t="s">
        <v>528</v>
      </c>
      <c r="V255" s="82" t="s">
        <v>528</v>
      </c>
      <c r="W255" s="81">
        <v>43688.6959375</v>
      </c>
      <c r="X255" s="82" t="s">
        <v>639</v>
      </c>
      <c r="Y255" s="79"/>
      <c r="Z255" s="79"/>
      <c r="AA255" s="85" t="s">
        <v>757</v>
      </c>
      <c r="AB255" s="85" t="s">
        <v>832</v>
      </c>
      <c r="AC255" s="79" t="b">
        <v>0</v>
      </c>
      <c r="AD255" s="79">
        <v>0</v>
      </c>
      <c r="AE255" s="85" t="s">
        <v>841</v>
      </c>
      <c r="AF255" s="79" t="b">
        <v>0</v>
      </c>
      <c r="AG255" s="79" t="s">
        <v>854</v>
      </c>
      <c r="AH255" s="79"/>
      <c r="AI255" s="85" t="s">
        <v>839</v>
      </c>
      <c r="AJ255" s="79" t="b">
        <v>0</v>
      </c>
      <c r="AK255" s="79">
        <v>0</v>
      </c>
      <c r="AL255" s="85" t="s">
        <v>839</v>
      </c>
      <c r="AM255" s="79" t="s">
        <v>863</v>
      </c>
      <c r="AN255" s="79" t="b">
        <v>0</v>
      </c>
      <c r="AO255" s="85" t="s">
        <v>832</v>
      </c>
      <c r="AP255" s="79" t="s">
        <v>176</v>
      </c>
      <c r="AQ255" s="79">
        <v>0</v>
      </c>
      <c r="AR255" s="79">
        <v>0</v>
      </c>
      <c r="AS255" s="79"/>
      <c r="AT255" s="79"/>
      <c r="AU255" s="79"/>
      <c r="AV255" s="79"/>
      <c r="AW255" s="79"/>
      <c r="AX255" s="79"/>
      <c r="AY255" s="79"/>
      <c r="AZ255" s="79"/>
      <c r="BA255">
        <v>9</v>
      </c>
      <c r="BB255" s="78" t="str">
        <f>REPLACE(INDEX(GroupVertices[Group],MATCH(Edges[[#This Row],[Vertex 1]],GroupVertices[Vertex],0)),1,1,"")</f>
        <v>2</v>
      </c>
      <c r="BC255" s="78" t="str">
        <f>REPLACE(INDEX(GroupVertices[Group],MATCH(Edges[[#This Row],[Vertex 2]],GroupVertices[Vertex],0)),1,1,"")</f>
        <v>2</v>
      </c>
      <c r="BD255" s="48">
        <v>0</v>
      </c>
      <c r="BE255" s="49">
        <v>0</v>
      </c>
      <c r="BF255" s="48">
        <v>0</v>
      </c>
      <c r="BG255" s="49">
        <v>0</v>
      </c>
      <c r="BH255" s="48">
        <v>0</v>
      </c>
      <c r="BI255" s="49">
        <v>0</v>
      </c>
      <c r="BJ255" s="48">
        <v>16</v>
      </c>
      <c r="BK255" s="49">
        <v>100</v>
      </c>
      <c r="BL255" s="48">
        <v>16</v>
      </c>
    </row>
    <row r="256" spans="1:64" ht="15">
      <c r="A256" s="64" t="s">
        <v>249</v>
      </c>
      <c r="B256" s="64" t="s">
        <v>350</v>
      </c>
      <c r="C256" s="65" t="s">
        <v>2752</v>
      </c>
      <c r="D256" s="66">
        <v>10</v>
      </c>
      <c r="E256" s="67" t="s">
        <v>136</v>
      </c>
      <c r="F256" s="68">
        <v>12</v>
      </c>
      <c r="G256" s="65"/>
      <c r="H256" s="69"/>
      <c r="I256" s="70"/>
      <c r="J256" s="70"/>
      <c r="K256" s="34" t="s">
        <v>65</v>
      </c>
      <c r="L256" s="77">
        <v>256</v>
      </c>
      <c r="M256" s="77"/>
      <c r="N256" s="72"/>
      <c r="O256" s="79" t="s">
        <v>382</v>
      </c>
      <c r="P256" s="81">
        <v>43688.6962037037</v>
      </c>
      <c r="Q256" s="79" t="s">
        <v>426</v>
      </c>
      <c r="R256" s="79"/>
      <c r="S256" s="79"/>
      <c r="T256" s="79"/>
      <c r="U256" s="82" t="s">
        <v>529</v>
      </c>
      <c r="V256" s="82" t="s">
        <v>529</v>
      </c>
      <c r="W256" s="81">
        <v>43688.6962037037</v>
      </c>
      <c r="X256" s="82" t="s">
        <v>640</v>
      </c>
      <c r="Y256" s="79"/>
      <c r="Z256" s="79"/>
      <c r="AA256" s="85" t="s">
        <v>758</v>
      </c>
      <c r="AB256" s="85" t="s">
        <v>832</v>
      </c>
      <c r="AC256" s="79" t="b">
        <v>0</v>
      </c>
      <c r="AD256" s="79">
        <v>0</v>
      </c>
      <c r="AE256" s="85" t="s">
        <v>841</v>
      </c>
      <c r="AF256" s="79" t="b">
        <v>0</v>
      </c>
      <c r="AG256" s="79" t="s">
        <v>854</v>
      </c>
      <c r="AH256" s="79"/>
      <c r="AI256" s="85" t="s">
        <v>839</v>
      </c>
      <c r="AJ256" s="79" t="b">
        <v>0</v>
      </c>
      <c r="AK256" s="79">
        <v>0</v>
      </c>
      <c r="AL256" s="85" t="s">
        <v>839</v>
      </c>
      <c r="AM256" s="79" t="s">
        <v>863</v>
      </c>
      <c r="AN256" s="79" t="b">
        <v>0</v>
      </c>
      <c r="AO256" s="85" t="s">
        <v>832</v>
      </c>
      <c r="AP256" s="79" t="s">
        <v>176</v>
      </c>
      <c r="AQ256" s="79">
        <v>0</v>
      </c>
      <c r="AR256" s="79">
        <v>0</v>
      </c>
      <c r="AS256" s="79"/>
      <c r="AT256" s="79"/>
      <c r="AU256" s="79"/>
      <c r="AV256" s="79"/>
      <c r="AW256" s="79"/>
      <c r="AX256" s="79"/>
      <c r="AY256" s="79"/>
      <c r="AZ256" s="79"/>
      <c r="BA256">
        <v>9</v>
      </c>
      <c r="BB256" s="78" t="str">
        <f>REPLACE(INDEX(GroupVertices[Group],MATCH(Edges[[#This Row],[Vertex 1]],GroupVertices[Vertex],0)),1,1,"")</f>
        <v>2</v>
      </c>
      <c r="BC256" s="78" t="str">
        <f>REPLACE(INDEX(GroupVertices[Group],MATCH(Edges[[#This Row],[Vertex 2]],GroupVertices[Vertex],0)),1,1,"")</f>
        <v>2</v>
      </c>
      <c r="BD256" s="48">
        <v>0</v>
      </c>
      <c r="BE256" s="49">
        <v>0</v>
      </c>
      <c r="BF256" s="48">
        <v>0</v>
      </c>
      <c r="BG256" s="49">
        <v>0</v>
      </c>
      <c r="BH256" s="48">
        <v>0</v>
      </c>
      <c r="BI256" s="49">
        <v>0</v>
      </c>
      <c r="BJ256" s="48">
        <v>16</v>
      </c>
      <c r="BK256" s="49">
        <v>100</v>
      </c>
      <c r="BL256" s="48">
        <v>16</v>
      </c>
    </row>
    <row r="257" spans="1:64" ht="15">
      <c r="A257" s="64" t="s">
        <v>249</v>
      </c>
      <c r="B257" s="64" t="s">
        <v>350</v>
      </c>
      <c r="C257" s="65" t="s">
        <v>2752</v>
      </c>
      <c r="D257" s="66">
        <v>10</v>
      </c>
      <c r="E257" s="67" t="s">
        <v>136</v>
      </c>
      <c r="F257" s="68">
        <v>12</v>
      </c>
      <c r="G257" s="65"/>
      <c r="H257" s="69"/>
      <c r="I257" s="70"/>
      <c r="J257" s="70"/>
      <c r="K257" s="34" t="s">
        <v>65</v>
      </c>
      <c r="L257" s="77">
        <v>257</v>
      </c>
      <c r="M257" s="77"/>
      <c r="N257" s="72"/>
      <c r="O257" s="79" t="s">
        <v>382</v>
      </c>
      <c r="P257" s="81">
        <v>43688.69627314815</v>
      </c>
      <c r="Q257" s="79" t="s">
        <v>427</v>
      </c>
      <c r="R257" s="79"/>
      <c r="S257" s="79"/>
      <c r="T257" s="79"/>
      <c r="U257" s="82" t="s">
        <v>530</v>
      </c>
      <c r="V257" s="82" t="s">
        <v>530</v>
      </c>
      <c r="W257" s="81">
        <v>43688.69627314815</v>
      </c>
      <c r="X257" s="82" t="s">
        <v>641</v>
      </c>
      <c r="Y257" s="79"/>
      <c r="Z257" s="79"/>
      <c r="AA257" s="85" t="s">
        <v>759</v>
      </c>
      <c r="AB257" s="85" t="s">
        <v>832</v>
      </c>
      <c r="AC257" s="79" t="b">
        <v>0</v>
      </c>
      <c r="AD257" s="79">
        <v>0</v>
      </c>
      <c r="AE257" s="85" t="s">
        <v>841</v>
      </c>
      <c r="AF257" s="79" t="b">
        <v>0</v>
      </c>
      <c r="AG257" s="79" t="s">
        <v>854</v>
      </c>
      <c r="AH257" s="79"/>
      <c r="AI257" s="85" t="s">
        <v>839</v>
      </c>
      <c r="AJ257" s="79" t="b">
        <v>0</v>
      </c>
      <c r="AK257" s="79">
        <v>0</v>
      </c>
      <c r="AL257" s="85" t="s">
        <v>839</v>
      </c>
      <c r="AM257" s="79" t="s">
        <v>863</v>
      </c>
      <c r="AN257" s="79" t="b">
        <v>0</v>
      </c>
      <c r="AO257" s="85" t="s">
        <v>832</v>
      </c>
      <c r="AP257" s="79" t="s">
        <v>176</v>
      </c>
      <c r="AQ257" s="79">
        <v>0</v>
      </c>
      <c r="AR257" s="79">
        <v>0</v>
      </c>
      <c r="AS257" s="79"/>
      <c r="AT257" s="79"/>
      <c r="AU257" s="79"/>
      <c r="AV257" s="79"/>
      <c r="AW257" s="79"/>
      <c r="AX257" s="79"/>
      <c r="AY257" s="79"/>
      <c r="AZ257" s="79"/>
      <c r="BA257">
        <v>9</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16</v>
      </c>
      <c r="BK257" s="49">
        <v>100</v>
      </c>
      <c r="BL257" s="48">
        <v>16</v>
      </c>
    </row>
    <row r="258" spans="1:64" ht="15">
      <c r="A258" s="64" t="s">
        <v>249</v>
      </c>
      <c r="B258" s="64" t="s">
        <v>350</v>
      </c>
      <c r="C258" s="65" t="s">
        <v>2752</v>
      </c>
      <c r="D258" s="66">
        <v>10</v>
      </c>
      <c r="E258" s="67" t="s">
        <v>136</v>
      </c>
      <c r="F258" s="68">
        <v>12</v>
      </c>
      <c r="G258" s="65"/>
      <c r="H258" s="69"/>
      <c r="I258" s="70"/>
      <c r="J258" s="70"/>
      <c r="K258" s="34" t="s">
        <v>65</v>
      </c>
      <c r="L258" s="77">
        <v>258</v>
      </c>
      <c r="M258" s="77"/>
      <c r="N258" s="72"/>
      <c r="O258" s="79" t="s">
        <v>382</v>
      </c>
      <c r="P258" s="81">
        <v>43688.696377314816</v>
      </c>
      <c r="Q258" s="79" t="s">
        <v>428</v>
      </c>
      <c r="R258" s="79"/>
      <c r="S258" s="79"/>
      <c r="T258" s="79"/>
      <c r="U258" s="82" t="s">
        <v>531</v>
      </c>
      <c r="V258" s="82" t="s">
        <v>531</v>
      </c>
      <c r="W258" s="81">
        <v>43688.696377314816</v>
      </c>
      <c r="X258" s="82" t="s">
        <v>642</v>
      </c>
      <c r="Y258" s="79"/>
      <c r="Z258" s="79"/>
      <c r="AA258" s="85" t="s">
        <v>760</v>
      </c>
      <c r="AB258" s="85" t="s">
        <v>832</v>
      </c>
      <c r="AC258" s="79" t="b">
        <v>0</v>
      </c>
      <c r="AD258" s="79">
        <v>0</v>
      </c>
      <c r="AE258" s="85" t="s">
        <v>841</v>
      </c>
      <c r="AF258" s="79" t="b">
        <v>0</v>
      </c>
      <c r="AG258" s="79" t="s">
        <v>854</v>
      </c>
      <c r="AH258" s="79"/>
      <c r="AI258" s="85" t="s">
        <v>839</v>
      </c>
      <c r="AJ258" s="79" t="b">
        <v>0</v>
      </c>
      <c r="AK258" s="79">
        <v>0</v>
      </c>
      <c r="AL258" s="85" t="s">
        <v>839</v>
      </c>
      <c r="AM258" s="79" t="s">
        <v>863</v>
      </c>
      <c r="AN258" s="79" t="b">
        <v>0</v>
      </c>
      <c r="AO258" s="85" t="s">
        <v>832</v>
      </c>
      <c r="AP258" s="79" t="s">
        <v>176</v>
      </c>
      <c r="AQ258" s="79">
        <v>0</v>
      </c>
      <c r="AR258" s="79">
        <v>0</v>
      </c>
      <c r="AS258" s="79"/>
      <c r="AT258" s="79"/>
      <c r="AU258" s="79"/>
      <c r="AV258" s="79"/>
      <c r="AW258" s="79"/>
      <c r="AX258" s="79"/>
      <c r="AY258" s="79"/>
      <c r="AZ258" s="79"/>
      <c r="BA258">
        <v>9</v>
      </c>
      <c r="BB258" s="78" t="str">
        <f>REPLACE(INDEX(GroupVertices[Group],MATCH(Edges[[#This Row],[Vertex 1]],GroupVertices[Vertex],0)),1,1,"")</f>
        <v>2</v>
      </c>
      <c r="BC258" s="78" t="str">
        <f>REPLACE(INDEX(GroupVertices[Group],MATCH(Edges[[#This Row],[Vertex 2]],GroupVertices[Vertex],0)),1,1,"")</f>
        <v>2</v>
      </c>
      <c r="BD258" s="48">
        <v>0</v>
      </c>
      <c r="BE258" s="49">
        <v>0</v>
      </c>
      <c r="BF258" s="48">
        <v>0</v>
      </c>
      <c r="BG258" s="49">
        <v>0</v>
      </c>
      <c r="BH258" s="48">
        <v>0</v>
      </c>
      <c r="BI258" s="49">
        <v>0</v>
      </c>
      <c r="BJ258" s="48">
        <v>16</v>
      </c>
      <c r="BK258" s="49">
        <v>100</v>
      </c>
      <c r="BL258" s="48">
        <v>16</v>
      </c>
    </row>
    <row r="259" spans="1:64" ht="15">
      <c r="A259" s="64" t="s">
        <v>249</v>
      </c>
      <c r="B259" s="64" t="s">
        <v>350</v>
      </c>
      <c r="C259" s="65" t="s">
        <v>2752</v>
      </c>
      <c r="D259" s="66">
        <v>10</v>
      </c>
      <c r="E259" s="67" t="s">
        <v>136</v>
      </c>
      <c r="F259" s="68">
        <v>12</v>
      </c>
      <c r="G259" s="65"/>
      <c r="H259" s="69"/>
      <c r="I259" s="70"/>
      <c r="J259" s="70"/>
      <c r="K259" s="34" t="s">
        <v>65</v>
      </c>
      <c r="L259" s="77">
        <v>259</v>
      </c>
      <c r="M259" s="77"/>
      <c r="N259" s="72"/>
      <c r="O259" s="79" t="s">
        <v>382</v>
      </c>
      <c r="P259" s="81">
        <v>43688.696550925924</v>
      </c>
      <c r="Q259" s="79" t="s">
        <v>429</v>
      </c>
      <c r="R259" s="79"/>
      <c r="S259" s="79"/>
      <c r="T259" s="79"/>
      <c r="U259" s="82" t="s">
        <v>532</v>
      </c>
      <c r="V259" s="82" t="s">
        <v>532</v>
      </c>
      <c r="W259" s="81">
        <v>43688.696550925924</v>
      </c>
      <c r="X259" s="82" t="s">
        <v>643</v>
      </c>
      <c r="Y259" s="79"/>
      <c r="Z259" s="79"/>
      <c r="AA259" s="85" t="s">
        <v>761</v>
      </c>
      <c r="AB259" s="85" t="s">
        <v>832</v>
      </c>
      <c r="AC259" s="79" t="b">
        <v>0</v>
      </c>
      <c r="AD259" s="79">
        <v>0</v>
      </c>
      <c r="AE259" s="85" t="s">
        <v>841</v>
      </c>
      <c r="AF259" s="79" t="b">
        <v>0</v>
      </c>
      <c r="AG259" s="79" t="s">
        <v>854</v>
      </c>
      <c r="AH259" s="79"/>
      <c r="AI259" s="85" t="s">
        <v>839</v>
      </c>
      <c r="AJ259" s="79" t="b">
        <v>0</v>
      </c>
      <c r="AK259" s="79">
        <v>0</v>
      </c>
      <c r="AL259" s="85" t="s">
        <v>839</v>
      </c>
      <c r="AM259" s="79" t="s">
        <v>863</v>
      </c>
      <c r="AN259" s="79" t="b">
        <v>0</v>
      </c>
      <c r="AO259" s="85" t="s">
        <v>832</v>
      </c>
      <c r="AP259" s="79" t="s">
        <v>176</v>
      </c>
      <c r="AQ259" s="79">
        <v>0</v>
      </c>
      <c r="AR259" s="79">
        <v>0</v>
      </c>
      <c r="AS259" s="79"/>
      <c r="AT259" s="79"/>
      <c r="AU259" s="79"/>
      <c r="AV259" s="79"/>
      <c r="AW259" s="79"/>
      <c r="AX259" s="79"/>
      <c r="AY259" s="79"/>
      <c r="AZ259" s="79"/>
      <c r="BA259">
        <v>9</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16</v>
      </c>
      <c r="BK259" s="49">
        <v>100</v>
      </c>
      <c r="BL259" s="48">
        <v>16</v>
      </c>
    </row>
    <row r="260" spans="1:64" ht="15">
      <c r="A260" s="64" t="s">
        <v>249</v>
      </c>
      <c r="B260" s="64" t="s">
        <v>350</v>
      </c>
      <c r="C260" s="65" t="s">
        <v>2752</v>
      </c>
      <c r="D260" s="66">
        <v>10</v>
      </c>
      <c r="E260" s="67" t="s">
        <v>136</v>
      </c>
      <c r="F260" s="68">
        <v>12</v>
      </c>
      <c r="G260" s="65"/>
      <c r="H260" s="69"/>
      <c r="I260" s="70"/>
      <c r="J260" s="70"/>
      <c r="K260" s="34" t="s">
        <v>65</v>
      </c>
      <c r="L260" s="77">
        <v>260</v>
      </c>
      <c r="M260" s="77"/>
      <c r="N260" s="72"/>
      <c r="O260" s="79" t="s">
        <v>382</v>
      </c>
      <c r="P260" s="81">
        <v>43688.69664351852</v>
      </c>
      <c r="Q260" s="79" t="s">
        <v>430</v>
      </c>
      <c r="R260" s="79"/>
      <c r="S260" s="79"/>
      <c r="T260" s="79"/>
      <c r="U260" s="82" t="s">
        <v>533</v>
      </c>
      <c r="V260" s="82" t="s">
        <v>533</v>
      </c>
      <c r="W260" s="81">
        <v>43688.69664351852</v>
      </c>
      <c r="X260" s="82" t="s">
        <v>644</v>
      </c>
      <c r="Y260" s="79"/>
      <c r="Z260" s="79"/>
      <c r="AA260" s="85" t="s">
        <v>762</v>
      </c>
      <c r="AB260" s="85" t="s">
        <v>832</v>
      </c>
      <c r="AC260" s="79" t="b">
        <v>0</v>
      </c>
      <c r="AD260" s="79">
        <v>1</v>
      </c>
      <c r="AE260" s="85" t="s">
        <v>841</v>
      </c>
      <c r="AF260" s="79" t="b">
        <v>0</v>
      </c>
      <c r="AG260" s="79" t="s">
        <v>854</v>
      </c>
      <c r="AH260" s="79"/>
      <c r="AI260" s="85" t="s">
        <v>839</v>
      </c>
      <c r="AJ260" s="79" t="b">
        <v>0</v>
      </c>
      <c r="AK260" s="79">
        <v>0</v>
      </c>
      <c r="AL260" s="85" t="s">
        <v>839</v>
      </c>
      <c r="AM260" s="79" t="s">
        <v>863</v>
      </c>
      <c r="AN260" s="79" t="b">
        <v>0</v>
      </c>
      <c r="AO260" s="85" t="s">
        <v>832</v>
      </c>
      <c r="AP260" s="79" t="s">
        <v>176</v>
      </c>
      <c r="AQ260" s="79">
        <v>0</v>
      </c>
      <c r="AR260" s="79">
        <v>0</v>
      </c>
      <c r="AS260" s="79"/>
      <c r="AT260" s="79"/>
      <c r="AU260" s="79"/>
      <c r="AV260" s="79"/>
      <c r="AW260" s="79"/>
      <c r="AX260" s="79"/>
      <c r="AY260" s="79"/>
      <c r="AZ260" s="79"/>
      <c r="BA260">
        <v>9</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16</v>
      </c>
      <c r="BK260" s="49">
        <v>100</v>
      </c>
      <c r="BL260" s="48">
        <v>16</v>
      </c>
    </row>
    <row r="261" spans="1:64" ht="15">
      <c r="A261" s="64" t="s">
        <v>249</v>
      </c>
      <c r="B261" s="64" t="s">
        <v>350</v>
      </c>
      <c r="C261" s="65" t="s">
        <v>2752</v>
      </c>
      <c r="D261" s="66">
        <v>10</v>
      </c>
      <c r="E261" s="67" t="s">
        <v>136</v>
      </c>
      <c r="F261" s="68">
        <v>12</v>
      </c>
      <c r="G261" s="65"/>
      <c r="H261" s="69"/>
      <c r="I261" s="70"/>
      <c r="J261" s="70"/>
      <c r="K261" s="34" t="s">
        <v>65</v>
      </c>
      <c r="L261" s="77">
        <v>261</v>
      </c>
      <c r="M261" s="77"/>
      <c r="N261" s="72"/>
      <c r="O261" s="79" t="s">
        <v>382</v>
      </c>
      <c r="P261" s="81">
        <v>43688.6980787037</v>
      </c>
      <c r="Q261" s="79" t="s">
        <v>431</v>
      </c>
      <c r="R261" s="79"/>
      <c r="S261" s="79"/>
      <c r="T261" s="79"/>
      <c r="U261" s="82" t="s">
        <v>534</v>
      </c>
      <c r="V261" s="82" t="s">
        <v>534</v>
      </c>
      <c r="W261" s="81">
        <v>43688.6980787037</v>
      </c>
      <c r="X261" s="82" t="s">
        <v>645</v>
      </c>
      <c r="Y261" s="79"/>
      <c r="Z261" s="79"/>
      <c r="AA261" s="85" t="s">
        <v>763</v>
      </c>
      <c r="AB261" s="85" t="s">
        <v>832</v>
      </c>
      <c r="AC261" s="79" t="b">
        <v>0</v>
      </c>
      <c r="AD261" s="79">
        <v>1</v>
      </c>
      <c r="AE261" s="85" t="s">
        <v>841</v>
      </c>
      <c r="AF261" s="79" t="b">
        <v>0</v>
      </c>
      <c r="AG261" s="79" t="s">
        <v>854</v>
      </c>
      <c r="AH261" s="79"/>
      <c r="AI261" s="85" t="s">
        <v>839</v>
      </c>
      <c r="AJ261" s="79" t="b">
        <v>0</v>
      </c>
      <c r="AK261" s="79">
        <v>0</v>
      </c>
      <c r="AL261" s="85" t="s">
        <v>839</v>
      </c>
      <c r="AM261" s="79" t="s">
        <v>863</v>
      </c>
      <c r="AN261" s="79" t="b">
        <v>0</v>
      </c>
      <c r="AO261" s="85" t="s">
        <v>832</v>
      </c>
      <c r="AP261" s="79" t="s">
        <v>176</v>
      </c>
      <c r="AQ261" s="79">
        <v>0</v>
      </c>
      <c r="AR261" s="79">
        <v>0</v>
      </c>
      <c r="AS261" s="79"/>
      <c r="AT261" s="79"/>
      <c r="AU261" s="79"/>
      <c r="AV261" s="79"/>
      <c r="AW261" s="79"/>
      <c r="AX261" s="79"/>
      <c r="AY261" s="79"/>
      <c r="AZ261" s="79"/>
      <c r="BA261">
        <v>9</v>
      </c>
      <c r="BB261" s="78" t="str">
        <f>REPLACE(INDEX(GroupVertices[Group],MATCH(Edges[[#This Row],[Vertex 1]],GroupVertices[Vertex],0)),1,1,"")</f>
        <v>2</v>
      </c>
      <c r="BC261" s="78" t="str">
        <f>REPLACE(INDEX(GroupVertices[Group],MATCH(Edges[[#This Row],[Vertex 2]],GroupVertices[Vertex],0)),1,1,"")</f>
        <v>2</v>
      </c>
      <c r="BD261" s="48">
        <v>0</v>
      </c>
      <c r="BE261" s="49">
        <v>0</v>
      </c>
      <c r="BF261" s="48">
        <v>0</v>
      </c>
      <c r="BG261" s="49">
        <v>0</v>
      </c>
      <c r="BH261" s="48">
        <v>0</v>
      </c>
      <c r="BI261" s="49">
        <v>0</v>
      </c>
      <c r="BJ261" s="48">
        <v>16</v>
      </c>
      <c r="BK261" s="49">
        <v>100</v>
      </c>
      <c r="BL261" s="48">
        <v>16</v>
      </c>
    </row>
    <row r="262" spans="1:64" ht="15">
      <c r="A262" s="64" t="s">
        <v>250</v>
      </c>
      <c r="B262" s="64" t="s">
        <v>350</v>
      </c>
      <c r="C262" s="65" t="s">
        <v>2748</v>
      </c>
      <c r="D262" s="66">
        <v>3</v>
      </c>
      <c r="E262" s="67" t="s">
        <v>132</v>
      </c>
      <c r="F262" s="68">
        <v>35</v>
      </c>
      <c r="G262" s="65"/>
      <c r="H262" s="69"/>
      <c r="I262" s="70"/>
      <c r="J262" s="70"/>
      <c r="K262" s="34" t="s">
        <v>65</v>
      </c>
      <c r="L262" s="77">
        <v>262</v>
      </c>
      <c r="M262" s="77"/>
      <c r="N262" s="72"/>
      <c r="O262" s="79" t="s">
        <v>382</v>
      </c>
      <c r="P262" s="81">
        <v>43688.759722222225</v>
      </c>
      <c r="Q262" s="79" t="s">
        <v>432</v>
      </c>
      <c r="R262" s="79"/>
      <c r="S262" s="79"/>
      <c r="T262" s="79"/>
      <c r="U262" s="79"/>
      <c r="V262" s="82" t="s">
        <v>567</v>
      </c>
      <c r="W262" s="81">
        <v>43688.759722222225</v>
      </c>
      <c r="X262" s="82" t="s">
        <v>646</v>
      </c>
      <c r="Y262" s="79"/>
      <c r="Z262" s="79"/>
      <c r="AA262" s="85" t="s">
        <v>764</v>
      </c>
      <c r="AB262" s="85" t="s">
        <v>763</v>
      </c>
      <c r="AC262" s="79" t="b">
        <v>0</v>
      </c>
      <c r="AD262" s="79">
        <v>0</v>
      </c>
      <c r="AE262" s="85" t="s">
        <v>847</v>
      </c>
      <c r="AF262" s="79" t="b">
        <v>0</v>
      </c>
      <c r="AG262" s="79" t="s">
        <v>855</v>
      </c>
      <c r="AH262" s="79"/>
      <c r="AI262" s="85" t="s">
        <v>839</v>
      </c>
      <c r="AJ262" s="79" t="b">
        <v>0</v>
      </c>
      <c r="AK262" s="79">
        <v>0</v>
      </c>
      <c r="AL262" s="85" t="s">
        <v>839</v>
      </c>
      <c r="AM262" s="79" t="s">
        <v>863</v>
      </c>
      <c r="AN262" s="79" t="b">
        <v>0</v>
      </c>
      <c r="AO262" s="85" t="s">
        <v>763</v>
      </c>
      <c r="AP262" s="79" t="s">
        <v>176</v>
      </c>
      <c r="AQ262" s="79">
        <v>0</v>
      </c>
      <c r="AR262" s="79">
        <v>0</v>
      </c>
      <c r="AS262" s="79" t="s">
        <v>868</v>
      </c>
      <c r="AT262" s="79" t="s">
        <v>869</v>
      </c>
      <c r="AU262" s="79" t="s">
        <v>870</v>
      </c>
      <c r="AV262" s="79" t="s">
        <v>871</v>
      </c>
      <c r="AW262" s="79" t="s">
        <v>872</v>
      </c>
      <c r="AX262" s="79" t="s">
        <v>873</v>
      </c>
      <c r="AY262" s="79" t="s">
        <v>874</v>
      </c>
      <c r="AZ262" s="82" t="s">
        <v>875</v>
      </c>
      <c r="BA262">
        <v>1</v>
      </c>
      <c r="BB262" s="78" t="str">
        <f>REPLACE(INDEX(GroupVertices[Group],MATCH(Edges[[#This Row],[Vertex 1]],GroupVertices[Vertex],0)),1,1,"")</f>
        <v>2</v>
      </c>
      <c r="BC262" s="78" t="str">
        <f>REPLACE(INDEX(GroupVertices[Group],MATCH(Edges[[#This Row],[Vertex 2]],GroupVertices[Vertex],0)),1,1,"")</f>
        <v>2</v>
      </c>
      <c r="BD262" s="48">
        <v>0</v>
      </c>
      <c r="BE262" s="49">
        <v>0</v>
      </c>
      <c r="BF262" s="48">
        <v>1</v>
      </c>
      <c r="BG262" s="49">
        <v>2.4390243902439024</v>
      </c>
      <c r="BH262" s="48">
        <v>0</v>
      </c>
      <c r="BI262" s="49">
        <v>0</v>
      </c>
      <c r="BJ262" s="48">
        <v>40</v>
      </c>
      <c r="BK262" s="49">
        <v>97.5609756097561</v>
      </c>
      <c r="BL262" s="48">
        <v>41</v>
      </c>
    </row>
    <row r="263" spans="1:64" ht="15">
      <c r="A263" s="64" t="s">
        <v>249</v>
      </c>
      <c r="B263" s="64" t="s">
        <v>295</v>
      </c>
      <c r="C263" s="65" t="s">
        <v>2752</v>
      </c>
      <c r="D263" s="66">
        <v>10</v>
      </c>
      <c r="E263" s="67" t="s">
        <v>136</v>
      </c>
      <c r="F263" s="68">
        <v>12</v>
      </c>
      <c r="G263" s="65"/>
      <c r="H263" s="69"/>
      <c r="I263" s="70"/>
      <c r="J263" s="70"/>
      <c r="K263" s="34" t="s">
        <v>65</v>
      </c>
      <c r="L263" s="77">
        <v>263</v>
      </c>
      <c r="M263" s="77"/>
      <c r="N263" s="72"/>
      <c r="O263" s="79" t="s">
        <v>382</v>
      </c>
      <c r="P263" s="81">
        <v>43688.6955787037</v>
      </c>
      <c r="Q263" s="79" t="s">
        <v>423</v>
      </c>
      <c r="R263" s="79"/>
      <c r="S263" s="79"/>
      <c r="T263" s="79"/>
      <c r="U263" s="82" t="s">
        <v>526</v>
      </c>
      <c r="V263" s="82" t="s">
        <v>526</v>
      </c>
      <c r="W263" s="81">
        <v>43688.6955787037</v>
      </c>
      <c r="X263" s="82" t="s">
        <v>637</v>
      </c>
      <c r="Y263" s="79"/>
      <c r="Z263" s="79"/>
      <c r="AA263" s="85" t="s">
        <v>755</v>
      </c>
      <c r="AB263" s="85" t="s">
        <v>832</v>
      </c>
      <c r="AC263" s="79" t="b">
        <v>0</v>
      </c>
      <c r="AD263" s="79">
        <v>1</v>
      </c>
      <c r="AE263" s="85" t="s">
        <v>841</v>
      </c>
      <c r="AF263" s="79" t="b">
        <v>0</v>
      </c>
      <c r="AG263" s="79" t="s">
        <v>854</v>
      </c>
      <c r="AH263" s="79"/>
      <c r="AI263" s="85" t="s">
        <v>839</v>
      </c>
      <c r="AJ263" s="79" t="b">
        <v>0</v>
      </c>
      <c r="AK263" s="79">
        <v>0</v>
      </c>
      <c r="AL263" s="85" t="s">
        <v>839</v>
      </c>
      <c r="AM263" s="79" t="s">
        <v>863</v>
      </c>
      <c r="AN263" s="79" t="b">
        <v>0</v>
      </c>
      <c r="AO263" s="85" t="s">
        <v>832</v>
      </c>
      <c r="AP263" s="79" t="s">
        <v>176</v>
      </c>
      <c r="AQ263" s="79">
        <v>0</v>
      </c>
      <c r="AR263" s="79">
        <v>0</v>
      </c>
      <c r="AS263" s="79"/>
      <c r="AT263" s="79"/>
      <c r="AU263" s="79"/>
      <c r="AV263" s="79"/>
      <c r="AW263" s="79"/>
      <c r="AX263" s="79"/>
      <c r="AY263" s="79"/>
      <c r="AZ263" s="79"/>
      <c r="BA263">
        <v>9</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249</v>
      </c>
      <c r="B264" s="64" t="s">
        <v>284</v>
      </c>
      <c r="C264" s="65" t="s">
        <v>2752</v>
      </c>
      <c r="D264" s="66">
        <v>10</v>
      </c>
      <c r="E264" s="67" t="s">
        <v>136</v>
      </c>
      <c r="F264" s="68">
        <v>12</v>
      </c>
      <c r="G264" s="65"/>
      <c r="H264" s="69"/>
      <c r="I264" s="70"/>
      <c r="J264" s="70"/>
      <c r="K264" s="34" t="s">
        <v>65</v>
      </c>
      <c r="L264" s="77">
        <v>264</v>
      </c>
      <c r="M264" s="77"/>
      <c r="N264" s="72"/>
      <c r="O264" s="79" t="s">
        <v>382</v>
      </c>
      <c r="P264" s="81">
        <v>43688.6955787037</v>
      </c>
      <c r="Q264" s="79" t="s">
        <v>423</v>
      </c>
      <c r="R264" s="79"/>
      <c r="S264" s="79"/>
      <c r="T264" s="79"/>
      <c r="U264" s="82" t="s">
        <v>526</v>
      </c>
      <c r="V264" s="82" t="s">
        <v>526</v>
      </c>
      <c r="W264" s="81">
        <v>43688.6955787037</v>
      </c>
      <c r="X264" s="82" t="s">
        <v>637</v>
      </c>
      <c r="Y264" s="79"/>
      <c r="Z264" s="79"/>
      <c r="AA264" s="85" t="s">
        <v>755</v>
      </c>
      <c r="AB264" s="85" t="s">
        <v>832</v>
      </c>
      <c r="AC264" s="79" t="b">
        <v>0</v>
      </c>
      <c r="AD264" s="79">
        <v>1</v>
      </c>
      <c r="AE264" s="85" t="s">
        <v>841</v>
      </c>
      <c r="AF264" s="79" t="b">
        <v>0</v>
      </c>
      <c r="AG264" s="79" t="s">
        <v>854</v>
      </c>
      <c r="AH264" s="79"/>
      <c r="AI264" s="85" t="s">
        <v>839</v>
      </c>
      <c r="AJ264" s="79" t="b">
        <v>0</v>
      </c>
      <c r="AK264" s="79">
        <v>0</v>
      </c>
      <c r="AL264" s="85" t="s">
        <v>839</v>
      </c>
      <c r="AM264" s="79" t="s">
        <v>863</v>
      </c>
      <c r="AN264" s="79" t="b">
        <v>0</v>
      </c>
      <c r="AO264" s="85" t="s">
        <v>832</v>
      </c>
      <c r="AP264" s="79" t="s">
        <v>176</v>
      </c>
      <c r="AQ264" s="79">
        <v>0</v>
      </c>
      <c r="AR264" s="79">
        <v>0</v>
      </c>
      <c r="AS264" s="79"/>
      <c r="AT264" s="79"/>
      <c r="AU264" s="79"/>
      <c r="AV264" s="79"/>
      <c r="AW264" s="79"/>
      <c r="AX264" s="79"/>
      <c r="AY264" s="79"/>
      <c r="AZ264" s="79"/>
      <c r="BA264">
        <v>9</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249</v>
      </c>
      <c r="B265" s="64" t="s">
        <v>293</v>
      </c>
      <c r="C265" s="65" t="s">
        <v>2752</v>
      </c>
      <c r="D265" s="66">
        <v>10</v>
      </c>
      <c r="E265" s="67" t="s">
        <v>136</v>
      </c>
      <c r="F265" s="68">
        <v>12</v>
      </c>
      <c r="G265" s="65"/>
      <c r="H265" s="69"/>
      <c r="I265" s="70"/>
      <c r="J265" s="70"/>
      <c r="K265" s="34" t="s">
        <v>65</v>
      </c>
      <c r="L265" s="77">
        <v>265</v>
      </c>
      <c r="M265" s="77"/>
      <c r="N265" s="72"/>
      <c r="O265" s="79" t="s">
        <v>382</v>
      </c>
      <c r="P265" s="81">
        <v>43688.6955787037</v>
      </c>
      <c r="Q265" s="79" t="s">
        <v>423</v>
      </c>
      <c r="R265" s="79"/>
      <c r="S265" s="79"/>
      <c r="T265" s="79"/>
      <c r="U265" s="82" t="s">
        <v>526</v>
      </c>
      <c r="V265" s="82" t="s">
        <v>526</v>
      </c>
      <c r="W265" s="81">
        <v>43688.6955787037</v>
      </c>
      <c r="X265" s="82" t="s">
        <v>637</v>
      </c>
      <c r="Y265" s="79"/>
      <c r="Z265" s="79"/>
      <c r="AA265" s="85" t="s">
        <v>755</v>
      </c>
      <c r="AB265" s="85" t="s">
        <v>832</v>
      </c>
      <c r="AC265" s="79" t="b">
        <v>0</v>
      </c>
      <c r="AD265" s="79">
        <v>1</v>
      </c>
      <c r="AE265" s="85" t="s">
        <v>841</v>
      </c>
      <c r="AF265" s="79" t="b">
        <v>0</v>
      </c>
      <c r="AG265" s="79" t="s">
        <v>854</v>
      </c>
      <c r="AH265" s="79"/>
      <c r="AI265" s="85" t="s">
        <v>839</v>
      </c>
      <c r="AJ265" s="79" t="b">
        <v>0</v>
      </c>
      <c r="AK265" s="79">
        <v>0</v>
      </c>
      <c r="AL265" s="85" t="s">
        <v>839</v>
      </c>
      <c r="AM265" s="79" t="s">
        <v>863</v>
      </c>
      <c r="AN265" s="79" t="b">
        <v>0</v>
      </c>
      <c r="AO265" s="85" t="s">
        <v>832</v>
      </c>
      <c r="AP265" s="79" t="s">
        <v>176</v>
      </c>
      <c r="AQ265" s="79">
        <v>0</v>
      </c>
      <c r="AR265" s="79">
        <v>0</v>
      </c>
      <c r="AS265" s="79"/>
      <c r="AT265" s="79"/>
      <c r="AU265" s="79"/>
      <c r="AV265" s="79"/>
      <c r="AW265" s="79"/>
      <c r="AX265" s="79"/>
      <c r="AY265" s="79"/>
      <c r="AZ265" s="79"/>
      <c r="BA265">
        <v>9</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249</v>
      </c>
      <c r="B266" s="64" t="s">
        <v>222</v>
      </c>
      <c r="C266" s="65" t="s">
        <v>2752</v>
      </c>
      <c r="D266" s="66">
        <v>10</v>
      </c>
      <c r="E266" s="67" t="s">
        <v>136</v>
      </c>
      <c r="F266" s="68">
        <v>12</v>
      </c>
      <c r="G266" s="65"/>
      <c r="H266" s="69"/>
      <c r="I266" s="70"/>
      <c r="J266" s="70"/>
      <c r="K266" s="34" t="s">
        <v>65</v>
      </c>
      <c r="L266" s="77">
        <v>266</v>
      </c>
      <c r="M266" s="77"/>
      <c r="N266" s="72"/>
      <c r="O266" s="79" t="s">
        <v>382</v>
      </c>
      <c r="P266" s="81">
        <v>43688.6955787037</v>
      </c>
      <c r="Q266" s="79" t="s">
        <v>423</v>
      </c>
      <c r="R266" s="79"/>
      <c r="S266" s="79"/>
      <c r="T266" s="79"/>
      <c r="U266" s="82" t="s">
        <v>526</v>
      </c>
      <c r="V266" s="82" t="s">
        <v>526</v>
      </c>
      <c r="W266" s="81">
        <v>43688.6955787037</v>
      </c>
      <c r="X266" s="82" t="s">
        <v>637</v>
      </c>
      <c r="Y266" s="79"/>
      <c r="Z266" s="79"/>
      <c r="AA266" s="85" t="s">
        <v>755</v>
      </c>
      <c r="AB266" s="85" t="s">
        <v>832</v>
      </c>
      <c r="AC266" s="79" t="b">
        <v>0</v>
      </c>
      <c r="AD266" s="79">
        <v>1</v>
      </c>
      <c r="AE266" s="85" t="s">
        <v>841</v>
      </c>
      <c r="AF266" s="79" t="b">
        <v>0</v>
      </c>
      <c r="AG266" s="79" t="s">
        <v>854</v>
      </c>
      <c r="AH266" s="79"/>
      <c r="AI266" s="85" t="s">
        <v>839</v>
      </c>
      <c r="AJ266" s="79" t="b">
        <v>0</v>
      </c>
      <c r="AK266" s="79">
        <v>0</v>
      </c>
      <c r="AL266" s="85" t="s">
        <v>839</v>
      </c>
      <c r="AM266" s="79" t="s">
        <v>863</v>
      </c>
      <c r="AN266" s="79" t="b">
        <v>0</v>
      </c>
      <c r="AO266" s="85" t="s">
        <v>832</v>
      </c>
      <c r="AP266" s="79" t="s">
        <v>176</v>
      </c>
      <c r="AQ266" s="79">
        <v>0</v>
      </c>
      <c r="AR266" s="79">
        <v>0</v>
      </c>
      <c r="AS266" s="79"/>
      <c r="AT266" s="79"/>
      <c r="AU266" s="79"/>
      <c r="AV266" s="79"/>
      <c r="AW266" s="79"/>
      <c r="AX266" s="79"/>
      <c r="AY266" s="79"/>
      <c r="AZ266" s="79"/>
      <c r="BA266">
        <v>9</v>
      </c>
      <c r="BB266" s="78" t="str">
        <f>REPLACE(INDEX(GroupVertices[Group],MATCH(Edges[[#This Row],[Vertex 1]],GroupVertices[Vertex],0)),1,1,"")</f>
        <v>2</v>
      </c>
      <c r="BC266" s="78" t="str">
        <f>REPLACE(INDEX(GroupVertices[Group],MATCH(Edges[[#This Row],[Vertex 2]],GroupVertices[Vertex],0)),1,1,"")</f>
        <v>3</v>
      </c>
      <c r="BD266" s="48"/>
      <c r="BE266" s="49"/>
      <c r="BF266" s="48"/>
      <c r="BG266" s="49"/>
      <c r="BH266" s="48"/>
      <c r="BI266" s="49"/>
      <c r="BJ266" s="48"/>
      <c r="BK266" s="49"/>
      <c r="BL266" s="48"/>
    </row>
    <row r="267" spans="1:64" ht="15">
      <c r="A267" s="64" t="s">
        <v>249</v>
      </c>
      <c r="B267" s="64" t="s">
        <v>296</v>
      </c>
      <c r="C267" s="65" t="s">
        <v>2752</v>
      </c>
      <c r="D267" s="66">
        <v>10</v>
      </c>
      <c r="E267" s="67" t="s">
        <v>136</v>
      </c>
      <c r="F267" s="68">
        <v>12</v>
      </c>
      <c r="G267" s="65"/>
      <c r="H267" s="69"/>
      <c r="I267" s="70"/>
      <c r="J267" s="70"/>
      <c r="K267" s="34" t="s">
        <v>65</v>
      </c>
      <c r="L267" s="77">
        <v>267</v>
      </c>
      <c r="M267" s="77"/>
      <c r="N267" s="72"/>
      <c r="O267" s="79" t="s">
        <v>382</v>
      </c>
      <c r="P267" s="81">
        <v>43688.6955787037</v>
      </c>
      <c r="Q267" s="79" t="s">
        <v>423</v>
      </c>
      <c r="R267" s="79"/>
      <c r="S267" s="79"/>
      <c r="T267" s="79"/>
      <c r="U267" s="82" t="s">
        <v>526</v>
      </c>
      <c r="V267" s="82" t="s">
        <v>526</v>
      </c>
      <c r="W267" s="81">
        <v>43688.6955787037</v>
      </c>
      <c r="X267" s="82" t="s">
        <v>637</v>
      </c>
      <c r="Y267" s="79"/>
      <c r="Z267" s="79"/>
      <c r="AA267" s="85" t="s">
        <v>755</v>
      </c>
      <c r="AB267" s="85" t="s">
        <v>832</v>
      </c>
      <c r="AC267" s="79" t="b">
        <v>0</v>
      </c>
      <c r="AD267" s="79">
        <v>1</v>
      </c>
      <c r="AE267" s="85" t="s">
        <v>841</v>
      </c>
      <c r="AF267" s="79" t="b">
        <v>0</v>
      </c>
      <c r="AG267" s="79" t="s">
        <v>854</v>
      </c>
      <c r="AH267" s="79"/>
      <c r="AI267" s="85" t="s">
        <v>839</v>
      </c>
      <c r="AJ267" s="79" t="b">
        <v>0</v>
      </c>
      <c r="AK267" s="79">
        <v>0</v>
      </c>
      <c r="AL267" s="85" t="s">
        <v>839</v>
      </c>
      <c r="AM267" s="79" t="s">
        <v>863</v>
      </c>
      <c r="AN267" s="79" t="b">
        <v>0</v>
      </c>
      <c r="AO267" s="85" t="s">
        <v>832</v>
      </c>
      <c r="AP267" s="79" t="s">
        <v>176</v>
      </c>
      <c r="AQ267" s="79">
        <v>0</v>
      </c>
      <c r="AR267" s="79">
        <v>0</v>
      </c>
      <c r="AS267" s="79"/>
      <c r="AT267" s="79"/>
      <c r="AU267" s="79"/>
      <c r="AV267" s="79"/>
      <c r="AW267" s="79"/>
      <c r="AX267" s="79"/>
      <c r="AY267" s="79"/>
      <c r="AZ267" s="79"/>
      <c r="BA267">
        <v>9</v>
      </c>
      <c r="BB267" s="78" t="str">
        <f>REPLACE(INDEX(GroupVertices[Group],MATCH(Edges[[#This Row],[Vertex 1]],GroupVertices[Vertex],0)),1,1,"")</f>
        <v>2</v>
      </c>
      <c r="BC267" s="78" t="str">
        <f>REPLACE(INDEX(GroupVertices[Group],MATCH(Edges[[#This Row],[Vertex 2]],GroupVertices[Vertex],0)),1,1,"")</f>
        <v>5</v>
      </c>
      <c r="BD267" s="48"/>
      <c r="BE267" s="49"/>
      <c r="BF267" s="48"/>
      <c r="BG267" s="49"/>
      <c r="BH267" s="48"/>
      <c r="BI267" s="49"/>
      <c r="BJ267" s="48"/>
      <c r="BK267" s="49"/>
      <c r="BL267" s="48"/>
    </row>
    <row r="268" spans="1:64" ht="15">
      <c r="A268" s="64" t="s">
        <v>249</v>
      </c>
      <c r="B268" s="64" t="s">
        <v>286</v>
      </c>
      <c r="C268" s="65" t="s">
        <v>2752</v>
      </c>
      <c r="D268" s="66">
        <v>10</v>
      </c>
      <c r="E268" s="67" t="s">
        <v>136</v>
      </c>
      <c r="F268" s="68">
        <v>12</v>
      </c>
      <c r="G268" s="65"/>
      <c r="H268" s="69"/>
      <c r="I268" s="70"/>
      <c r="J268" s="70"/>
      <c r="K268" s="34" t="s">
        <v>65</v>
      </c>
      <c r="L268" s="77">
        <v>268</v>
      </c>
      <c r="M268" s="77"/>
      <c r="N268" s="72"/>
      <c r="O268" s="79" t="s">
        <v>382</v>
      </c>
      <c r="P268" s="81">
        <v>43688.6955787037</v>
      </c>
      <c r="Q268" s="79" t="s">
        <v>423</v>
      </c>
      <c r="R268" s="79"/>
      <c r="S268" s="79"/>
      <c r="T268" s="79"/>
      <c r="U268" s="82" t="s">
        <v>526</v>
      </c>
      <c r="V268" s="82" t="s">
        <v>526</v>
      </c>
      <c r="W268" s="81">
        <v>43688.6955787037</v>
      </c>
      <c r="X268" s="82" t="s">
        <v>637</v>
      </c>
      <c r="Y268" s="79"/>
      <c r="Z268" s="79"/>
      <c r="AA268" s="85" t="s">
        <v>755</v>
      </c>
      <c r="AB268" s="85" t="s">
        <v>832</v>
      </c>
      <c r="AC268" s="79" t="b">
        <v>0</v>
      </c>
      <c r="AD268" s="79">
        <v>1</v>
      </c>
      <c r="AE268" s="85" t="s">
        <v>841</v>
      </c>
      <c r="AF268" s="79" t="b">
        <v>0</v>
      </c>
      <c r="AG268" s="79" t="s">
        <v>854</v>
      </c>
      <c r="AH268" s="79"/>
      <c r="AI268" s="85" t="s">
        <v>839</v>
      </c>
      <c r="AJ268" s="79" t="b">
        <v>0</v>
      </c>
      <c r="AK268" s="79">
        <v>0</v>
      </c>
      <c r="AL268" s="85" t="s">
        <v>839</v>
      </c>
      <c r="AM268" s="79" t="s">
        <v>863</v>
      </c>
      <c r="AN268" s="79" t="b">
        <v>0</v>
      </c>
      <c r="AO268" s="85" t="s">
        <v>832</v>
      </c>
      <c r="AP268" s="79" t="s">
        <v>176</v>
      </c>
      <c r="AQ268" s="79">
        <v>0</v>
      </c>
      <c r="AR268" s="79">
        <v>0</v>
      </c>
      <c r="AS268" s="79"/>
      <c r="AT268" s="79"/>
      <c r="AU268" s="79"/>
      <c r="AV268" s="79"/>
      <c r="AW268" s="79"/>
      <c r="AX268" s="79"/>
      <c r="AY268" s="79"/>
      <c r="AZ268" s="79"/>
      <c r="BA268">
        <v>9</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249</v>
      </c>
      <c r="B269" s="64" t="s">
        <v>297</v>
      </c>
      <c r="C269" s="65" t="s">
        <v>2752</v>
      </c>
      <c r="D269" s="66">
        <v>10</v>
      </c>
      <c r="E269" s="67" t="s">
        <v>136</v>
      </c>
      <c r="F269" s="68">
        <v>12</v>
      </c>
      <c r="G269" s="65"/>
      <c r="H269" s="69"/>
      <c r="I269" s="70"/>
      <c r="J269" s="70"/>
      <c r="K269" s="34" t="s">
        <v>65</v>
      </c>
      <c r="L269" s="77">
        <v>269</v>
      </c>
      <c r="M269" s="77"/>
      <c r="N269" s="72"/>
      <c r="O269" s="79" t="s">
        <v>382</v>
      </c>
      <c r="P269" s="81">
        <v>43688.6955787037</v>
      </c>
      <c r="Q269" s="79" t="s">
        <v>423</v>
      </c>
      <c r="R269" s="79"/>
      <c r="S269" s="79"/>
      <c r="T269" s="79"/>
      <c r="U269" s="82" t="s">
        <v>526</v>
      </c>
      <c r="V269" s="82" t="s">
        <v>526</v>
      </c>
      <c r="W269" s="81">
        <v>43688.6955787037</v>
      </c>
      <c r="X269" s="82" t="s">
        <v>637</v>
      </c>
      <c r="Y269" s="79"/>
      <c r="Z269" s="79"/>
      <c r="AA269" s="85" t="s">
        <v>755</v>
      </c>
      <c r="AB269" s="85" t="s">
        <v>832</v>
      </c>
      <c r="AC269" s="79" t="b">
        <v>0</v>
      </c>
      <c r="AD269" s="79">
        <v>1</v>
      </c>
      <c r="AE269" s="85" t="s">
        <v>841</v>
      </c>
      <c r="AF269" s="79" t="b">
        <v>0</v>
      </c>
      <c r="AG269" s="79" t="s">
        <v>854</v>
      </c>
      <c r="AH269" s="79"/>
      <c r="AI269" s="85" t="s">
        <v>839</v>
      </c>
      <c r="AJ269" s="79" t="b">
        <v>0</v>
      </c>
      <c r="AK269" s="79">
        <v>0</v>
      </c>
      <c r="AL269" s="85" t="s">
        <v>839</v>
      </c>
      <c r="AM269" s="79" t="s">
        <v>863</v>
      </c>
      <c r="AN269" s="79" t="b">
        <v>0</v>
      </c>
      <c r="AO269" s="85" t="s">
        <v>832</v>
      </c>
      <c r="AP269" s="79" t="s">
        <v>176</v>
      </c>
      <c r="AQ269" s="79">
        <v>0</v>
      </c>
      <c r="AR269" s="79">
        <v>0</v>
      </c>
      <c r="AS269" s="79"/>
      <c r="AT269" s="79"/>
      <c r="AU269" s="79"/>
      <c r="AV269" s="79"/>
      <c r="AW269" s="79"/>
      <c r="AX269" s="79"/>
      <c r="AY269" s="79"/>
      <c r="AZ269" s="79"/>
      <c r="BA269">
        <v>9</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249</v>
      </c>
      <c r="B270" s="64" t="s">
        <v>298</v>
      </c>
      <c r="C270" s="65" t="s">
        <v>2752</v>
      </c>
      <c r="D270" s="66">
        <v>10</v>
      </c>
      <c r="E270" s="67" t="s">
        <v>136</v>
      </c>
      <c r="F270" s="68">
        <v>12</v>
      </c>
      <c r="G270" s="65"/>
      <c r="H270" s="69"/>
      <c r="I270" s="70"/>
      <c r="J270" s="70"/>
      <c r="K270" s="34" t="s">
        <v>65</v>
      </c>
      <c r="L270" s="77">
        <v>270</v>
      </c>
      <c r="M270" s="77"/>
      <c r="N270" s="72"/>
      <c r="O270" s="79" t="s">
        <v>382</v>
      </c>
      <c r="P270" s="81">
        <v>43688.6955787037</v>
      </c>
      <c r="Q270" s="79" t="s">
        <v>423</v>
      </c>
      <c r="R270" s="79"/>
      <c r="S270" s="79"/>
      <c r="T270" s="79"/>
      <c r="U270" s="82" t="s">
        <v>526</v>
      </c>
      <c r="V270" s="82" t="s">
        <v>526</v>
      </c>
      <c r="W270" s="81">
        <v>43688.6955787037</v>
      </c>
      <c r="X270" s="82" t="s">
        <v>637</v>
      </c>
      <c r="Y270" s="79"/>
      <c r="Z270" s="79"/>
      <c r="AA270" s="85" t="s">
        <v>755</v>
      </c>
      <c r="AB270" s="85" t="s">
        <v>832</v>
      </c>
      <c r="AC270" s="79" t="b">
        <v>0</v>
      </c>
      <c r="AD270" s="79">
        <v>1</v>
      </c>
      <c r="AE270" s="85" t="s">
        <v>841</v>
      </c>
      <c r="AF270" s="79" t="b">
        <v>0</v>
      </c>
      <c r="AG270" s="79" t="s">
        <v>854</v>
      </c>
      <c r="AH270" s="79"/>
      <c r="AI270" s="85" t="s">
        <v>839</v>
      </c>
      <c r="AJ270" s="79" t="b">
        <v>0</v>
      </c>
      <c r="AK270" s="79">
        <v>0</v>
      </c>
      <c r="AL270" s="85" t="s">
        <v>839</v>
      </c>
      <c r="AM270" s="79" t="s">
        <v>863</v>
      </c>
      <c r="AN270" s="79" t="b">
        <v>0</v>
      </c>
      <c r="AO270" s="85" t="s">
        <v>832</v>
      </c>
      <c r="AP270" s="79" t="s">
        <v>176</v>
      </c>
      <c r="AQ270" s="79">
        <v>0</v>
      </c>
      <c r="AR270" s="79">
        <v>0</v>
      </c>
      <c r="AS270" s="79"/>
      <c r="AT270" s="79"/>
      <c r="AU270" s="79"/>
      <c r="AV270" s="79"/>
      <c r="AW270" s="79"/>
      <c r="AX270" s="79"/>
      <c r="AY270" s="79"/>
      <c r="AZ270" s="79"/>
      <c r="BA270">
        <v>9</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249</v>
      </c>
      <c r="B271" s="64" t="s">
        <v>299</v>
      </c>
      <c r="C271" s="65" t="s">
        <v>2752</v>
      </c>
      <c r="D271" s="66">
        <v>10</v>
      </c>
      <c r="E271" s="67" t="s">
        <v>136</v>
      </c>
      <c r="F271" s="68">
        <v>12</v>
      </c>
      <c r="G271" s="65"/>
      <c r="H271" s="69"/>
      <c r="I271" s="70"/>
      <c r="J271" s="70"/>
      <c r="K271" s="34" t="s">
        <v>65</v>
      </c>
      <c r="L271" s="77">
        <v>271</v>
      </c>
      <c r="M271" s="77"/>
      <c r="N271" s="72"/>
      <c r="O271" s="79" t="s">
        <v>382</v>
      </c>
      <c r="P271" s="81">
        <v>43688.6955787037</v>
      </c>
      <c r="Q271" s="79" t="s">
        <v>423</v>
      </c>
      <c r="R271" s="79"/>
      <c r="S271" s="79"/>
      <c r="T271" s="79"/>
      <c r="U271" s="82" t="s">
        <v>526</v>
      </c>
      <c r="V271" s="82" t="s">
        <v>526</v>
      </c>
      <c r="W271" s="81">
        <v>43688.6955787037</v>
      </c>
      <c r="X271" s="82" t="s">
        <v>637</v>
      </c>
      <c r="Y271" s="79"/>
      <c r="Z271" s="79"/>
      <c r="AA271" s="85" t="s">
        <v>755</v>
      </c>
      <c r="AB271" s="85" t="s">
        <v>832</v>
      </c>
      <c r="AC271" s="79" t="b">
        <v>0</v>
      </c>
      <c r="AD271" s="79">
        <v>1</v>
      </c>
      <c r="AE271" s="85" t="s">
        <v>841</v>
      </c>
      <c r="AF271" s="79" t="b">
        <v>0</v>
      </c>
      <c r="AG271" s="79" t="s">
        <v>854</v>
      </c>
      <c r="AH271" s="79"/>
      <c r="AI271" s="85" t="s">
        <v>839</v>
      </c>
      <c r="AJ271" s="79" t="b">
        <v>0</v>
      </c>
      <c r="AK271" s="79">
        <v>0</v>
      </c>
      <c r="AL271" s="85" t="s">
        <v>839</v>
      </c>
      <c r="AM271" s="79" t="s">
        <v>863</v>
      </c>
      <c r="AN271" s="79" t="b">
        <v>0</v>
      </c>
      <c r="AO271" s="85" t="s">
        <v>832</v>
      </c>
      <c r="AP271" s="79" t="s">
        <v>176</v>
      </c>
      <c r="AQ271" s="79">
        <v>0</v>
      </c>
      <c r="AR271" s="79">
        <v>0</v>
      </c>
      <c r="AS271" s="79"/>
      <c r="AT271" s="79"/>
      <c r="AU271" s="79"/>
      <c r="AV271" s="79"/>
      <c r="AW271" s="79"/>
      <c r="AX271" s="79"/>
      <c r="AY271" s="79"/>
      <c r="AZ271" s="79"/>
      <c r="BA271">
        <v>9</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249</v>
      </c>
      <c r="B272" s="64" t="s">
        <v>300</v>
      </c>
      <c r="C272" s="65" t="s">
        <v>2752</v>
      </c>
      <c r="D272" s="66">
        <v>10</v>
      </c>
      <c r="E272" s="67" t="s">
        <v>136</v>
      </c>
      <c r="F272" s="68">
        <v>12</v>
      </c>
      <c r="G272" s="65"/>
      <c r="H272" s="69"/>
      <c r="I272" s="70"/>
      <c r="J272" s="70"/>
      <c r="K272" s="34" t="s">
        <v>65</v>
      </c>
      <c r="L272" s="77">
        <v>272</v>
      </c>
      <c r="M272" s="77"/>
      <c r="N272" s="72"/>
      <c r="O272" s="79" t="s">
        <v>382</v>
      </c>
      <c r="P272" s="81">
        <v>43688.6955787037</v>
      </c>
      <c r="Q272" s="79" t="s">
        <v>423</v>
      </c>
      <c r="R272" s="79"/>
      <c r="S272" s="79"/>
      <c r="T272" s="79"/>
      <c r="U272" s="82" t="s">
        <v>526</v>
      </c>
      <c r="V272" s="82" t="s">
        <v>526</v>
      </c>
      <c r="W272" s="81">
        <v>43688.6955787037</v>
      </c>
      <c r="X272" s="82" t="s">
        <v>637</v>
      </c>
      <c r="Y272" s="79"/>
      <c r="Z272" s="79"/>
      <c r="AA272" s="85" t="s">
        <v>755</v>
      </c>
      <c r="AB272" s="85" t="s">
        <v>832</v>
      </c>
      <c r="AC272" s="79" t="b">
        <v>0</v>
      </c>
      <c r="AD272" s="79">
        <v>1</v>
      </c>
      <c r="AE272" s="85" t="s">
        <v>841</v>
      </c>
      <c r="AF272" s="79" t="b">
        <v>0</v>
      </c>
      <c r="AG272" s="79" t="s">
        <v>854</v>
      </c>
      <c r="AH272" s="79"/>
      <c r="AI272" s="85" t="s">
        <v>839</v>
      </c>
      <c r="AJ272" s="79" t="b">
        <v>0</v>
      </c>
      <c r="AK272" s="79">
        <v>0</v>
      </c>
      <c r="AL272" s="85" t="s">
        <v>839</v>
      </c>
      <c r="AM272" s="79" t="s">
        <v>863</v>
      </c>
      <c r="AN272" s="79" t="b">
        <v>0</v>
      </c>
      <c r="AO272" s="85" t="s">
        <v>832</v>
      </c>
      <c r="AP272" s="79" t="s">
        <v>176</v>
      </c>
      <c r="AQ272" s="79">
        <v>0</v>
      </c>
      <c r="AR272" s="79">
        <v>0</v>
      </c>
      <c r="AS272" s="79"/>
      <c r="AT272" s="79"/>
      <c r="AU272" s="79"/>
      <c r="AV272" s="79"/>
      <c r="AW272" s="79"/>
      <c r="AX272" s="79"/>
      <c r="AY272" s="79"/>
      <c r="AZ272" s="79"/>
      <c r="BA272">
        <v>9</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249</v>
      </c>
      <c r="B273" s="64" t="s">
        <v>301</v>
      </c>
      <c r="C273" s="65" t="s">
        <v>2752</v>
      </c>
      <c r="D273" s="66">
        <v>10</v>
      </c>
      <c r="E273" s="67" t="s">
        <v>136</v>
      </c>
      <c r="F273" s="68">
        <v>12</v>
      </c>
      <c r="G273" s="65"/>
      <c r="H273" s="69"/>
      <c r="I273" s="70"/>
      <c r="J273" s="70"/>
      <c r="K273" s="34" t="s">
        <v>65</v>
      </c>
      <c r="L273" s="77">
        <v>273</v>
      </c>
      <c r="M273" s="77"/>
      <c r="N273" s="72"/>
      <c r="O273" s="79" t="s">
        <v>382</v>
      </c>
      <c r="P273" s="81">
        <v>43688.6955787037</v>
      </c>
      <c r="Q273" s="79" t="s">
        <v>423</v>
      </c>
      <c r="R273" s="79"/>
      <c r="S273" s="79"/>
      <c r="T273" s="79"/>
      <c r="U273" s="82" t="s">
        <v>526</v>
      </c>
      <c r="V273" s="82" t="s">
        <v>526</v>
      </c>
      <c r="W273" s="81">
        <v>43688.6955787037</v>
      </c>
      <c r="X273" s="82" t="s">
        <v>637</v>
      </c>
      <c r="Y273" s="79"/>
      <c r="Z273" s="79"/>
      <c r="AA273" s="85" t="s">
        <v>755</v>
      </c>
      <c r="AB273" s="85" t="s">
        <v>832</v>
      </c>
      <c r="AC273" s="79" t="b">
        <v>0</v>
      </c>
      <c r="AD273" s="79">
        <v>1</v>
      </c>
      <c r="AE273" s="85" t="s">
        <v>841</v>
      </c>
      <c r="AF273" s="79" t="b">
        <v>0</v>
      </c>
      <c r="AG273" s="79" t="s">
        <v>854</v>
      </c>
      <c r="AH273" s="79"/>
      <c r="AI273" s="85" t="s">
        <v>839</v>
      </c>
      <c r="AJ273" s="79" t="b">
        <v>0</v>
      </c>
      <c r="AK273" s="79">
        <v>0</v>
      </c>
      <c r="AL273" s="85" t="s">
        <v>839</v>
      </c>
      <c r="AM273" s="79" t="s">
        <v>863</v>
      </c>
      <c r="AN273" s="79" t="b">
        <v>0</v>
      </c>
      <c r="AO273" s="85" t="s">
        <v>832</v>
      </c>
      <c r="AP273" s="79" t="s">
        <v>176</v>
      </c>
      <c r="AQ273" s="79">
        <v>0</v>
      </c>
      <c r="AR273" s="79">
        <v>0</v>
      </c>
      <c r="AS273" s="79"/>
      <c r="AT273" s="79"/>
      <c r="AU273" s="79"/>
      <c r="AV273" s="79"/>
      <c r="AW273" s="79"/>
      <c r="AX273" s="79"/>
      <c r="AY273" s="79"/>
      <c r="AZ273" s="79"/>
      <c r="BA273">
        <v>9</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249</v>
      </c>
      <c r="B274" s="64" t="s">
        <v>302</v>
      </c>
      <c r="C274" s="65" t="s">
        <v>2752</v>
      </c>
      <c r="D274" s="66">
        <v>10</v>
      </c>
      <c r="E274" s="67" t="s">
        <v>136</v>
      </c>
      <c r="F274" s="68">
        <v>12</v>
      </c>
      <c r="G274" s="65"/>
      <c r="H274" s="69"/>
      <c r="I274" s="70"/>
      <c r="J274" s="70"/>
      <c r="K274" s="34" t="s">
        <v>65</v>
      </c>
      <c r="L274" s="77">
        <v>274</v>
      </c>
      <c r="M274" s="77"/>
      <c r="N274" s="72"/>
      <c r="O274" s="79" t="s">
        <v>382</v>
      </c>
      <c r="P274" s="81">
        <v>43688.6955787037</v>
      </c>
      <c r="Q274" s="79" t="s">
        <v>423</v>
      </c>
      <c r="R274" s="79"/>
      <c r="S274" s="79"/>
      <c r="T274" s="79"/>
      <c r="U274" s="82" t="s">
        <v>526</v>
      </c>
      <c r="V274" s="82" t="s">
        <v>526</v>
      </c>
      <c r="W274" s="81">
        <v>43688.6955787037</v>
      </c>
      <c r="X274" s="82" t="s">
        <v>637</v>
      </c>
      <c r="Y274" s="79"/>
      <c r="Z274" s="79"/>
      <c r="AA274" s="85" t="s">
        <v>755</v>
      </c>
      <c r="AB274" s="85" t="s">
        <v>832</v>
      </c>
      <c r="AC274" s="79" t="b">
        <v>0</v>
      </c>
      <c r="AD274" s="79">
        <v>1</v>
      </c>
      <c r="AE274" s="85" t="s">
        <v>841</v>
      </c>
      <c r="AF274" s="79" t="b">
        <v>0</v>
      </c>
      <c r="AG274" s="79" t="s">
        <v>854</v>
      </c>
      <c r="AH274" s="79"/>
      <c r="AI274" s="85" t="s">
        <v>839</v>
      </c>
      <c r="AJ274" s="79" t="b">
        <v>0</v>
      </c>
      <c r="AK274" s="79">
        <v>0</v>
      </c>
      <c r="AL274" s="85" t="s">
        <v>839</v>
      </c>
      <c r="AM274" s="79" t="s">
        <v>863</v>
      </c>
      <c r="AN274" s="79" t="b">
        <v>0</v>
      </c>
      <c r="AO274" s="85" t="s">
        <v>832</v>
      </c>
      <c r="AP274" s="79" t="s">
        <v>176</v>
      </c>
      <c r="AQ274" s="79">
        <v>0</v>
      </c>
      <c r="AR274" s="79">
        <v>0</v>
      </c>
      <c r="AS274" s="79"/>
      <c r="AT274" s="79"/>
      <c r="AU274" s="79"/>
      <c r="AV274" s="79"/>
      <c r="AW274" s="79"/>
      <c r="AX274" s="79"/>
      <c r="AY274" s="79"/>
      <c r="AZ274" s="79"/>
      <c r="BA274">
        <v>9</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249</v>
      </c>
      <c r="B275" s="64" t="s">
        <v>303</v>
      </c>
      <c r="C275" s="65" t="s">
        <v>2752</v>
      </c>
      <c r="D275" s="66">
        <v>10</v>
      </c>
      <c r="E275" s="67" t="s">
        <v>136</v>
      </c>
      <c r="F275" s="68">
        <v>12</v>
      </c>
      <c r="G275" s="65"/>
      <c r="H275" s="69"/>
      <c r="I275" s="70"/>
      <c r="J275" s="70"/>
      <c r="K275" s="34" t="s">
        <v>65</v>
      </c>
      <c r="L275" s="77">
        <v>275</v>
      </c>
      <c r="M275" s="77"/>
      <c r="N275" s="72"/>
      <c r="O275" s="79" t="s">
        <v>383</v>
      </c>
      <c r="P275" s="81">
        <v>43688.6955787037</v>
      </c>
      <c r="Q275" s="79" t="s">
        <v>423</v>
      </c>
      <c r="R275" s="79"/>
      <c r="S275" s="79"/>
      <c r="T275" s="79"/>
      <c r="U275" s="82" t="s">
        <v>526</v>
      </c>
      <c r="V275" s="82" t="s">
        <v>526</v>
      </c>
      <c r="W275" s="81">
        <v>43688.6955787037</v>
      </c>
      <c r="X275" s="82" t="s">
        <v>637</v>
      </c>
      <c r="Y275" s="79"/>
      <c r="Z275" s="79"/>
      <c r="AA275" s="85" t="s">
        <v>755</v>
      </c>
      <c r="AB275" s="85" t="s">
        <v>832</v>
      </c>
      <c r="AC275" s="79" t="b">
        <v>0</v>
      </c>
      <c r="AD275" s="79">
        <v>1</v>
      </c>
      <c r="AE275" s="85" t="s">
        <v>841</v>
      </c>
      <c r="AF275" s="79" t="b">
        <v>0</v>
      </c>
      <c r="AG275" s="79" t="s">
        <v>854</v>
      </c>
      <c r="AH275" s="79"/>
      <c r="AI275" s="85" t="s">
        <v>839</v>
      </c>
      <c r="AJ275" s="79" t="b">
        <v>0</v>
      </c>
      <c r="AK275" s="79">
        <v>0</v>
      </c>
      <c r="AL275" s="85" t="s">
        <v>839</v>
      </c>
      <c r="AM275" s="79" t="s">
        <v>863</v>
      </c>
      <c r="AN275" s="79" t="b">
        <v>0</v>
      </c>
      <c r="AO275" s="85" t="s">
        <v>832</v>
      </c>
      <c r="AP275" s="79" t="s">
        <v>176</v>
      </c>
      <c r="AQ275" s="79">
        <v>0</v>
      </c>
      <c r="AR275" s="79">
        <v>0</v>
      </c>
      <c r="AS275" s="79"/>
      <c r="AT275" s="79"/>
      <c r="AU275" s="79"/>
      <c r="AV275" s="79"/>
      <c r="AW275" s="79"/>
      <c r="AX275" s="79"/>
      <c r="AY275" s="79"/>
      <c r="AZ275" s="79"/>
      <c r="BA275">
        <v>9</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249</v>
      </c>
      <c r="B276" s="64" t="s">
        <v>295</v>
      </c>
      <c r="C276" s="65" t="s">
        <v>2752</v>
      </c>
      <c r="D276" s="66">
        <v>10</v>
      </c>
      <c r="E276" s="67" t="s">
        <v>136</v>
      </c>
      <c r="F276" s="68">
        <v>12</v>
      </c>
      <c r="G276" s="65"/>
      <c r="H276" s="69"/>
      <c r="I276" s="70"/>
      <c r="J276" s="70"/>
      <c r="K276" s="34" t="s">
        <v>65</v>
      </c>
      <c r="L276" s="77">
        <v>276</v>
      </c>
      <c r="M276" s="77"/>
      <c r="N276" s="72"/>
      <c r="O276" s="79" t="s">
        <v>382</v>
      </c>
      <c r="P276" s="81">
        <v>43688.695856481485</v>
      </c>
      <c r="Q276" s="79" t="s">
        <v>424</v>
      </c>
      <c r="R276" s="79"/>
      <c r="S276" s="79"/>
      <c r="T276" s="79"/>
      <c r="U276" s="82" t="s">
        <v>527</v>
      </c>
      <c r="V276" s="82" t="s">
        <v>527</v>
      </c>
      <c r="W276" s="81">
        <v>43688.695856481485</v>
      </c>
      <c r="X276" s="82" t="s">
        <v>638</v>
      </c>
      <c r="Y276" s="79"/>
      <c r="Z276" s="79"/>
      <c r="AA276" s="85" t="s">
        <v>756</v>
      </c>
      <c r="AB276" s="85" t="s">
        <v>832</v>
      </c>
      <c r="AC276" s="79" t="b">
        <v>0</v>
      </c>
      <c r="AD276" s="79">
        <v>0</v>
      </c>
      <c r="AE276" s="85" t="s">
        <v>841</v>
      </c>
      <c r="AF276" s="79" t="b">
        <v>0</v>
      </c>
      <c r="AG276" s="79" t="s">
        <v>854</v>
      </c>
      <c r="AH276" s="79"/>
      <c r="AI276" s="85" t="s">
        <v>839</v>
      </c>
      <c r="AJ276" s="79" t="b">
        <v>0</v>
      </c>
      <c r="AK276" s="79">
        <v>0</v>
      </c>
      <c r="AL276" s="85" t="s">
        <v>839</v>
      </c>
      <c r="AM276" s="79" t="s">
        <v>863</v>
      </c>
      <c r="AN276" s="79" t="b">
        <v>0</v>
      </c>
      <c r="AO276" s="85" t="s">
        <v>832</v>
      </c>
      <c r="AP276" s="79" t="s">
        <v>176</v>
      </c>
      <c r="AQ276" s="79">
        <v>0</v>
      </c>
      <c r="AR276" s="79">
        <v>0</v>
      </c>
      <c r="AS276" s="79"/>
      <c r="AT276" s="79"/>
      <c r="AU276" s="79"/>
      <c r="AV276" s="79"/>
      <c r="AW276" s="79"/>
      <c r="AX276" s="79"/>
      <c r="AY276" s="79"/>
      <c r="AZ276" s="79"/>
      <c r="BA276">
        <v>9</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249</v>
      </c>
      <c r="B277" s="64" t="s">
        <v>284</v>
      </c>
      <c r="C277" s="65" t="s">
        <v>2752</v>
      </c>
      <c r="D277" s="66">
        <v>10</v>
      </c>
      <c r="E277" s="67" t="s">
        <v>136</v>
      </c>
      <c r="F277" s="68">
        <v>12</v>
      </c>
      <c r="G277" s="65"/>
      <c r="H277" s="69"/>
      <c r="I277" s="70"/>
      <c r="J277" s="70"/>
      <c r="K277" s="34" t="s">
        <v>65</v>
      </c>
      <c r="L277" s="77">
        <v>277</v>
      </c>
      <c r="M277" s="77"/>
      <c r="N277" s="72"/>
      <c r="O277" s="79" t="s">
        <v>382</v>
      </c>
      <c r="P277" s="81">
        <v>43688.695856481485</v>
      </c>
      <c r="Q277" s="79" t="s">
        <v>424</v>
      </c>
      <c r="R277" s="79"/>
      <c r="S277" s="79"/>
      <c r="T277" s="79"/>
      <c r="U277" s="82" t="s">
        <v>527</v>
      </c>
      <c r="V277" s="82" t="s">
        <v>527</v>
      </c>
      <c r="W277" s="81">
        <v>43688.695856481485</v>
      </c>
      <c r="X277" s="82" t="s">
        <v>638</v>
      </c>
      <c r="Y277" s="79"/>
      <c r="Z277" s="79"/>
      <c r="AA277" s="85" t="s">
        <v>756</v>
      </c>
      <c r="AB277" s="85" t="s">
        <v>832</v>
      </c>
      <c r="AC277" s="79" t="b">
        <v>0</v>
      </c>
      <c r="AD277" s="79">
        <v>0</v>
      </c>
      <c r="AE277" s="85" t="s">
        <v>841</v>
      </c>
      <c r="AF277" s="79" t="b">
        <v>0</v>
      </c>
      <c r="AG277" s="79" t="s">
        <v>854</v>
      </c>
      <c r="AH277" s="79"/>
      <c r="AI277" s="85" t="s">
        <v>839</v>
      </c>
      <c r="AJ277" s="79" t="b">
        <v>0</v>
      </c>
      <c r="AK277" s="79">
        <v>0</v>
      </c>
      <c r="AL277" s="85" t="s">
        <v>839</v>
      </c>
      <c r="AM277" s="79" t="s">
        <v>863</v>
      </c>
      <c r="AN277" s="79" t="b">
        <v>0</v>
      </c>
      <c r="AO277" s="85" t="s">
        <v>832</v>
      </c>
      <c r="AP277" s="79" t="s">
        <v>176</v>
      </c>
      <c r="AQ277" s="79">
        <v>0</v>
      </c>
      <c r="AR277" s="79">
        <v>0</v>
      </c>
      <c r="AS277" s="79"/>
      <c r="AT277" s="79"/>
      <c r="AU277" s="79"/>
      <c r="AV277" s="79"/>
      <c r="AW277" s="79"/>
      <c r="AX277" s="79"/>
      <c r="AY277" s="79"/>
      <c r="AZ277" s="79"/>
      <c r="BA277">
        <v>9</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249</v>
      </c>
      <c r="B278" s="64" t="s">
        <v>293</v>
      </c>
      <c r="C278" s="65" t="s">
        <v>2752</v>
      </c>
      <c r="D278" s="66">
        <v>10</v>
      </c>
      <c r="E278" s="67" t="s">
        <v>136</v>
      </c>
      <c r="F278" s="68">
        <v>12</v>
      </c>
      <c r="G278" s="65"/>
      <c r="H278" s="69"/>
      <c r="I278" s="70"/>
      <c r="J278" s="70"/>
      <c r="K278" s="34" t="s">
        <v>65</v>
      </c>
      <c r="L278" s="77">
        <v>278</v>
      </c>
      <c r="M278" s="77"/>
      <c r="N278" s="72"/>
      <c r="O278" s="79" t="s">
        <v>382</v>
      </c>
      <c r="P278" s="81">
        <v>43688.695856481485</v>
      </c>
      <c r="Q278" s="79" t="s">
        <v>424</v>
      </c>
      <c r="R278" s="79"/>
      <c r="S278" s="79"/>
      <c r="T278" s="79"/>
      <c r="U278" s="82" t="s">
        <v>527</v>
      </c>
      <c r="V278" s="82" t="s">
        <v>527</v>
      </c>
      <c r="W278" s="81">
        <v>43688.695856481485</v>
      </c>
      <c r="X278" s="82" t="s">
        <v>638</v>
      </c>
      <c r="Y278" s="79"/>
      <c r="Z278" s="79"/>
      <c r="AA278" s="85" t="s">
        <v>756</v>
      </c>
      <c r="AB278" s="85" t="s">
        <v>832</v>
      </c>
      <c r="AC278" s="79" t="b">
        <v>0</v>
      </c>
      <c r="AD278" s="79">
        <v>0</v>
      </c>
      <c r="AE278" s="85" t="s">
        <v>841</v>
      </c>
      <c r="AF278" s="79" t="b">
        <v>0</v>
      </c>
      <c r="AG278" s="79" t="s">
        <v>854</v>
      </c>
      <c r="AH278" s="79"/>
      <c r="AI278" s="85" t="s">
        <v>839</v>
      </c>
      <c r="AJ278" s="79" t="b">
        <v>0</v>
      </c>
      <c r="AK278" s="79">
        <v>0</v>
      </c>
      <c r="AL278" s="85" t="s">
        <v>839</v>
      </c>
      <c r="AM278" s="79" t="s">
        <v>863</v>
      </c>
      <c r="AN278" s="79" t="b">
        <v>0</v>
      </c>
      <c r="AO278" s="85" t="s">
        <v>832</v>
      </c>
      <c r="AP278" s="79" t="s">
        <v>176</v>
      </c>
      <c r="AQ278" s="79">
        <v>0</v>
      </c>
      <c r="AR278" s="79">
        <v>0</v>
      </c>
      <c r="AS278" s="79"/>
      <c r="AT278" s="79"/>
      <c r="AU278" s="79"/>
      <c r="AV278" s="79"/>
      <c r="AW278" s="79"/>
      <c r="AX278" s="79"/>
      <c r="AY278" s="79"/>
      <c r="AZ278" s="79"/>
      <c r="BA278">
        <v>9</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249</v>
      </c>
      <c r="B279" s="64" t="s">
        <v>222</v>
      </c>
      <c r="C279" s="65" t="s">
        <v>2752</v>
      </c>
      <c r="D279" s="66">
        <v>10</v>
      </c>
      <c r="E279" s="67" t="s">
        <v>136</v>
      </c>
      <c r="F279" s="68">
        <v>12</v>
      </c>
      <c r="G279" s="65"/>
      <c r="H279" s="69"/>
      <c r="I279" s="70"/>
      <c r="J279" s="70"/>
      <c r="K279" s="34" t="s">
        <v>65</v>
      </c>
      <c r="L279" s="77">
        <v>279</v>
      </c>
      <c r="M279" s="77"/>
      <c r="N279" s="72"/>
      <c r="O279" s="79" t="s">
        <v>382</v>
      </c>
      <c r="P279" s="81">
        <v>43688.695856481485</v>
      </c>
      <c r="Q279" s="79" t="s">
        <v>424</v>
      </c>
      <c r="R279" s="79"/>
      <c r="S279" s="79"/>
      <c r="T279" s="79"/>
      <c r="U279" s="82" t="s">
        <v>527</v>
      </c>
      <c r="V279" s="82" t="s">
        <v>527</v>
      </c>
      <c r="W279" s="81">
        <v>43688.695856481485</v>
      </c>
      <c r="X279" s="82" t="s">
        <v>638</v>
      </c>
      <c r="Y279" s="79"/>
      <c r="Z279" s="79"/>
      <c r="AA279" s="85" t="s">
        <v>756</v>
      </c>
      <c r="AB279" s="85" t="s">
        <v>832</v>
      </c>
      <c r="AC279" s="79" t="b">
        <v>0</v>
      </c>
      <c r="AD279" s="79">
        <v>0</v>
      </c>
      <c r="AE279" s="85" t="s">
        <v>841</v>
      </c>
      <c r="AF279" s="79" t="b">
        <v>0</v>
      </c>
      <c r="AG279" s="79" t="s">
        <v>854</v>
      </c>
      <c r="AH279" s="79"/>
      <c r="AI279" s="85" t="s">
        <v>839</v>
      </c>
      <c r="AJ279" s="79" t="b">
        <v>0</v>
      </c>
      <c r="AK279" s="79">
        <v>0</v>
      </c>
      <c r="AL279" s="85" t="s">
        <v>839</v>
      </c>
      <c r="AM279" s="79" t="s">
        <v>863</v>
      </c>
      <c r="AN279" s="79" t="b">
        <v>0</v>
      </c>
      <c r="AO279" s="85" t="s">
        <v>832</v>
      </c>
      <c r="AP279" s="79" t="s">
        <v>176</v>
      </c>
      <c r="AQ279" s="79">
        <v>0</v>
      </c>
      <c r="AR279" s="79">
        <v>0</v>
      </c>
      <c r="AS279" s="79"/>
      <c r="AT279" s="79"/>
      <c r="AU279" s="79"/>
      <c r="AV279" s="79"/>
      <c r="AW279" s="79"/>
      <c r="AX279" s="79"/>
      <c r="AY279" s="79"/>
      <c r="AZ279" s="79"/>
      <c r="BA279">
        <v>9</v>
      </c>
      <c r="BB279" s="78" t="str">
        <f>REPLACE(INDEX(GroupVertices[Group],MATCH(Edges[[#This Row],[Vertex 1]],GroupVertices[Vertex],0)),1,1,"")</f>
        <v>2</v>
      </c>
      <c r="BC279" s="78" t="str">
        <f>REPLACE(INDEX(GroupVertices[Group],MATCH(Edges[[#This Row],[Vertex 2]],GroupVertices[Vertex],0)),1,1,"")</f>
        <v>3</v>
      </c>
      <c r="BD279" s="48"/>
      <c r="BE279" s="49"/>
      <c r="BF279" s="48"/>
      <c r="BG279" s="49"/>
      <c r="BH279" s="48"/>
      <c r="BI279" s="49"/>
      <c r="BJ279" s="48"/>
      <c r="BK279" s="49"/>
      <c r="BL279" s="48"/>
    </row>
    <row r="280" spans="1:64" ht="15">
      <c r="A280" s="64" t="s">
        <v>249</v>
      </c>
      <c r="B280" s="64" t="s">
        <v>296</v>
      </c>
      <c r="C280" s="65" t="s">
        <v>2752</v>
      </c>
      <c r="D280" s="66">
        <v>10</v>
      </c>
      <c r="E280" s="67" t="s">
        <v>136</v>
      </c>
      <c r="F280" s="68">
        <v>12</v>
      </c>
      <c r="G280" s="65"/>
      <c r="H280" s="69"/>
      <c r="I280" s="70"/>
      <c r="J280" s="70"/>
      <c r="K280" s="34" t="s">
        <v>65</v>
      </c>
      <c r="L280" s="77">
        <v>280</v>
      </c>
      <c r="M280" s="77"/>
      <c r="N280" s="72"/>
      <c r="O280" s="79" t="s">
        <v>382</v>
      </c>
      <c r="P280" s="81">
        <v>43688.695856481485</v>
      </c>
      <c r="Q280" s="79" t="s">
        <v>424</v>
      </c>
      <c r="R280" s="79"/>
      <c r="S280" s="79"/>
      <c r="T280" s="79"/>
      <c r="U280" s="82" t="s">
        <v>527</v>
      </c>
      <c r="V280" s="82" t="s">
        <v>527</v>
      </c>
      <c r="W280" s="81">
        <v>43688.695856481485</v>
      </c>
      <c r="X280" s="82" t="s">
        <v>638</v>
      </c>
      <c r="Y280" s="79"/>
      <c r="Z280" s="79"/>
      <c r="AA280" s="85" t="s">
        <v>756</v>
      </c>
      <c r="AB280" s="85" t="s">
        <v>832</v>
      </c>
      <c r="AC280" s="79" t="b">
        <v>0</v>
      </c>
      <c r="AD280" s="79">
        <v>0</v>
      </c>
      <c r="AE280" s="85" t="s">
        <v>841</v>
      </c>
      <c r="AF280" s="79" t="b">
        <v>0</v>
      </c>
      <c r="AG280" s="79" t="s">
        <v>854</v>
      </c>
      <c r="AH280" s="79"/>
      <c r="AI280" s="85" t="s">
        <v>839</v>
      </c>
      <c r="AJ280" s="79" t="b">
        <v>0</v>
      </c>
      <c r="AK280" s="79">
        <v>0</v>
      </c>
      <c r="AL280" s="85" t="s">
        <v>839</v>
      </c>
      <c r="AM280" s="79" t="s">
        <v>863</v>
      </c>
      <c r="AN280" s="79" t="b">
        <v>0</v>
      </c>
      <c r="AO280" s="85" t="s">
        <v>832</v>
      </c>
      <c r="AP280" s="79" t="s">
        <v>176</v>
      </c>
      <c r="AQ280" s="79">
        <v>0</v>
      </c>
      <c r="AR280" s="79">
        <v>0</v>
      </c>
      <c r="AS280" s="79"/>
      <c r="AT280" s="79"/>
      <c r="AU280" s="79"/>
      <c r="AV280" s="79"/>
      <c r="AW280" s="79"/>
      <c r="AX280" s="79"/>
      <c r="AY280" s="79"/>
      <c r="AZ280" s="79"/>
      <c r="BA280">
        <v>9</v>
      </c>
      <c r="BB280" s="78" t="str">
        <f>REPLACE(INDEX(GroupVertices[Group],MATCH(Edges[[#This Row],[Vertex 1]],GroupVertices[Vertex],0)),1,1,"")</f>
        <v>2</v>
      </c>
      <c r="BC280" s="78" t="str">
        <f>REPLACE(INDEX(GroupVertices[Group],MATCH(Edges[[#This Row],[Vertex 2]],GroupVertices[Vertex],0)),1,1,"")</f>
        <v>5</v>
      </c>
      <c r="BD280" s="48"/>
      <c r="BE280" s="49"/>
      <c r="BF280" s="48"/>
      <c r="BG280" s="49"/>
      <c r="BH280" s="48"/>
      <c r="BI280" s="49"/>
      <c r="BJ280" s="48"/>
      <c r="BK280" s="49"/>
      <c r="BL280" s="48"/>
    </row>
    <row r="281" spans="1:64" ht="15">
      <c r="A281" s="64" t="s">
        <v>249</v>
      </c>
      <c r="B281" s="64" t="s">
        <v>286</v>
      </c>
      <c r="C281" s="65" t="s">
        <v>2752</v>
      </c>
      <c r="D281" s="66">
        <v>10</v>
      </c>
      <c r="E281" s="67" t="s">
        <v>136</v>
      </c>
      <c r="F281" s="68">
        <v>12</v>
      </c>
      <c r="G281" s="65"/>
      <c r="H281" s="69"/>
      <c r="I281" s="70"/>
      <c r="J281" s="70"/>
      <c r="K281" s="34" t="s">
        <v>65</v>
      </c>
      <c r="L281" s="77">
        <v>281</v>
      </c>
      <c r="M281" s="77"/>
      <c r="N281" s="72"/>
      <c r="O281" s="79" t="s">
        <v>382</v>
      </c>
      <c r="P281" s="81">
        <v>43688.695856481485</v>
      </c>
      <c r="Q281" s="79" t="s">
        <v>424</v>
      </c>
      <c r="R281" s="79"/>
      <c r="S281" s="79"/>
      <c r="T281" s="79"/>
      <c r="U281" s="82" t="s">
        <v>527</v>
      </c>
      <c r="V281" s="82" t="s">
        <v>527</v>
      </c>
      <c r="W281" s="81">
        <v>43688.695856481485</v>
      </c>
      <c r="X281" s="82" t="s">
        <v>638</v>
      </c>
      <c r="Y281" s="79"/>
      <c r="Z281" s="79"/>
      <c r="AA281" s="85" t="s">
        <v>756</v>
      </c>
      <c r="AB281" s="85" t="s">
        <v>832</v>
      </c>
      <c r="AC281" s="79" t="b">
        <v>0</v>
      </c>
      <c r="AD281" s="79">
        <v>0</v>
      </c>
      <c r="AE281" s="85" t="s">
        <v>841</v>
      </c>
      <c r="AF281" s="79" t="b">
        <v>0</v>
      </c>
      <c r="AG281" s="79" t="s">
        <v>854</v>
      </c>
      <c r="AH281" s="79"/>
      <c r="AI281" s="85" t="s">
        <v>839</v>
      </c>
      <c r="AJ281" s="79" t="b">
        <v>0</v>
      </c>
      <c r="AK281" s="79">
        <v>0</v>
      </c>
      <c r="AL281" s="85" t="s">
        <v>839</v>
      </c>
      <c r="AM281" s="79" t="s">
        <v>863</v>
      </c>
      <c r="AN281" s="79" t="b">
        <v>0</v>
      </c>
      <c r="AO281" s="85" t="s">
        <v>832</v>
      </c>
      <c r="AP281" s="79" t="s">
        <v>176</v>
      </c>
      <c r="AQ281" s="79">
        <v>0</v>
      </c>
      <c r="AR281" s="79">
        <v>0</v>
      </c>
      <c r="AS281" s="79"/>
      <c r="AT281" s="79"/>
      <c r="AU281" s="79"/>
      <c r="AV281" s="79"/>
      <c r="AW281" s="79"/>
      <c r="AX281" s="79"/>
      <c r="AY281" s="79"/>
      <c r="AZ281" s="79"/>
      <c r="BA281">
        <v>9</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249</v>
      </c>
      <c r="B282" s="64" t="s">
        <v>297</v>
      </c>
      <c r="C282" s="65" t="s">
        <v>2752</v>
      </c>
      <c r="D282" s="66">
        <v>10</v>
      </c>
      <c r="E282" s="67" t="s">
        <v>136</v>
      </c>
      <c r="F282" s="68">
        <v>12</v>
      </c>
      <c r="G282" s="65"/>
      <c r="H282" s="69"/>
      <c r="I282" s="70"/>
      <c r="J282" s="70"/>
      <c r="K282" s="34" t="s">
        <v>65</v>
      </c>
      <c r="L282" s="77">
        <v>282</v>
      </c>
      <c r="M282" s="77"/>
      <c r="N282" s="72"/>
      <c r="O282" s="79" t="s">
        <v>382</v>
      </c>
      <c r="P282" s="81">
        <v>43688.695856481485</v>
      </c>
      <c r="Q282" s="79" t="s">
        <v>424</v>
      </c>
      <c r="R282" s="79"/>
      <c r="S282" s="79"/>
      <c r="T282" s="79"/>
      <c r="U282" s="82" t="s">
        <v>527</v>
      </c>
      <c r="V282" s="82" t="s">
        <v>527</v>
      </c>
      <c r="W282" s="81">
        <v>43688.695856481485</v>
      </c>
      <c r="X282" s="82" t="s">
        <v>638</v>
      </c>
      <c r="Y282" s="79"/>
      <c r="Z282" s="79"/>
      <c r="AA282" s="85" t="s">
        <v>756</v>
      </c>
      <c r="AB282" s="85" t="s">
        <v>832</v>
      </c>
      <c r="AC282" s="79" t="b">
        <v>0</v>
      </c>
      <c r="AD282" s="79">
        <v>0</v>
      </c>
      <c r="AE282" s="85" t="s">
        <v>841</v>
      </c>
      <c r="AF282" s="79" t="b">
        <v>0</v>
      </c>
      <c r="AG282" s="79" t="s">
        <v>854</v>
      </c>
      <c r="AH282" s="79"/>
      <c r="AI282" s="85" t="s">
        <v>839</v>
      </c>
      <c r="AJ282" s="79" t="b">
        <v>0</v>
      </c>
      <c r="AK282" s="79">
        <v>0</v>
      </c>
      <c r="AL282" s="85" t="s">
        <v>839</v>
      </c>
      <c r="AM282" s="79" t="s">
        <v>863</v>
      </c>
      <c r="AN282" s="79" t="b">
        <v>0</v>
      </c>
      <c r="AO282" s="85" t="s">
        <v>832</v>
      </c>
      <c r="AP282" s="79" t="s">
        <v>176</v>
      </c>
      <c r="AQ282" s="79">
        <v>0</v>
      </c>
      <c r="AR282" s="79">
        <v>0</v>
      </c>
      <c r="AS282" s="79"/>
      <c r="AT282" s="79"/>
      <c r="AU282" s="79"/>
      <c r="AV282" s="79"/>
      <c r="AW282" s="79"/>
      <c r="AX282" s="79"/>
      <c r="AY282" s="79"/>
      <c r="AZ282" s="79"/>
      <c r="BA282">
        <v>9</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249</v>
      </c>
      <c r="B283" s="64" t="s">
        <v>298</v>
      </c>
      <c r="C283" s="65" t="s">
        <v>2752</v>
      </c>
      <c r="D283" s="66">
        <v>10</v>
      </c>
      <c r="E283" s="67" t="s">
        <v>136</v>
      </c>
      <c r="F283" s="68">
        <v>12</v>
      </c>
      <c r="G283" s="65"/>
      <c r="H283" s="69"/>
      <c r="I283" s="70"/>
      <c r="J283" s="70"/>
      <c r="K283" s="34" t="s">
        <v>65</v>
      </c>
      <c r="L283" s="77">
        <v>283</v>
      </c>
      <c r="M283" s="77"/>
      <c r="N283" s="72"/>
      <c r="O283" s="79" t="s">
        <v>382</v>
      </c>
      <c r="P283" s="81">
        <v>43688.695856481485</v>
      </c>
      <c r="Q283" s="79" t="s">
        <v>424</v>
      </c>
      <c r="R283" s="79"/>
      <c r="S283" s="79"/>
      <c r="T283" s="79"/>
      <c r="U283" s="82" t="s">
        <v>527</v>
      </c>
      <c r="V283" s="82" t="s">
        <v>527</v>
      </c>
      <c r="W283" s="81">
        <v>43688.695856481485</v>
      </c>
      <c r="X283" s="82" t="s">
        <v>638</v>
      </c>
      <c r="Y283" s="79"/>
      <c r="Z283" s="79"/>
      <c r="AA283" s="85" t="s">
        <v>756</v>
      </c>
      <c r="AB283" s="85" t="s">
        <v>832</v>
      </c>
      <c r="AC283" s="79" t="b">
        <v>0</v>
      </c>
      <c r="AD283" s="79">
        <v>0</v>
      </c>
      <c r="AE283" s="85" t="s">
        <v>841</v>
      </c>
      <c r="AF283" s="79" t="b">
        <v>0</v>
      </c>
      <c r="AG283" s="79" t="s">
        <v>854</v>
      </c>
      <c r="AH283" s="79"/>
      <c r="AI283" s="85" t="s">
        <v>839</v>
      </c>
      <c r="AJ283" s="79" t="b">
        <v>0</v>
      </c>
      <c r="AK283" s="79">
        <v>0</v>
      </c>
      <c r="AL283" s="85" t="s">
        <v>839</v>
      </c>
      <c r="AM283" s="79" t="s">
        <v>863</v>
      </c>
      <c r="AN283" s="79" t="b">
        <v>0</v>
      </c>
      <c r="AO283" s="85" t="s">
        <v>832</v>
      </c>
      <c r="AP283" s="79" t="s">
        <v>176</v>
      </c>
      <c r="AQ283" s="79">
        <v>0</v>
      </c>
      <c r="AR283" s="79">
        <v>0</v>
      </c>
      <c r="AS283" s="79"/>
      <c r="AT283" s="79"/>
      <c r="AU283" s="79"/>
      <c r="AV283" s="79"/>
      <c r="AW283" s="79"/>
      <c r="AX283" s="79"/>
      <c r="AY283" s="79"/>
      <c r="AZ283" s="79"/>
      <c r="BA283">
        <v>9</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249</v>
      </c>
      <c r="B284" s="64" t="s">
        <v>299</v>
      </c>
      <c r="C284" s="65" t="s">
        <v>2752</v>
      </c>
      <c r="D284" s="66">
        <v>10</v>
      </c>
      <c r="E284" s="67" t="s">
        <v>136</v>
      </c>
      <c r="F284" s="68">
        <v>12</v>
      </c>
      <c r="G284" s="65"/>
      <c r="H284" s="69"/>
      <c r="I284" s="70"/>
      <c r="J284" s="70"/>
      <c r="K284" s="34" t="s">
        <v>65</v>
      </c>
      <c r="L284" s="77">
        <v>284</v>
      </c>
      <c r="M284" s="77"/>
      <c r="N284" s="72"/>
      <c r="O284" s="79" t="s">
        <v>382</v>
      </c>
      <c r="P284" s="81">
        <v>43688.695856481485</v>
      </c>
      <c r="Q284" s="79" t="s">
        <v>424</v>
      </c>
      <c r="R284" s="79"/>
      <c r="S284" s="79"/>
      <c r="T284" s="79"/>
      <c r="U284" s="82" t="s">
        <v>527</v>
      </c>
      <c r="V284" s="82" t="s">
        <v>527</v>
      </c>
      <c r="W284" s="81">
        <v>43688.695856481485</v>
      </c>
      <c r="X284" s="82" t="s">
        <v>638</v>
      </c>
      <c r="Y284" s="79"/>
      <c r="Z284" s="79"/>
      <c r="AA284" s="85" t="s">
        <v>756</v>
      </c>
      <c r="AB284" s="85" t="s">
        <v>832</v>
      </c>
      <c r="AC284" s="79" t="b">
        <v>0</v>
      </c>
      <c r="AD284" s="79">
        <v>0</v>
      </c>
      <c r="AE284" s="85" t="s">
        <v>841</v>
      </c>
      <c r="AF284" s="79" t="b">
        <v>0</v>
      </c>
      <c r="AG284" s="79" t="s">
        <v>854</v>
      </c>
      <c r="AH284" s="79"/>
      <c r="AI284" s="85" t="s">
        <v>839</v>
      </c>
      <c r="AJ284" s="79" t="b">
        <v>0</v>
      </c>
      <c r="AK284" s="79">
        <v>0</v>
      </c>
      <c r="AL284" s="85" t="s">
        <v>839</v>
      </c>
      <c r="AM284" s="79" t="s">
        <v>863</v>
      </c>
      <c r="AN284" s="79" t="b">
        <v>0</v>
      </c>
      <c r="AO284" s="85" t="s">
        <v>832</v>
      </c>
      <c r="AP284" s="79" t="s">
        <v>176</v>
      </c>
      <c r="AQ284" s="79">
        <v>0</v>
      </c>
      <c r="AR284" s="79">
        <v>0</v>
      </c>
      <c r="AS284" s="79"/>
      <c r="AT284" s="79"/>
      <c r="AU284" s="79"/>
      <c r="AV284" s="79"/>
      <c r="AW284" s="79"/>
      <c r="AX284" s="79"/>
      <c r="AY284" s="79"/>
      <c r="AZ284" s="79"/>
      <c r="BA284">
        <v>9</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249</v>
      </c>
      <c r="B285" s="64" t="s">
        <v>300</v>
      </c>
      <c r="C285" s="65" t="s">
        <v>2752</v>
      </c>
      <c r="D285" s="66">
        <v>10</v>
      </c>
      <c r="E285" s="67" t="s">
        <v>136</v>
      </c>
      <c r="F285" s="68">
        <v>12</v>
      </c>
      <c r="G285" s="65"/>
      <c r="H285" s="69"/>
      <c r="I285" s="70"/>
      <c r="J285" s="70"/>
      <c r="K285" s="34" t="s">
        <v>65</v>
      </c>
      <c r="L285" s="77">
        <v>285</v>
      </c>
      <c r="M285" s="77"/>
      <c r="N285" s="72"/>
      <c r="O285" s="79" t="s">
        <v>382</v>
      </c>
      <c r="P285" s="81">
        <v>43688.695856481485</v>
      </c>
      <c r="Q285" s="79" t="s">
        <v>424</v>
      </c>
      <c r="R285" s="79"/>
      <c r="S285" s="79"/>
      <c r="T285" s="79"/>
      <c r="U285" s="82" t="s">
        <v>527</v>
      </c>
      <c r="V285" s="82" t="s">
        <v>527</v>
      </c>
      <c r="W285" s="81">
        <v>43688.695856481485</v>
      </c>
      <c r="X285" s="82" t="s">
        <v>638</v>
      </c>
      <c r="Y285" s="79"/>
      <c r="Z285" s="79"/>
      <c r="AA285" s="85" t="s">
        <v>756</v>
      </c>
      <c r="AB285" s="85" t="s">
        <v>832</v>
      </c>
      <c r="AC285" s="79" t="b">
        <v>0</v>
      </c>
      <c r="AD285" s="79">
        <v>0</v>
      </c>
      <c r="AE285" s="85" t="s">
        <v>841</v>
      </c>
      <c r="AF285" s="79" t="b">
        <v>0</v>
      </c>
      <c r="AG285" s="79" t="s">
        <v>854</v>
      </c>
      <c r="AH285" s="79"/>
      <c r="AI285" s="85" t="s">
        <v>839</v>
      </c>
      <c r="AJ285" s="79" t="b">
        <v>0</v>
      </c>
      <c r="AK285" s="79">
        <v>0</v>
      </c>
      <c r="AL285" s="85" t="s">
        <v>839</v>
      </c>
      <c r="AM285" s="79" t="s">
        <v>863</v>
      </c>
      <c r="AN285" s="79" t="b">
        <v>0</v>
      </c>
      <c r="AO285" s="85" t="s">
        <v>832</v>
      </c>
      <c r="AP285" s="79" t="s">
        <v>176</v>
      </c>
      <c r="AQ285" s="79">
        <v>0</v>
      </c>
      <c r="AR285" s="79">
        <v>0</v>
      </c>
      <c r="AS285" s="79"/>
      <c r="AT285" s="79"/>
      <c r="AU285" s="79"/>
      <c r="AV285" s="79"/>
      <c r="AW285" s="79"/>
      <c r="AX285" s="79"/>
      <c r="AY285" s="79"/>
      <c r="AZ285" s="79"/>
      <c r="BA285">
        <v>9</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249</v>
      </c>
      <c r="B286" s="64" t="s">
        <v>301</v>
      </c>
      <c r="C286" s="65" t="s">
        <v>2752</v>
      </c>
      <c r="D286" s="66">
        <v>10</v>
      </c>
      <c r="E286" s="67" t="s">
        <v>136</v>
      </c>
      <c r="F286" s="68">
        <v>12</v>
      </c>
      <c r="G286" s="65"/>
      <c r="H286" s="69"/>
      <c r="I286" s="70"/>
      <c r="J286" s="70"/>
      <c r="K286" s="34" t="s">
        <v>65</v>
      </c>
      <c r="L286" s="77">
        <v>286</v>
      </c>
      <c r="M286" s="77"/>
      <c r="N286" s="72"/>
      <c r="O286" s="79" t="s">
        <v>382</v>
      </c>
      <c r="P286" s="81">
        <v>43688.695856481485</v>
      </c>
      <c r="Q286" s="79" t="s">
        <v>424</v>
      </c>
      <c r="R286" s="79"/>
      <c r="S286" s="79"/>
      <c r="T286" s="79"/>
      <c r="U286" s="82" t="s">
        <v>527</v>
      </c>
      <c r="V286" s="82" t="s">
        <v>527</v>
      </c>
      <c r="W286" s="81">
        <v>43688.695856481485</v>
      </c>
      <c r="X286" s="82" t="s">
        <v>638</v>
      </c>
      <c r="Y286" s="79"/>
      <c r="Z286" s="79"/>
      <c r="AA286" s="85" t="s">
        <v>756</v>
      </c>
      <c r="AB286" s="85" t="s">
        <v>832</v>
      </c>
      <c r="AC286" s="79" t="b">
        <v>0</v>
      </c>
      <c r="AD286" s="79">
        <v>0</v>
      </c>
      <c r="AE286" s="85" t="s">
        <v>841</v>
      </c>
      <c r="AF286" s="79" t="b">
        <v>0</v>
      </c>
      <c r="AG286" s="79" t="s">
        <v>854</v>
      </c>
      <c r="AH286" s="79"/>
      <c r="AI286" s="85" t="s">
        <v>839</v>
      </c>
      <c r="AJ286" s="79" t="b">
        <v>0</v>
      </c>
      <c r="AK286" s="79">
        <v>0</v>
      </c>
      <c r="AL286" s="85" t="s">
        <v>839</v>
      </c>
      <c r="AM286" s="79" t="s">
        <v>863</v>
      </c>
      <c r="AN286" s="79" t="b">
        <v>0</v>
      </c>
      <c r="AO286" s="85" t="s">
        <v>832</v>
      </c>
      <c r="AP286" s="79" t="s">
        <v>176</v>
      </c>
      <c r="AQ286" s="79">
        <v>0</v>
      </c>
      <c r="AR286" s="79">
        <v>0</v>
      </c>
      <c r="AS286" s="79"/>
      <c r="AT286" s="79"/>
      <c r="AU286" s="79"/>
      <c r="AV286" s="79"/>
      <c r="AW286" s="79"/>
      <c r="AX286" s="79"/>
      <c r="AY286" s="79"/>
      <c r="AZ286" s="79"/>
      <c r="BA286">
        <v>9</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249</v>
      </c>
      <c r="B287" s="64" t="s">
        <v>302</v>
      </c>
      <c r="C287" s="65" t="s">
        <v>2752</v>
      </c>
      <c r="D287" s="66">
        <v>10</v>
      </c>
      <c r="E287" s="67" t="s">
        <v>136</v>
      </c>
      <c r="F287" s="68">
        <v>12</v>
      </c>
      <c r="G287" s="65"/>
      <c r="H287" s="69"/>
      <c r="I287" s="70"/>
      <c r="J287" s="70"/>
      <c r="K287" s="34" t="s">
        <v>65</v>
      </c>
      <c r="L287" s="77">
        <v>287</v>
      </c>
      <c r="M287" s="77"/>
      <c r="N287" s="72"/>
      <c r="O287" s="79" t="s">
        <v>382</v>
      </c>
      <c r="P287" s="81">
        <v>43688.695856481485</v>
      </c>
      <c r="Q287" s="79" t="s">
        <v>424</v>
      </c>
      <c r="R287" s="79"/>
      <c r="S287" s="79"/>
      <c r="T287" s="79"/>
      <c r="U287" s="82" t="s">
        <v>527</v>
      </c>
      <c r="V287" s="82" t="s">
        <v>527</v>
      </c>
      <c r="W287" s="81">
        <v>43688.695856481485</v>
      </c>
      <c r="X287" s="82" t="s">
        <v>638</v>
      </c>
      <c r="Y287" s="79"/>
      <c r="Z287" s="79"/>
      <c r="AA287" s="85" t="s">
        <v>756</v>
      </c>
      <c r="AB287" s="85" t="s">
        <v>832</v>
      </c>
      <c r="AC287" s="79" t="b">
        <v>0</v>
      </c>
      <c r="AD287" s="79">
        <v>0</v>
      </c>
      <c r="AE287" s="85" t="s">
        <v>841</v>
      </c>
      <c r="AF287" s="79" t="b">
        <v>0</v>
      </c>
      <c r="AG287" s="79" t="s">
        <v>854</v>
      </c>
      <c r="AH287" s="79"/>
      <c r="AI287" s="85" t="s">
        <v>839</v>
      </c>
      <c r="AJ287" s="79" t="b">
        <v>0</v>
      </c>
      <c r="AK287" s="79">
        <v>0</v>
      </c>
      <c r="AL287" s="85" t="s">
        <v>839</v>
      </c>
      <c r="AM287" s="79" t="s">
        <v>863</v>
      </c>
      <c r="AN287" s="79" t="b">
        <v>0</v>
      </c>
      <c r="AO287" s="85" t="s">
        <v>832</v>
      </c>
      <c r="AP287" s="79" t="s">
        <v>176</v>
      </c>
      <c r="AQ287" s="79">
        <v>0</v>
      </c>
      <c r="AR287" s="79">
        <v>0</v>
      </c>
      <c r="AS287" s="79"/>
      <c r="AT287" s="79"/>
      <c r="AU287" s="79"/>
      <c r="AV287" s="79"/>
      <c r="AW287" s="79"/>
      <c r="AX287" s="79"/>
      <c r="AY287" s="79"/>
      <c r="AZ287" s="79"/>
      <c r="BA287">
        <v>9</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249</v>
      </c>
      <c r="B288" s="64" t="s">
        <v>303</v>
      </c>
      <c r="C288" s="65" t="s">
        <v>2752</v>
      </c>
      <c r="D288" s="66">
        <v>10</v>
      </c>
      <c r="E288" s="67" t="s">
        <v>136</v>
      </c>
      <c r="F288" s="68">
        <v>12</v>
      </c>
      <c r="G288" s="65"/>
      <c r="H288" s="69"/>
      <c r="I288" s="70"/>
      <c r="J288" s="70"/>
      <c r="K288" s="34" t="s">
        <v>65</v>
      </c>
      <c r="L288" s="77">
        <v>288</v>
      </c>
      <c r="M288" s="77"/>
      <c r="N288" s="72"/>
      <c r="O288" s="79" t="s">
        <v>383</v>
      </c>
      <c r="P288" s="81">
        <v>43688.695856481485</v>
      </c>
      <c r="Q288" s="79" t="s">
        <v>424</v>
      </c>
      <c r="R288" s="79"/>
      <c r="S288" s="79"/>
      <c r="T288" s="79"/>
      <c r="U288" s="82" t="s">
        <v>527</v>
      </c>
      <c r="V288" s="82" t="s">
        <v>527</v>
      </c>
      <c r="W288" s="81">
        <v>43688.695856481485</v>
      </c>
      <c r="X288" s="82" t="s">
        <v>638</v>
      </c>
      <c r="Y288" s="79"/>
      <c r="Z288" s="79"/>
      <c r="AA288" s="85" t="s">
        <v>756</v>
      </c>
      <c r="AB288" s="85" t="s">
        <v>832</v>
      </c>
      <c r="AC288" s="79" t="b">
        <v>0</v>
      </c>
      <c r="AD288" s="79">
        <v>0</v>
      </c>
      <c r="AE288" s="85" t="s">
        <v>841</v>
      </c>
      <c r="AF288" s="79" t="b">
        <v>0</v>
      </c>
      <c r="AG288" s="79" t="s">
        <v>854</v>
      </c>
      <c r="AH288" s="79"/>
      <c r="AI288" s="85" t="s">
        <v>839</v>
      </c>
      <c r="AJ288" s="79" t="b">
        <v>0</v>
      </c>
      <c r="AK288" s="79">
        <v>0</v>
      </c>
      <c r="AL288" s="85" t="s">
        <v>839</v>
      </c>
      <c r="AM288" s="79" t="s">
        <v>863</v>
      </c>
      <c r="AN288" s="79" t="b">
        <v>0</v>
      </c>
      <c r="AO288" s="85" t="s">
        <v>832</v>
      </c>
      <c r="AP288" s="79" t="s">
        <v>176</v>
      </c>
      <c r="AQ288" s="79">
        <v>0</v>
      </c>
      <c r="AR288" s="79">
        <v>0</v>
      </c>
      <c r="AS288" s="79"/>
      <c r="AT288" s="79"/>
      <c r="AU288" s="79"/>
      <c r="AV288" s="79"/>
      <c r="AW288" s="79"/>
      <c r="AX288" s="79"/>
      <c r="AY288" s="79"/>
      <c r="AZ288" s="79"/>
      <c r="BA288">
        <v>9</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249</v>
      </c>
      <c r="B289" s="64" t="s">
        <v>295</v>
      </c>
      <c r="C289" s="65" t="s">
        <v>2752</v>
      </c>
      <c r="D289" s="66">
        <v>10</v>
      </c>
      <c r="E289" s="67" t="s">
        <v>136</v>
      </c>
      <c r="F289" s="68">
        <v>12</v>
      </c>
      <c r="G289" s="65"/>
      <c r="H289" s="69"/>
      <c r="I289" s="70"/>
      <c r="J289" s="70"/>
      <c r="K289" s="34" t="s">
        <v>65</v>
      </c>
      <c r="L289" s="77">
        <v>289</v>
      </c>
      <c r="M289" s="77"/>
      <c r="N289" s="72"/>
      <c r="O289" s="79" t="s">
        <v>382</v>
      </c>
      <c r="P289" s="81">
        <v>43688.6959375</v>
      </c>
      <c r="Q289" s="79" t="s">
        <v>425</v>
      </c>
      <c r="R289" s="79"/>
      <c r="S289" s="79"/>
      <c r="T289" s="79"/>
      <c r="U289" s="82" t="s">
        <v>528</v>
      </c>
      <c r="V289" s="82" t="s">
        <v>528</v>
      </c>
      <c r="W289" s="81">
        <v>43688.6959375</v>
      </c>
      <c r="X289" s="82" t="s">
        <v>639</v>
      </c>
      <c r="Y289" s="79"/>
      <c r="Z289" s="79"/>
      <c r="AA289" s="85" t="s">
        <v>757</v>
      </c>
      <c r="AB289" s="85" t="s">
        <v>832</v>
      </c>
      <c r="AC289" s="79" t="b">
        <v>0</v>
      </c>
      <c r="AD289" s="79">
        <v>0</v>
      </c>
      <c r="AE289" s="85" t="s">
        <v>841</v>
      </c>
      <c r="AF289" s="79" t="b">
        <v>0</v>
      </c>
      <c r="AG289" s="79" t="s">
        <v>854</v>
      </c>
      <c r="AH289" s="79"/>
      <c r="AI289" s="85" t="s">
        <v>839</v>
      </c>
      <c r="AJ289" s="79" t="b">
        <v>0</v>
      </c>
      <c r="AK289" s="79">
        <v>0</v>
      </c>
      <c r="AL289" s="85" t="s">
        <v>839</v>
      </c>
      <c r="AM289" s="79" t="s">
        <v>863</v>
      </c>
      <c r="AN289" s="79" t="b">
        <v>0</v>
      </c>
      <c r="AO289" s="85" t="s">
        <v>832</v>
      </c>
      <c r="AP289" s="79" t="s">
        <v>176</v>
      </c>
      <c r="AQ289" s="79">
        <v>0</v>
      </c>
      <c r="AR289" s="79">
        <v>0</v>
      </c>
      <c r="AS289" s="79"/>
      <c r="AT289" s="79"/>
      <c r="AU289" s="79"/>
      <c r="AV289" s="79"/>
      <c r="AW289" s="79"/>
      <c r="AX289" s="79"/>
      <c r="AY289" s="79"/>
      <c r="AZ289" s="79"/>
      <c r="BA289">
        <v>9</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249</v>
      </c>
      <c r="B290" s="64" t="s">
        <v>284</v>
      </c>
      <c r="C290" s="65" t="s">
        <v>2752</v>
      </c>
      <c r="D290" s="66">
        <v>10</v>
      </c>
      <c r="E290" s="67" t="s">
        <v>136</v>
      </c>
      <c r="F290" s="68">
        <v>12</v>
      </c>
      <c r="G290" s="65"/>
      <c r="H290" s="69"/>
      <c r="I290" s="70"/>
      <c r="J290" s="70"/>
      <c r="K290" s="34" t="s">
        <v>65</v>
      </c>
      <c r="L290" s="77">
        <v>290</v>
      </c>
      <c r="M290" s="77"/>
      <c r="N290" s="72"/>
      <c r="O290" s="79" t="s">
        <v>382</v>
      </c>
      <c r="P290" s="81">
        <v>43688.6959375</v>
      </c>
      <c r="Q290" s="79" t="s">
        <v>425</v>
      </c>
      <c r="R290" s="79"/>
      <c r="S290" s="79"/>
      <c r="T290" s="79"/>
      <c r="U290" s="82" t="s">
        <v>528</v>
      </c>
      <c r="V290" s="82" t="s">
        <v>528</v>
      </c>
      <c r="W290" s="81">
        <v>43688.6959375</v>
      </c>
      <c r="X290" s="82" t="s">
        <v>639</v>
      </c>
      <c r="Y290" s="79"/>
      <c r="Z290" s="79"/>
      <c r="AA290" s="85" t="s">
        <v>757</v>
      </c>
      <c r="AB290" s="85" t="s">
        <v>832</v>
      </c>
      <c r="AC290" s="79" t="b">
        <v>0</v>
      </c>
      <c r="AD290" s="79">
        <v>0</v>
      </c>
      <c r="AE290" s="85" t="s">
        <v>841</v>
      </c>
      <c r="AF290" s="79" t="b">
        <v>0</v>
      </c>
      <c r="AG290" s="79" t="s">
        <v>854</v>
      </c>
      <c r="AH290" s="79"/>
      <c r="AI290" s="85" t="s">
        <v>839</v>
      </c>
      <c r="AJ290" s="79" t="b">
        <v>0</v>
      </c>
      <c r="AK290" s="79">
        <v>0</v>
      </c>
      <c r="AL290" s="85" t="s">
        <v>839</v>
      </c>
      <c r="AM290" s="79" t="s">
        <v>863</v>
      </c>
      <c r="AN290" s="79" t="b">
        <v>0</v>
      </c>
      <c r="AO290" s="85" t="s">
        <v>832</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249</v>
      </c>
      <c r="B291" s="64" t="s">
        <v>293</v>
      </c>
      <c r="C291" s="65" t="s">
        <v>2752</v>
      </c>
      <c r="D291" s="66">
        <v>10</v>
      </c>
      <c r="E291" s="67" t="s">
        <v>136</v>
      </c>
      <c r="F291" s="68">
        <v>12</v>
      </c>
      <c r="G291" s="65"/>
      <c r="H291" s="69"/>
      <c r="I291" s="70"/>
      <c r="J291" s="70"/>
      <c r="K291" s="34" t="s">
        <v>65</v>
      </c>
      <c r="L291" s="77">
        <v>291</v>
      </c>
      <c r="M291" s="77"/>
      <c r="N291" s="72"/>
      <c r="O291" s="79" t="s">
        <v>382</v>
      </c>
      <c r="P291" s="81">
        <v>43688.6959375</v>
      </c>
      <c r="Q291" s="79" t="s">
        <v>425</v>
      </c>
      <c r="R291" s="79"/>
      <c r="S291" s="79"/>
      <c r="T291" s="79"/>
      <c r="U291" s="82" t="s">
        <v>528</v>
      </c>
      <c r="V291" s="82" t="s">
        <v>528</v>
      </c>
      <c r="W291" s="81">
        <v>43688.6959375</v>
      </c>
      <c r="X291" s="82" t="s">
        <v>639</v>
      </c>
      <c r="Y291" s="79"/>
      <c r="Z291" s="79"/>
      <c r="AA291" s="85" t="s">
        <v>757</v>
      </c>
      <c r="AB291" s="85" t="s">
        <v>832</v>
      </c>
      <c r="AC291" s="79" t="b">
        <v>0</v>
      </c>
      <c r="AD291" s="79">
        <v>0</v>
      </c>
      <c r="AE291" s="85" t="s">
        <v>841</v>
      </c>
      <c r="AF291" s="79" t="b">
        <v>0</v>
      </c>
      <c r="AG291" s="79" t="s">
        <v>854</v>
      </c>
      <c r="AH291" s="79"/>
      <c r="AI291" s="85" t="s">
        <v>839</v>
      </c>
      <c r="AJ291" s="79" t="b">
        <v>0</v>
      </c>
      <c r="AK291" s="79">
        <v>0</v>
      </c>
      <c r="AL291" s="85" t="s">
        <v>839</v>
      </c>
      <c r="AM291" s="79" t="s">
        <v>863</v>
      </c>
      <c r="AN291" s="79" t="b">
        <v>0</v>
      </c>
      <c r="AO291" s="85" t="s">
        <v>832</v>
      </c>
      <c r="AP291" s="79" t="s">
        <v>176</v>
      </c>
      <c r="AQ291" s="79">
        <v>0</v>
      </c>
      <c r="AR291" s="79">
        <v>0</v>
      </c>
      <c r="AS291" s="79"/>
      <c r="AT291" s="79"/>
      <c r="AU291" s="79"/>
      <c r="AV291" s="79"/>
      <c r="AW291" s="79"/>
      <c r="AX291" s="79"/>
      <c r="AY291" s="79"/>
      <c r="AZ291" s="79"/>
      <c r="BA291">
        <v>9</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249</v>
      </c>
      <c r="B292" s="64" t="s">
        <v>222</v>
      </c>
      <c r="C292" s="65" t="s">
        <v>2752</v>
      </c>
      <c r="D292" s="66">
        <v>10</v>
      </c>
      <c r="E292" s="67" t="s">
        <v>136</v>
      </c>
      <c r="F292" s="68">
        <v>12</v>
      </c>
      <c r="G292" s="65"/>
      <c r="H292" s="69"/>
      <c r="I292" s="70"/>
      <c r="J292" s="70"/>
      <c r="K292" s="34" t="s">
        <v>65</v>
      </c>
      <c r="L292" s="77">
        <v>292</v>
      </c>
      <c r="M292" s="77"/>
      <c r="N292" s="72"/>
      <c r="O292" s="79" t="s">
        <v>382</v>
      </c>
      <c r="P292" s="81">
        <v>43688.6959375</v>
      </c>
      <c r="Q292" s="79" t="s">
        <v>425</v>
      </c>
      <c r="R292" s="79"/>
      <c r="S292" s="79"/>
      <c r="T292" s="79"/>
      <c r="U292" s="82" t="s">
        <v>528</v>
      </c>
      <c r="V292" s="82" t="s">
        <v>528</v>
      </c>
      <c r="W292" s="81">
        <v>43688.6959375</v>
      </c>
      <c r="X292" s="82" t="s">
        <v>639</v>
      </c>
      <c r="Y292" s="79"/>
      <c r="Z292" s="79"/>
      <c r="AA292" s="85" t="s">
        <v>757</v>
      </c>
      <c r="AB292" s="85" t="s">
        <v>832</v>
      </c>
      <c r="AC292" s="79" t="b">
        <v>0</v>
      </c>
      <c r="AD292" s="79">
        <v>0</v>
      </c>
      <c r="AE292" s="85" t="s">
        <v>841</v>
      </c>
      <c r="AF292" s="79" t="b">
        <v>0</v>
      </c>
      <c r="AG292" s="79" t="s">
        <v>854</v>
      </c>
      <c r="AH292" s="79"/>
      <c r="AI292" s="85" t="s">
        <v>839</v>
      </c>
      <c r="AJ292" s="79" t="b">
        <v>0</v>
      </c>
      <c r="AK292" s="79">
        <v>0</v>
      </c>
      <c r="AL292" s="85" t="s">
        <v>839</v>
      </c>
      <c r="AM292" s="79" t="s">
        <v>863</v>
      </c>
      <c r="AN292" s="79" t="b">
        <v>0</v>
      </c>
      <c r="AO292" s="85" t="s">
        <v>832</v>
      </c>
      <c r="AP292" s="79" t="s">
        <v>176</v>
      </c>
      <c r="AQ292" s="79">
        <v>0</v>
      </c>
      <c r="AR292" s="79">
        <v>0</v>
      </c>
      <c r="AS292" s="79"/>
      <c r="AT292" s="79"/>
      <c r="AU292" s="79"/>
      <c r="AV292" s="79"/>
      <c r="AW292" s="79"/>
      <c r="AX292" s="79"/>
      <c r="AY292" s="79"/>
      <c r="AZ292" s="79"/>
      <c r="BA292">
        <v>9</v>
      </c>
      <c r="BB292" s="78" t="str">
        <f>REPLACE(INDEX(GroupVertices[Group],MATCH(Edges[[#This Row],[Vertex 1]],GroupVertices[Vertex],0)),1,1,"")</f>
        <v>2</v>
      </c>
      <c r="BC292" s="78" t="str">
        <f>REPLACE(INDEX(GroupVertices[Group],MATCH(Edges[[#This Row],[Vertex 2]],GroupVertices[Vertex],0)),1,1,"")</f>
        <v>3</v>
      </c>
      <c r="BD292" s="48"/>
      <c r="BE292" s="49"/>
      <c r="BF292" s="48"/>
      <c r="BG292" s="49"/>
      <c r="BH292" s="48"/>
      <c r="BI292" s="49"/>
      <c r="BJ292" s="48"/>
      <c r="BK292" s="49"/>
      <c r="BL292" s="48"/>
    </row>
    <row r="293" spans="1:64" ht="15">
      <c r="A293" s="64" t="s">
        <v>249</v>
      </c>
      <c r="B293" s="64" t="s">
        <v>296</v>
      </c>
      <c r="C293" s="65" t="s">
        <v>2752</v>
      </c>
      <c r="D293" s="66">
        <v>10</v>
      </c>
      <c r="E293" s="67" t="s">
        <v>136</v>
      </c>
      <c r="F293" s="68">
        <v>12</v>
      </c>
      <c r="G293" s="65"/>
      <c r="H293" s="69"/>
      <c r="I293" s="70"/>
      <c r="J293" s="70"/>
      <c r="K293" s="34" t="s">
        <v>65</v>
      </c>
      <c r="L293" s="77">
        <v>293</v>
      </c>
      <c r="M293" s="77"/>
      <c r="N293" s="72"/>
      <c r="O293" s="79" t="s">
        <v>382</v>
      </c>
      <c r="P293" s="81">
        <v>43688.6959375</v>
      </c>
      <c r="Q293" s="79" t="s">
        <v>425</v>
      </c>
      <c r="R293" s="79"/>
      <c r="S293" s="79"/>
      <c r="T293" s="79"/>
      <c r="U293" s="82" t="s">
        <v>528</v>
      </c>
      <c r="V293" s="82" t="s">
        <v>528</v>
      </c>
      <c r="W293" s="81">
        <v>43688.6959375</v>
      </c>
      <c r="X293" s="82" t="s">
        <v>639</v>
      </c>
      <c r="Y293" s="79"/>
      <c r="Z293" s="79"/>
      <c r="AA293" s="85" t="s">
        <v>757</v>
      </c>
      <c r="AB293" s="85" t="s">
        <v>832</v>
      </c>
      <c r="AC293" s="79" t="b">
        <v>0</v>
      </c>
      <c r="AD293" s="79">
        <v>0</v>
      </c>
      <c r="AE293" s="85" t="s">
        <v>841</v>
      </c>
      <c r="AF293" s="79" t="b">
        <v>0</v>
      </c>
      <c r="AG293" s="79" t="s">
        <v>854</v>
      </c>
      <c r="AH293" s="79"/>
      <c r="AI293" s="85" t="s">
        <v>839</v>
      </c>
      <c r="AJ293" s="79" t="b">
        <v>0</v>
      </c>
      <c r="AK293" s="79">
        <v>0</v>
      </c>
      <c r="AL293" s="85" t="s">
        <v>839</v>
      </c>
      <c r="AM293" s="79" t="s">
        <v>863</v>
      </c>
      <c r="AN293" s="79" t="b">
        <v>0</v>
      </c>
      <c r="AO293" s="85" t="s">
        <v>832</v>
      </c>
      <c r="AP293" s="79" t="s">
        <v>176</v>
      </c>
      <c r="AQ293" s="79">
        <v>0</v>
      </c>
      <c r="AR293" s="79">
        <v>0</v>
      </c>
      <c r="AS293" s="79"/>
      <c r="AT293" s="79"/>
      <c r="AU293" s="79"/>
      <c r="AV293" s="79"/>
      <c r="AW293" s="79"/>
      <c r="AX293" s="79"/>
      <c r="AY293" s="79"/>
      <c r="AZ293" s="79"/>
      <c r="BA293">
        <v>9</v>
      </c>
      <c r="BB293" s="78" t="str">
        <f>REPLACE(INDEX(GroupVertices[Group],MATCH(Edges[[#This Row],[Vertex 1]],GroupVertices[Vertex],0)),1,1,"")</f>
        <v>2</v>
      </c>
      <c r="BC293" s="78" t="str">
        <f>REPLACE(INDEX(GroupVertices[Group],MATCH(Edges[[#This Row],[Vertex 2]],GroupVertices[Vertex],0)),1,1,"")</f>
        <v>5</v>
      </c>
      <c r="BD293" s="48"/>
      <c r="BE293" s="49"/>
      <c r="BF293" s="48"/>
      <c r="BG293" s="49"/>
      <c r="BH293" s="48"/>
      <c r="BI293" s="49"/>
      <c r="BJ293" s="48"/>
      <c r="BK293" s="49"/>
      <c r="BL293" s="48"/>
    </row>
    <row r="294" spans="1:64" ht="15">
      <c r="A294" s="64" t="s">
        <v>249</v>
      </c>
      <c r="B294" s="64" t="s">
        <v>286</v>
      </c>
      <c r="C294" s="65" t="s">
        <v>2752</v>
      </c>
      <c r="D294" s="66">
        <v>10</v>
      </c>
      <c r="E294" s="67" t="s">
        <v>136</v>
      </c>
      <c r="F294" s="68">
        <v>12</v>
      </c>
      <c r="G294" s="65"/>
      <c r="H294" s="69"/>
      <c r="I294" s="70"/>
      <c r="J294" s="70"/>
      <c r="K294" s="34" t="s">
        <v>65</v>
      </c>
      <c r="L294" s="77">
        <v>294</v>
      </c>
      <c r="M294" s="77"/>
      <c r="N294" s="72"/>
      <c r="O294" s="79" t="s">
        <v>382</v>
      </c>
      <c r="P294" s="81">
        <v>43688.6959375</v>
      </c>
      <c r="Q294" s="79" t="s">
        <v>425</v>
      </c>
      <c r="R294" s="79"/>
      <c r="S294" s="79"/>
      <c r="T294" s="79"/>
      <c r="U294" s="82" t="s">
        <v>528</v>
      </c>
      <c r="V294" s="82" t="s">
        <v>528</v>
      </c>
      <c r="W294" s="81">
        <v>43688.6959375</v>
      </c>
      <c r="X294" s="82" t="s">
        <v>639</v>
      </c>
      <c r="Y294" s="79"/>
      <c r="Z294" s="79"/>
      <c r="AA294" s="85" t="s">
        <v>757</v>
      </c>
      <c r="AB294" s="85" t="s">
        <v>832</v>
      </c>
      <c r="AC294" s="79" t="b">
        <v>0</v>
      </c>
      <c r="AD294" s="79">
        <v>0</v>
      </c>
      <c r="AE294" s="85" t="s">
        <v>841</v>
      </c>
      <c r="AF294" s="79" t="b">
        <v>0</v>
      </c>
      <c r="AG294" s="79" t="s">
        <v>854</v>
      </c>
      <c r="AH294" s="79"/>
      <c r="AI294" s="85" t="s">
        <v>839</v>
      </c>
      <c r="AJ294" s="79" t="b">
        <v>0</v>
      </c>
      <c r="AK294" s="79">
        <v>0</v>
      </c>
      <c r="AL294" s="85" t="s">
        <v>839</v>
      </c>
      <c r="AM294" s="79" t="s">
        <v>863</v>
      </c>
      <c r="AN294" s="79" t="b">
        <v>0</v>
      </c>
      <c r="AO294" s="85" t="s">
        <v>832</v>
      </c>
      <c r="AP294" s="79" t="s">
        <v>176</v>
      </c>
      <c r="AQ294" s="79">
        <v>0</v>
      </c>
      <c r="AR294" s="79">
        <v>0</v>
      </c>
      <c r="AS294" s="79"/>
      <c r="AT294" s="79"/>
      <c r="AU294" s="79"/>
      <c r="AV294" s="79"/>
      <c r="AW294" s="79"/>
      <c r="AX294" s="79"/>
      <c r="AY294" s="79"/>
      <c r="AZ294" s="79"/>
      <c r="BA294">
        <v>9</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249</v>
      </c>
      <c r="B295" s="64" t="s">
        <v>297</v>
      </c>
      <c r="C295" s="65" t="s">
        <v>2752</v>
      </c>
      <c r="D295" s="66">
        <v>10</v>
      </c>
      <c r="E295" s="67" t="s">
        <v>136</v>
      </c>
      <c r="F295" s="68">
        <v>12</v>
      </c>
      <c r="G295" s="65"/>
      <c r="H295" s="69"/>
      <c r="I295" s="70"/>
      <c r="J295" s="70"/>
      <c r="K295" s="34" t="s">
        <v>65</v>
      </c>
      <c r="L295" s="77">
        <v>295</v>
      </c>
      <c r="M295" s="77"/>
      <c r="N295" s="72"/>
      <c r="O295" s="79" t="s">
        <v>382</v>
      </c>
      <c r="P295" s="81">
        <v>43688.6959375</v>
      </c>
      <c r="Q295" s="79" t="s">
        <v>425</v>
      </c>
      <c r="R295" s="79"/>
      <c r="S295" s="79"/>
      <c r="T295" s="79"/>
      <c r="U295" s="82" t="s">
        <v>528</v>
      </c>
      <c r="V295" s="82" t="s">
        <v>528</v>
      </c>
      <c r="W295" s="81">
        <v>43688.6959375</v>
      </c>
      <c r="X295" s="82" t="s">
        <v>639</v>
      </c>
      <c r="Y295" s="79"/>
      <c r="Z295" s="79"/>
      <c r="AA295" s="85" t="s">
        <v>757</v>
      </c>
      <c r="AB295" s="85" t="s">
        <v>832</v>
      </c>
      <c r="AC295" s="79" t="b">
        <v>0</v>
      </c>
      <c r="AD295" s="79">
        <v>0</v>
      </c>
      <c r="AE295" s="85" t="s">
        <v>841</v>
      </c>
      <c r="AF295" s="79" t="b">
        <v>0</v>
      </c>
      <c r="AG295" s="79" t="s">
        <v>854</v>
      </c>
      <c r="AH295" s="79"/>
      <c r="AI295" s="85" t="s">
        <v>839</v>
      </c>
      <c r="AJ295" s="79" t="b">
        <v>0</v>
      </c>
      <c r="AK295" s="79">
        <v>0</v>
      </c>
      <c r="AL295" s="85" t="s">
        <v>839</v>
      </c>
      <c r="AM295" s="79" t="s">
        <v>863</v>
      </c>
      <c r="AN295" s="79" t="b">
        <v>0</v>
      </c>
      <c r="AO295" s="85" t="s">
        <v>832</v>
      </c>
      <c r="AP295" s="79" t="s">
        <v>176</v>
      </c>
      <c r="AQ295" s="79">
        <v>0</v>
      </c>
      <c r="AR295" s="79">
        <v>0</v>
      </c>
      <c r="AS295" s="79"/>
      <c r="AT295" s="79"/>
      <c r="AU295" s="79"/>
      <c r="AV295" s="79"/>
      <c r="AW295" s="79"/>
      <c r="AX295" s="79"/>
      <c r="AY295" s="79"/>
      <c r="AZ295" s="79"/>
      <c r="BA295">
        <v>9</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249</v>
      </c>
      <c r="B296" s="64" t="s">
        <v>298</v>
      </c>
      <c r="C296" s="65" t="s">
        <v>2752</v>
      </c>
      <c r="D296" s="66">
        <v>10</v>
      </c>
      <c r="E296" s="67" t="s">
        <v>136</v>
      </c>
      <c r="F296" s="68">
        <v>12</v>
      </c>
      <c r="G296" s="65"/>
      <c r="H296" s="69"/>
      <c r="I296" s="70"/>
      <c r="J296" s="70"/>
      <c r="K296" s="34" t="s">
        <v>65</v>
      </c>
      <c r="L296" s="77">
        <v>296</v>
      </c>
      <c r="M296" s="77"/>
      <c r="N296" s="72"/>
      <c r="O296" s="79" t="s">
        <v>382</v>
      </c>
      <c r="P296" s="81">
        <v>43688.6959375</v>
      </c>
      <c r="Q296" s="79" t="s">
        <v>425</v>
      </c>
      <c r="R296" s="79"/>
      <c r="S296" s="79"/>
      <c r="T296" s="79"/>
      <c r="U296" s="82" t="s">
        <v>528</v>
      </c>
      <c r="V296" s="82" t="s">
        <v>528</v>
      </c>
      <c r="W296" s="81">
        <v>43688.6959375</v>
      </c>
      <c r="X296" s="82" t="s">
        <v>639</v>
      </c>
      <c r="Y296" s="79"/>
      <c r="Z296" s="79"/>
      <c r="AA296" s="85" t="s">
        <v>757</v>
      </c>
      <c r="AB296" s="85" t="s">
        <v>832</v>
      </c>
      <c r="AC296" s="79" t="b">
        <v>0</v>
      </c>
      <c r="AD296" s="79">
        <v>0</v>
      </c>
      <c r="AE296" s="85" t="s">
        <v>841</v>
      </c>
      <c r="AF296" s="79" t="b">
        <v>0</v>
      </c>
      <c r="AG296" s="79" t="s">
        <v>854</v>
      </c>
      <c r="AH296" s="79"/>
      <c r="AI296" s="85" t="s">
        <v>839</v>
      </c>
      <c r="AJ296" s="79" t="b">
        <v>0</v>
      </c>
      <c r="AK296" s="79">
        <v>0</v>
      </c>
      <c r="AL296" s="85" t="s">
        <v>839</v>
      </c>
      <c r="AM296" s="79" t="s">
        <v>863</v>
      </c>
      <c r="AN296" s="79" t="b">
        <v>0</v>
      </c>
      <c r="AO296" s="85" t="s">
        <v>832</v>
      </c>
      <c r="AP296" s="79" t="s">
        <v>176</v>
      </c>
      <c r="AQ296" s="79">
        <v>0</v>
      </c>
      <c r="AR296" s="79">
        <v>0</v>
      </c>
      <c r="AS296" s="79"/>
      <c r="AT296" s="79"/>
      <c r="AU296" s="79"/>
      <c r="AV296" s="79"/>
      <c r="AW296" s="79"/>
      <c r="AX296" s="79"/>
      <c r="AY296" s="79"/>
      <c r="AZ296" s="79"/>
      <c r="BA296">
        <v>9</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249</v>
      </c>
      <c r="B297" s="64" t="s">
        <v>299</v>
      </c>
      <c r="C297" s="65" t="s">
        <v>2752</v>
      </c>
      <c r="D297" s="66">
        <v>10</v>
      </c>
      <c r="E297" s="67" t="s">
        <v>136</v>
      </c>
      <c r="F297" s="68">
        <v>12</v>
      </c>
      <c r="G297" s="65"/>
      <c r="H297" s="69"/>
      <c r="I297" s="70"/>
      <c r="J297" s="70"/>
      <c r="K297" s="34" t="s">
        <v>65</v>
      </c>
      <c r="L297" s="77">
        <v>297</v>
      </c>
      <c r="M297" s="77"/>
      <c r="N297" s="72"/>
      <c r="O297" s="79" t="s">
        <v>382</v>
      </c>
      <c r="P297" s="81">
        <v>43688.6959375</v>
      </c>
      <c r="Q297" s="79" t="s">
        <v>425</v>
      </c>
      <c r="R297" s="79"/>
      <c r="S297" s="79"/>
      <c r="T297" s="79"/>
      <c r="U297" s="82" t="s">
        <v>528</v>
      </c>
      <c r="V297" s="82" t="s">
        <v>528</v>
      </c>
      <c r="W297" s="81">
        <v>43688.6959375</v>
      </c>
      <c r="X297" s="82" t="s">
        <v>639</v>
      </c>
      <c r="Y297" s="79"/>
      <c r="Z297" s="79"/>
      <c r="AA297" s="85" t="s">
        <v>757</v>
      </c>
      <c r="AB297" s="85" t="s">
        <v>832</v>
      </c>
      <c r="AC297" s="79" t="b">
        <v>0</v>
      </c>
      <c r="AD297" s="79">
        <v>0</v>
      </c>
      <c r="AE297" s="85" t="s">
        <v>841</v>
      </c>
      <c r="AF297" s="79" t="b">
        <v>0</v>
      </c>
      <c r="AG297" s="79" t="s">
        <v>854</v>
      </c>
      <c r="AH297" s="79"/>
      <c r="AI297" s="85" t="s">
        <v>839</v>
      </c>
      <c r="AJ297" s="79" t="b">
        <v>0</v>
      </c>
      <c r="AK297" s="79">
        <v>0</v>
      </c>
      <c r="AL297" s="85" t="s">
        <v>839</v>
      </c>
      <c r="AM297" s="79" t="s">
        <v>863</v>
      </c>
      <c r="AN297" s="79" t="b">
        <v>0</v>
      </c>
      <c r="AO297" s="85" t="s">
        <v>832</v>
      </c>
      <c r="AP297" s="79" t="s">
        <v>176</v>
      </c>
      <c r="AQ297" s="79">
        <v>0</v>
      </c>
      <c r="AR297" s="79">
        <v>0</v>
      </c>
      <c r="AS297" s="79"/>
      <c r="AT297" s="79"/>
      <c r="AU297" s="79"/>
      <c r="AV297" s="79"/>
      <c r="AW297" s="79"/>
      <c r="AX297" s="79"/>
      <c r="AY297" s="79"/>
      <c r="AZ297" s="79"/>
      <c r="BA297">
        <v>9</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249</v>
      </c>
      <c r="B298" s="64" t="s">
        <v>300</v>
      </c>
      <c r="C298" s="65" t="s">
        <v>2752</v>
      </c>
      <c r="D298" s="66">
        <v>10</v>
      </c>
      <c r="E298" s="67" t="s">
        <v>136</v>
      </c>
      <c r="F298" s="68">
        <v>12</v>
      </c>
      <c r="G298" s="65"/>
      <c r="H298" s="69"/>
      <c r="I298" s="70"/>
      <c r="J298" s="70"/>
      <c r="K298" s="34" t="s">
        <v>65</v>
      </c>
      <c r="L298" s="77">
        <v>298</v>
      </c>
      <c r="M298" s="77"/>
      <c r="N298" s="72"/>
      <c r="O298" s="79" t="s">
        <v>382</v>
      </c>
      <c r="P298" s="81">
        <v>43688.6959375</v>
      </c>
      <c r="Q298" s="79" t="s">
        <v>425</v>
      </c>
      <c r="R298" s="79"/>
      <c r="S298" s="79"/>
      <c r="T298" s="79"/>
      <c r="U298" s="82" t="s">
        <v>528</v>
      </c>
      <c r="V298" s="82" t="s">
        <v>528</v>
      </c>
      <c r="W298" s="81">
        <v>43688.6959375</v>
      </c>
      <c r="X298" s="82" t="s">
        <v>639</v>
      </c>
      <c r="Y298" s="79"/>
      <c r="Z298" s="79"/>
      <c r="AA298" s="85" t="s">
        <v>757</v>
      </c>
      <c r="AB298" s="85" t="s">
        <v>832</v>
      </c>
      <c r="AC298" s="79" t="b">
        <v>0</v>
      </c>
      <c r="AD298" s="79">
        <v>0</v>
      </c>
      <c r="AE298" s="85" t="s">
        <v>841</v>
      </c>
      <c r="AF298" s="79" t="b">
        <v>0</v>
      </c>
      <c r="AG298" s="79" t="s">
        <v>854</v>
      </c>
      <c r="AH298" s="79"/>
      <c r="AI298" s="85" t="s">
        <v>839</v>
      </c>
      <c r="AJ298" s="79" t="b">
        <v>0</v>
      </c>
      <c r="AK298" s="79">
        <v>0</v>
      </c>
      <c r="AL298" s="85" t="s">
        <v>839</v>
      </c>
      <c r="AM298" s="79" t="s">
        <v>863</v>
      </c>
      <c r="AN298" s="79" t="b">
        <v>0</v>
      </c>
      <c r="AO298" s="85" t="s">
        <v>832</v>
      </c>
      <c r="AP298" s="79" t="s">
        <v>176</v>
      </c>
      <c r="AQ298" s="79">
        <v>0</v>
      </c>
      <c r="AR298" s="79">
        <v>0</v>
      </c>
      <c r="AS298" s="79"/>
      <c r="AT298" s="79"/>
      <c r="AU298" s="79"/>
      <c r="AV298" s="79"/>
      <c r="AW298" s="79"/>
      <c r="AX298" s="79"/>
      <c r="AY298" s="79"/>
      <c r="AZ298" s="79"/>
      <c r="BA298">
        <v>9</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249</v>
      </c>
      <c r="B299" s="64" t="s">
        <v>301</v>
      </c>
      <c r="C299" s="65" t="s">
        <v>2752</v>
      </c>
      <c r="D299" s="66">
        <v>10</v>
      </c>
      <c r="E299" s="67" t="s">
        <v>136</v>
      </c>
      <c r="F299" s="68">
        <v>12</v>
      </c>
      <c r="G299" s="65"/>
      <c r="H299" s="69"/>
      <c r="I299" s="70"/>
      <c r="J299" s="70"/>
      <c r="K299" s="34" t="s">
        <v>65</v>
      </c>
      <c r="L299" s="77">
        <v>299</v>
      </c>
      <c r="M299" s="77"/>
      <c r="N299" s="72"/>
      <c r="O299" s="79" t="s">
        <v>382</v>
      </c>
      <c r="P299" s="81">
        <v>43688.6959375</v>
      </c>
      <c r="Q299" s="79" t="s">
        <v>425</v>
      </c>
      <c r="R299" s="79"/>
      <c r="S299" s="79"/>
      <c r="T299" s="79"/>
      <c r="U299" s="82" t="s">
        <v>528</v>
      </c>
      <c r="V299" s="82" t="s">
        <v>528</v>
      </c>
      <c r="W299" s="81">
        <v>43688.6959375</v>
      </c>
      <c r="X299" s="82" t="s">
        <v>639</v>
      </c>
      <c r="Y299" s="79"/>
      <c r="Z299" s="79"/>
      <c r="AA299" s="85" t="s">
        <v>757</v>
      </c>
      <c r="AB299" s="85" t="s">
        <v>832</v>
      </c>
      <c r="AC299" s="79" t="b">
        <v>0</v>
      </c>
      <c r="AD299" s="79">
        <v>0</v>
      </c>
      <c r="AE299" s="85" t="s">
        <v>841</v>
      </c>
      <c r="AF299" s="79" t="b">
        <v>0</v>
      </c>
      <c r="AG299" s="79" t="s">
        <v>854</v>
      </c>
      <c r="AH299" s="79"/>
      <c r="AI299" s="85" t="s">
        <v>839</v>
      </c>
      <c r="AJ299" s="79" t="b">
        <v>0</v>
      </c>
      <c r="AK299" s="79">
        <v>0</v>
      </c>
      <c r="AL299" s="85" t="s">
        <v>839</v>
      </c>
      <c r="AM299" s="79" t="s">
        <v>863</v>
      </c>
      <c r="AN299" s="79" t="b">
        <v>0</v>
      </c>
      <c r="AO299" s="85" t="s">
        <v>832</v>
      </c>
      <c r="AP299" s="79" t="s">
        <v>176</v>
      </c>
      <c r="AQ299" s="79">
        <v>0</v>
      </c>
      <c r="AR299" s="79">
        <v>0</v>
      </c>
      <c r="AS299" s="79"/>
      <c r="AT299" s="79"/>
      <c r="AU299" s="79"/>
      <c r="AV299" s="79"/>
      <c r="AW299" s="79"/>
      <c r="AX299" s="79"/>
      <c r="AY299" s="79"/>
      <c r="AZ299" s="79"/>
      <c r="BA299">
        <v>9</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249</v>
      </c>
      <c r="B300" s="64" t="s">
        <v>302</v>
      </c>
      <c r="C300" s="65" t="s">
        <v>2752</v>
      </c>
      <c r="D300" s="66">
        <v>10</v>
      </c>
      <c r="E300" s="67" t="s">
        <v>136</v>
      </c>
      <c r="F300" s="68">
        <v>12</v>
      </c>
      <c r="G300" s="65"/>
      <c r="H300" s="69"/>
      <c r="I300" s="70"/>
      <c r="J300" s="70"/>
      <c r="K300" s="34" t="s">
        <v>65</v>
      </c>
      <c r="L300" s="77">
        <v>300</v>
      </c>
      <c r="M300" s="77"/>
      <c r="N300" s="72"/>
      <c r="O300" s="79" t="s">
        <v>382</v>
      </c>
      <c r="P300" s="81">
        <v>43688.6959375</v>
      </c>
      <c r="Q300" s="79" t="s">
        <v>425</v>
      </c>
      <c r="R300" s="79"/>
      <c r="S300" s="79"/>
      <c r="T300" s="79"/>
      <c r="U300" s="82" t="s">
        <v>528</v>
      </c>
      <c r="V300" s="82" t="s">
        <v>528</v>
      </c>
      <c r="W300" s="81">
        <v>43688.6959375</v>
      </c>
      <c r="X300" s="82" t="s">
        <v>639</v>
      </c>
      <c r="Y300" s="79"/>
      <c r="Z300" s="79"/>
      <c r="AA300" s="85" t="s">
        <v>757</v>
      </c>
      <c r="AB300" s="85" t="s">
        <v>832</v>
      </c>
      <c r="AC300" s="79" t="b">
        <v>0</v>
      </c>
      <c r="AD300" s="79">
        <v>0</v>
      </c>
      <c r="AE300" s="85" t="s">
        <v>841</v>
      </c>
      <c r="AF300" s="79" t="b">
        <v>0</v>
      </c>
      <c r="AG300" s="79" t="s">
        <v>854</v>
      </c>
      <c r="AH300" s="79"/>
      <c r="AI300" s="85" t="s">
        <v>839</v>
      </c>
      <c r="AJ300" s="79" t="b">
        <v>0</v>
      </c>
      <c r="AK300" s="79">
        <v>0</v>
      </c>
      <c r="AL300" s="85" t="s">
        <v>839</v>
      </c>
      <c r="AM300" s="79" t="s">
        <v>863</v>
      </c>
      <c r="AN300" s="79" t="b">
        <v>0</v>
      </c>
      <c r="AO300" s="85" t="s">
        <v>832</v>
      </c>
      <c r="AP300" s="79" t="s">
        <v>176</v>
      </c>
      <c r="AQ300" s="79">
        <v>0</v>
      </c>
      <c r="AR300" s="79">
        <v>0</v>
      </c>
      <c r="AS300" s="79"/>
      <c r="AT300" s="79"/>
      <c r="AU300" s="79"/>
      <c r="AV300" s="79"/>
      <c r="AW300" s="79"/>
      <c r="AX300" s="79"/>
      <c r="AY300" s="79"/>
      <c r="AZ300" s="79"/>
      <c r="BA300">
        <v>9</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249</v>
      </c>
      <c r="B301" s="64" t="s">
        <v>303</v>
      </c>
      <c r="C301" s="65" t="s">
        <v>2752</v>
      </c>
      <c r="D301" s="66">
        <v>10</v>
      </c>
      <c r="E301" s="67" t="s">
        <v>136</v>
      </c>
      <c r="F301" s="68">
        <v>12</v>
      </c>
      <c r="G301" s="65"/>
      <c r="H301" s="69"/>
      <c r="I301" s="70"/>
      <c r="J301" s="70"/>
      <c r="K301" s="34" t="s">
        <v>65</v>
      </c>
      <c r="L301" s="77">
        <v>301</v>
      </c>
      <c r="M301" s="77"/>
      <c r="N301" s="72"/>
      <c r="O301" s="79" t="s">
        <v>383</v>
      </c>
      <c r="P301" s="81">
        <v>43688.6959375</v>
      </c>
      <c r="Q301" s="79" t="s">
        <v>425</v>
      </c>
      <c r="R301" s="79"/>
      <c r="S301" s="79"/>
      <c r="T301" s="79"/>
      <c r="U301" s="82" t="s">
        <v>528</v>
      </c>
      <c r="V301" s="82" t="s">
        <v>528</v>
      </c>
      <c r="W301" s="81">
        <v>43688.6959375</v>
      </c>
      <c r="X301" s="82" t="s">
        <v>639</v>
      </c>
      <c r="Y301" s="79"/>
      <c r="Z301" s="79"/>
      <c r="AA301" s="85" t="s">
        <v>757</v>
      </c>
      <c r="AB301" s="85" t="s">
        <v>832</v>
      </c>
      <c r="AC301" s="79" t="b">
        <v>0</v>
      </c>
      <c r="AD301" s="79">
        <v>0</v>
      </c>
      <c r="AE301" s="85" t="s">
        <v>841</v>
      </c>
      <c r="AF301" s="79" t="b">
        <v>0</v>
      </c>
      <c r="AG301" s="79" t="s">
        <v>854</v>
      </c>
      <c r="AH301" s="79"/>
      <c r="AI301" s="85" t="s">
        <v>839</v>
      </c>
      <c r="AJ301" s="79" t="b">
        <v>0</v>
      </c>
      <c r="AK301" s="79">
        <v>0</v>
      </c>
      <c r="AL301" s="85" t="s">
        <v>839</v>
      </c>
      <c r="AM301" s="79" t="s">
        <v>863</v>
      </c>
      <c r="AN301" s="79" t="b">
        <v>0</v>
      </c>
      <c r="AO301" s="85" t="s">
        <v>832</v>
      </c>
      <c r="AP301" s="79" t="s">
        <v>176</v>
      </c>
      <c r="AQ301" s="79">
        <v>0</v>
      </c>
      <c r="AR301" s="79">
        <v>0</v>
      </c>
      <c r="AS301" s="79"/>
      <c r="AT301" s="79"/>
      <c r="AU301" s="79"/>
      <c r="AV301" s="79"/>
      <c r="AW301" s="79"/>
      <c r="AX301" s="79"/>
      <c r="AY301" s="79"/>
      <c r="AZ301" s="79"/>
      <c r="BA301">
        <v>9</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249</v>
      </c>
      <c r="B302" s="64" t="s">
        <v>295</v>
      </c>
      <c r="C302" s="65" t="s">
        <v>2752</v>
      </c>
      <c r="D302" s="66">
        <v>10</v>
      </c>
      <c r="E302" s="67" t="s">
        <v>136</v>
      </c>
      <c r="F302" s="68">
        <v>12</v>
      </c>
      <c r="G302" s="65"/>
      <c r="H302" s="69"/>
      <c r="I302" s="70"/>
      <c r="J302" s="70"/>
      <c r="K302" s="34" t="s">
        <v>65</v>
      </c>
      <c r="L302" s="77">
        <v>302</v>
      </c>
      <c r="M302" s="77"/>
      <c r="N302" s="72"/>
      <c r="O302" s="79" t="s">
        <v>382</v>
      </c>
      <c r="P302" s="81">
        <v>43688.6962037037</v>
      </c>
      <c r="Q302" s="79" t="s">
        <v>426</v>
      </c>
      <c r="R302" s="79"/>
      <c r="S302" s="79"/>
      <c r="T302" s="79"/>
      <c r="U302" s="82" t="s">
        <v>529</v>
      </c>
      <c r="V302" s="82" t="s">
        <v>529</v>
      </c>
      <c r="W302" s="81">
        <v>43688.6962037037</v>
      </c>
      <c r="X302" s="82" t="s">
        <v>640</v>
      </c>
      <c r="Y302" s="79"/>
      <c r="Z302" s="79"/>
      <c r="AA302" s="85" t="s">
        <v>758</v>
      </c>
      <c r="AB302" s="85" t="s">
        <v>832</v>
      </c>
      <c r="AC302" s="79" t="b">
        <v>0</v>
      </c>
      <c r="AD302" s="79">
        <v>0</v>
      </c>
      <c r="AE302" s="85" t="s">
        <v>841</v>
      </c>
      <c r="AF302" s="79" t="b">
        <v>0</v>
      </c>
      <c r="AG302" s="79" t="s">
        <v>854</v>
      </c>
      <c r="AH302" s="79"/>
      <c r="AI302" s="85" t="s">
        <v>839</v>
      </c>
      <c r="AJ302" s="79" t="b">
        <v>0</v>
      </c>
      <c r="AK302" s="79">
        <v>0</v>
      </c>
      <c r="AL302" s="85" t="s">
        <v>839</v>
      </c>
      <c r="AM302" s="79" t="s">
        <v>863</v>
      </c>
      <c r="AN302" s="79" t="b">
        <v>0</v>
      </c>
      <c r="AO302" s="85" t="s">
        <v>832</v>
      </c>
      <c r="AP302" s="79" t="s">
        <v>176</v>
      </c>
      <c r="AQ302" s="79">
        <v>0</v>
      </c>
      <c r="AR302" s="79">
        <v>0</v>
      </c>
      <c r="AS302" s="79"/>
      <c r="AT302" s="79"/>
      <c r="AU302" s="79"/>
      <c r="AV302" s="79"/>
      <c r="AW302" s="79"/>
      <c r="AX302" s="79"/>
      <c r="AY302" s="79"/>
      <c r="AZ302" s="79"/>
      <c r="BA302">
        <v>9</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249</v>
      </c>
      <c r="B303" s="64" t="s">
        <v>284</v>
      </c>
      <c r="C303" s="65" t="s">
        <v>2752</v>
      </c>
      <c r="D303" s="66">
        <v>10</v>
      </c>
      <c r="E303" s="67" t="s">
        <v>136</v>
      </c>
      <c r="F303" s="68">
        <v>12</v>
      </c>
      <c r="G303" s="65"/>
      <c r="H303" s="69"/>
      <c r="I303" s="70"/>
      <c r="J303" s="70"/>
      <c r="K303" s="34" t="s">
        <v>65</v>
      </c>
      <c r="L303" s="77">
        <v>303</v>
      </c>
      <c r="M303" s="77"/>
      <c r="N303" s="72"/>
      <c r="O303" s="79" t="s">
        <v>382</v>
      </c>
      <c r="P303" s="81">
        <v>43688.6962037037</v>
      </c>
      <c r="Q303" s="79" t="s">
        <v>426</v>
      </c>
      <c r="R303" s="79"/>
      <c r="S303" s="79"/>
      <c r="T303" s="79"/>
      <c r="U303" s="82" t="s">
        <v>529</v>
      </c>
      <c r="V303" s="82" t="s">
        <v>529</v>
      </c>
      <c r="W303" s="81">
        <v>43688.6962037037</v>
      </c>
      <c r="X303" s="82" t="s">
        <v>640</v>
      </c>
      <c r="Y303" s="79"/>
      <c r="Z303" s="79"/>
      <c r="AA303" s="85" t="s">
        <v>758</v>
      </c>
      <c r="AB303" s="85" t="s">
        <v>832</v>
      </c>
      <c r="AC303" s="79" t="b">
        <v>0</v>
      </c>
      <c r="AD303" s="79">
        <v>0</v>
      </c>
      <c r="AE303" s="85" t="s">
        <v>841</v>
      </c>
      <c r="AF303" s="79" t="b">
        <v>0</v>
      </c>
      <c r="AG303" s="79" t="s">
        <v>854</v>
      </c>
      <c r="AH303" s="79"/>
      <c r="AI303" s="85" t="s">
        <v>839</v>
      </c>
      <c r="AJ303" s="79" t="b">
        <v>0</v>
      </c>
      <c r="AK303" s="79">
        <v>0</v>
      </c>
      <c r="AL303" s="85" t="s">
        <v>839</v>
      </c>
      <c r="AM303" s="79" t="s">
        <v>863</v>
      </c>
      <c r="AN303" s="79" t="b">
        <v>0</v>
      </c>
      <c r="AO303" s="85" t="s">
        <v>832</v>
      </c>
      <c r="AP303" s="79" t="s">
        <v>176</v>
      </c>
      <c r="AQ303" s="79">
        <v>0</v>
      </c>
      <c r="AR303" s="79">
        <v>0</v>
      </c>
      <c r="AS303" s="79"/>
      <c r="AT303" s="79"/>
      <c r="AU303" s="79"/>
      <c r="AV303" s="79"/>
      <c r="AW303" s="79"/>
      <c r="AX303" s="79"/>
      <c r="AY303" s="79"/>
      <c r="AZ303" s="79"/>
      <c r="BA303">
        <v>9</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249</v>
      </c>
      <c r="B304" s="64" t="s">
        <v>293</v>
      </c>
      <c r="C304" s="65" t="s">
        <v>2752</v>
      </c>
      <c r="D304" s="66">
        <v>10</v>
      </c>
      <c r="E304" s="67" t="s">
        <v>136</v>
      </c>
      <c r="F304" s="68">
        <v>12</v>
      </c>
      <c r="G304" s="65"/>
      <c r="H304" s="69"/>
      <c r="I304" s="70"/>
      <c r="J304" s="70"/>
      <c r="K304" s="34" t="s">
        <v>65</v>
      </c>
      <c r="L304" s="77">
        <v>304</v>
      </c>
      <c r="M304" s="77"/>
      <c r="N304" s="72"/>
      <c r="O304" s="79" t="s">
        <v>382</v>
      </c>
      <c r="P304" s="81">
        <v>43688.6962037037</v>
      </c>
      <c r="Q304" s="79" t="s">
        <v>426</v>
      </c>
      <c r="R304" s="79"/>
      <c r="S304" s="79"/>
      <c r="T304" s="79"/>
      <c r="U304" s="82" t="s">
        <v>529</v>
      </c>
      <c r="V304" s="82" t="s">
        <v>529</v>
      </c>
      <c r="W304" s="81">
        <v>43688.6962037037</v>
      </c>
      <c r="X304" s="82" t="s">
        <v>640</v>
      </c>
      <c r="Y304" s="79"/>
      <c r="Z304" s="79"/>
      <c r="AA304" s="85" t="s">
        <v>758</v>
      </c>
      <c r="AB304" s="85" t="s">
        <v>832</v>
      </c>
      <c r="AC304" s="79" t="b">
        <v>0</v>
      </c>
      <c r="AD304" s="79">
        <v>0</v>
      </c>
      <c r="AE304" s="85" t="s">
        <v>841</v>
      </c>
      <c r="AF304" s="79" t="b">
        <v>0</v>
      </c>
      <c r="AG304" s="79" t="s">
        <v>854</v>
      </c>
      <c r="AH304" s="79"/>
      <c r="AI304" s="85" t="s">
        <v>839</v>
      </c>
      <c r="AJ304" s="79" t="b">
        <v>0</v>
      </c>
      <c r="AK304" s="79">
        <v>0</v>
      </c>
      <c r="AL304" s="85" t="s">
        <v>839</v>
      </c>
      <c r="AM304" s="79" t="s">
        <v>863</v>
      </c>
      <c r="AN304" s="79" t="b">
        <v>0</v>
      </c>
      <c r="AO304" s="85" t="s">
        <v>832</v>
      </c>
      <c r="AP304" s="79" t="s">
        <v>176</v>
      </c>
      <c r="AQ304" s="79">
        <v>0</v>
      </c>
      <c r="AR304" s="79">
        <v>0</v>
      </c>
      <c r="AS304" s="79"/>
      <c r="AT304" s="79"/>
      <c r="AU304" s="79"/>
      <c r="AV304" s="79"/>
      <c r="AW304" s="79"/>
      <c r="AX304" s="79"/>
      <c r="AY304" s="79"/>
      <c r="AZ304" s="79"/>
      <c r="BA304">
        <v>9</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249</v>
      </c>
      <c r="B305" s="64" t="s">
        <v>222</v>
      </c>
      <c r="C305" s="65" t="s">
        <v>2752</v>
      </c>
      <c r="D305" s="66">
        <v>10</v>
      </c>
      <c r="E305" s="67" t="s">
        <v>136</v>
      </c>
      <c r="F305" s="68">
        <v>12</v>
      </c>
      <c r="G305" s="65"/>
      <c r="H305" s="69"/>
      <c r="I305" s="70"/>
      <c r="J305" s="70"/>
      <c r="K305" s="34" t="s">
        <v>65</v>
      </c>
      <c r="L305" s="77">
        <v>305</v>
      </c>
      <c r="M305" s="77"/>
      <c r="N305" s="72"/>
      <c r="O305" s="79" t="s">
        <v>382</v>
      </c>
      <c r="P305" s="81">
        <v>43688.6962037037</v>
      </c>
      <c r="Q305" s="79" t="s">
        <v>426</v>
      </c>
      <c r="R305" s="79"/>
      <c r="S305" s="79"/>
      <c r="T305" s="79"/>
      <c r="U305" s="82" t="s">
        <v>529</v>
      </c>
      <c r="V305" s="82" t="s">
        <v>529</v>
      </c>
      <c r="W305" s="81">
        <v>43688.6962037037</v>
      </c>
      <c r="X305" s="82" t="s">
        <v>640</v>
      </c>
      <c r="Y305" s="79"/>
      <c r="Z305" s="79"/>
      <c r="AA305" s="85" t="s">
        <v>758</v>
      </c>
      <c r="AB305" s="85" t="s">
        <v>832</v>
      </c>
      <c r="AC305" s="79" t="b">
        <v>0</v>
      </c>
      <c r="AD305" s="79">
        <v>0</v>
      </c>
      <c r="AE305" s="85" t="s">
        <v>841</v>
      </c>
      <c r="AF305" s="79" t="b">
        <v>0</v>
      </c>
      <c r="AG305" s="79" t="s">
        <v>854</v>
      </c>
      <c r="AH305" s="79"/>
      <c r="AI305" s="85" t="s">
        <v>839</v>
      </c>
      <c r="AJ305" s="79" t="b">
        <v>0</v>
      </c>
      <c r="AK305" s="79">
        <v>0</v>
      </c>
      <c r="AL305" s="85" t="s">
        <v>839</v>
      </c>
      <c r="AM305" s="79" t="s">
        <v>863</v>
      </c>
      <c r="AN305" s="79" t="b">
        <v>0</v>
      </c>
      <c r="AO305" s="85" t="s">
        <v>832</v>
      </c>
      <c r="AP305" s="79" t="s">
        <v>176</v>
      </c>
      <c r="AQ305" s="79">
        <v>0</v>
      </c>
      <c r="AR305" s="79">
        <v>0</v>
      </c>
      <c r="AS305" s="79"/>
      <c r="AT305" s="79"/>
      <c r="AU305" s="79"/>
      <c r="AV305" s="79"/>
      <c r="AW305" s="79"/>
      <c r="AX305" s="79"/>
      <c r="AY305" s="79"/>
      <c r="AZ305" s="79"/>
      <c r="BA305">
        <v>9</v>
      </c>
      <c r="BB305" s="78" t="str">
        <f>REPLACE(INDEX(GroupVertices[Group],MATCH(Edges[[#This Row],[Vertex 1]],GroupVertices[Vertex],0)),1,1,"")</f>
        <v>2</v>
      </c>
      <c r="BC305" s="78" t="str">
        <f>REPLACE(INDEX(GroupVertices[Group],MATCH(Edges[[#This Row],[Vertex 2]],GroupVertices[Vertex],0)),1,1,"")</f>
        <v>3</v>
      </c>
      <c r="BD305" s="48"/>
      <c r="BE305" s="49"/>
      <c r="BF305" s="48"/>
      <c r="BG305" s="49"/>
      <c r="BH305" s="48"/>
      <c r="BI305" s="49"/>
      <c r="BJ305" s="48"/>
      <c r="BK305" s="49"/>
      <c r="BL305" s="48"/>
    </row>
    <row r="306" spans="1:64" ht="15">
      <c r="A306" s="64" t="s">
        <v>249</v>
      </c>
      <c r="B306" s="64" t="s">
        <v>296</v>
      </c>
      <c r="C306" s="65" t="s">
        <v>2752</v>
      </c>
      <c r="D306" s="66">
        <v>10</v>
      </c>
      <c r="E306" s="67" t="s">
        <v>136</v>
      </c>
      <c r="F306" s="68">
        <v>12</v>
      </c>
      <c r="G306" s="65"/>
      <c r="H306" s="69"/>
      <c r="I306" s="70"/>
      <c r="J306" s="70"/>
      <c r="K306" s="34" t="s">
        <v>65</v>
      </c>
      <c r="L306" s="77">
        <v>306</v>
      </c>
      <c r="M306" s="77"/>
      <c r="N306" s="72"/>
      <c r="O306" s="79" t="s">
        <v>382</v>
      </c>
      <c r="P306" s="81">
        <v>43688.6962037037</v>
      </c>
      <c r="Q306" s="79" t="s">
        <v>426</v>
      </c>
      <c r="R306" s="79"/>
      <c r="S306" s="79"/>
      <c r="T306" s="79"/>
      <c r="U306" s="82" t="s">
        <v>529</v>
      </c>
      <c r="V306" s="82" t="s">
        <v>529</v>
      </c>
      <c r="W306" s="81">
        <v>43688.6962037037</v>
      </c>
      <c r="X306" s="82" t="s">
        <v>640</v>
      </c>
      <c r="Y306" s="79"/>
      <c r="Z306" s="79"/>
      <c r="AA306" s="85" t="s">
        <v>758</v>
      </c>
      <c r="AB306" s="85" t="s">
        <v>832</v>
      </c>
      <c r="AC306" s="79" t="b">
        <v>0</v>
      </c>
      <c r="AD306" s="79">
        <v>0</v>
      </c>
      <c r="AE306" s="85" t="s">
        <v>841</v>
      </c>
      <c r="AF306" s="79" t="b">
        <v>0</v>
      </c>
      <c r="AG306" s="79" t="s">
        <v>854</v>
      </c>
      <c r="AH306" s="79"/>
      <c r="AI306" s="85" t="s">
        <v>839</v>
      </c>
      <c r="AJ306" s="79" t="b">
        <v>0</v>
      </c>
      <c r="AK306" s="79">
        <v>0</v>
      </c>
      <c r="AL306" s="85" t="s">
        <v>839</v>
      </c>
      <c r="AM306" s="79" t="s">
        <v>863</v>
      </c>
      <c r="AN306" s="79" t="b">
        <v>0</v>
      </c>
      <c r="AO306" s="85" t="s">
        <v>832</v>
      </c>
      <c r="AP306" s="79" t="s">
        <v>176</v>
      </c>
      <c r="AQ306" s="79">
        <v>0</v>
      </c>
      <c r="AR306" s="79">
        <v>0</v>
      </c>
      <c r="AS306" s="79"/>
      <c r="AT306" s="79"/>
      <c r="AU306" s="79"/>
      <c r="AV306" s="79"/>
      <c r="AW306" s="79"/>
      <c r="AX306" s="79"/>
      <c r="AY306" s="79"/>
      <c r="AZ306" s="79"/>
      <c r="BA306">
        <v>9</v>
      </c>
      <c r="BB306" s="78" t="str">
        <f>REPLACE(INDEX(GroupVertices[Group],MATCH(Edges[[#This Row],[Vertex 1]],GroupVertices[Vertex],0)),1,1,"")</f>
        <v>2</v>
      </c>
      <c r="BC306" s="78" t="str">
        <f>REPLACE(INDEX(GroupVertices[Group],MATCH(Edges[[#This Row],[Vertex 2]],GroupVertices[Vertex],0)),1,1,"")</f>
        <v>5</v>
      </c>
      <c r="BD306" s="48"/>
      <c r="BE306" s="49"/>
      <c r="BF306" s="48"/>
      <c r="BG306" s="49"/>
      <c r="BH306" s="48"/>
      <c r="BI306" s="49"/>
      <c r="BJ306" s="48"/>
      <c r="BK306" s="49"/>
      <c r="BL306" s="48"/>
    </row>
    <row r="307" spans="1:64" ht="15">
      <c r="A307" s="64" t="s">
        <v>249</v>
      </c>
      <c r="B307" s="64" t="s">
        <v>286</v>
      </c>
      <c r="C307" s="65" t="s">
        <v>2752</v>
      </c>
      <c r="D307" s="66">
        <v>10</v>
      </c>
      <c r="E307" s="67" t="s">
        <v>136</v>
      </c>
      <c r="F307" s="68">
        <v>12</v>
      </c>
      <c r="G307" s="65"/>
      <c r="H307" s="69"/>
      <c r="I307" s="70"/>
      <c r="J307" s="70"/>
      <c r="K307" s="34" t="s">
        <v>65</v>
      </c>
      <c r="L307" s="77">
        <v>307</v>
      </c>
      <c r="M307" s="77"/>
      <c r="N307" s="72"/>
      <c r="O307" s="79" t="s">
        <v>382</v>
      </c>
      <c r="P307" s="81">
        <v>43688.6962037037</v>
      </c>
      <c r="Q307" s="79" t="s">
        <v>426</v>
      </c>
      <c r="R307" s="79"/>
      <c r="S307" s="79"/>
      <c r="T307" s="79"/>
      <c r="U307" s="82" t="s">
        <v>529</v>
      </c>
      <c r="V307" s="82" t="s">
        <v>529</v>
      </c>
      <c r="W307" s="81">
        <v>43688.6962037037</v>
      </c>
      <c r="X307" s="82" t="s">
        <v>640</v>
      </c>
      <c r="Y307" s="79"/>
      <c r="Z307" s="79"/>
      <c r="AA307" s="85" t="s">
        <v>758</v>
      </c>
      <c r="AB307" s="85" t="s">
        <v>832</v>
      </c>
      <c r="AC307" s="79" t="b">
        <v>0</v>
      </c>
      <c r="AD307" s="79">
        <v>0</v>
      </c>
      <c r="AE307" s="85" t="s">
        <v>841</v>
      </c>
      <c r="AF307" s="79" t="b">
        <v>0</v>
      </c>
      <c r="AG307" s="79" t="s">
        <v>854</v>
      </c>
      <c r="AH307" s="79"/>
      <c r="AI307" s="85" t="s">
        <v>839</v>
      </c>
      <c r="AJ307" s="79" t="b">
        <v>0</v>
      </c>
      <c r="AK307" s="79">
        <v>0</v>
      </c>
      <c r="AL307" s="85" t="s">
        <v>839</v>
      </c>
      <c r="AM307" s="79" t="s">
        <v>863</v>
      </c>
      <c r="AN307" s="79" t="b">
        <v>0</v>
      </c>
      <c r="AO307" s="85" t="s">
        <v>832</v>
      </c>
      <c r="AP307" s="79" t="s">
        <v>176</v>
      </c>
      <c r="AQ307" s="79">
        <v>0</v>
      </c>
      <c r="AR307" s="79">
        <v>0</v>
      </c>
      <c r="AS307" s="79"/>
      <c r="AT307" s="79"/>
      <c r="AU307" s="79"/>
      <c r="AV307" s="79"/>
      <c r="AW307" s="79"/>
      <c r="AX307" s="79"/>
      <c r="AY307" s="79"/>
      <c r="AZ307" s="79"/>
      <c r="BA307">
        <v>9</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249</v>
      </c>
      <c r="B308" s="64" t="s">
        <v>297</v>
      </c>
      <c r="C308" s="65" t="s">
        <v>2752</v>
      </c>
      <c r="D308" s="66">
        <v>10</v>
      </c>
      <c r="E308" s="67" t="s">
        <v>136</v>
      </c>
      <c r="F308" s="68">
        <v>12</v>
      </c>
      <c r="G308" s="65"/>
      <c r="H308" s="69"/>
      <c r="I308" s="70"/>
      <c r="J308" s="70"/>
      <c r="K308" s="34" t="s">
        <v>65</v>
      </c>
      <c r="L308" s="77">
        <v>308</v>
      </c>
      <c r="M308" s="77"/>
      <c r="N308" s="72"/>
      <c r="O308" s="79" t="s">
        <v>382</v>
      </c>
      <c r="P308" s="81">
        <v>43688.6962037037</v>
      </c>
      <c r="Q308" s="79" t="s">
        <v>426</v>
      </c>
      <c r="R308" s="79"/>
      <c r="S308" s="79"/>
      <c r="T308" s="79"/>
      <c r="U308" s="82" t="s">
        <v>529</v>
      </c>
      <c r="V308" s="82" t="s">
        <v>529</v>
      </c>
      <c r="W308" s="81">
        <v>43688.6962037037</v>
      </c>
      <c r="X308" s="82" t="s">
        <v>640</v>
      </c>
      <c r="Y308" s="79"/>
      <c r="Z308" s="79"/>
      <c r="AA308" s="85" t="s">
        <v>758</v>
      </c>
      <c r="AB308" s="85" t="s">
        <v>832</v>
      </c>
      <c r="AC308" s="79" t="b">
        <v>0</v>
      </c>
      <c r="AD308" s="79">
        <v>0</v>
      </c>
      <c r="AE308" s="85" t="s">
        <v>841</v>
      </c>
      <c r="AF308" s="79" t="b">
        <v>0</v>
      </c>
      <c r="AG308" s="79" t="s">
        <v>854</v>
      </c>
      <c r="AH308" s="79"/>
      <c r="AI308" s="85" t="s">
        <v>839</v>
      </c>
      <c r="AJ308" s="79" t="b">
        <v>0</v>
      </c>
      <c r="AK308" s="79">
        <v>0</v>
      </c>
      <c r="AL308" s="85" t="s">
        <v>839</v>
      </c>
      <c r="AM308" s="79" t="s">
        <v>863</v>
      </c>
      <c r="AN308" s="79" t="b">
        <v>0</v>
      </c>
      <c r="AO308" s="85" t="s">
        <v>832</v>
      </c>
      <c r="AP308" s="79" t="s">
        <v>176</v>
      </c>
      <c r="AQ308" s="79">
        <v>0</v>
      </c>
      <c r="AR308" s="79">
        <v>0</v>
      </c>
      <c r="AS308" s="79"/>
      <c r="AT308" s="79"/>
      <c r="AU308" s="79"/>
      <c r="AV308" s="79"/>
      <c r="AW308" s="79"/>
      <c r="AX308" s="79"/>
      <c r="AY308" s="79"/>
      <c r="AZ308" s="79"/>
      <c r="BA308">
        <v>9</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249</v>
      </c>
      <c r="B309" s="64" t="s">
        <v>298</v>
      </c>
      <c r="C309" s="65" t="s">
        <v>2752</v>
      </c>
      <c r="D309" s="66">
        <v>10</v>
      </c>
      <c r="E309" s="67" t="s">
        <v>136</v>
      </c>
      <c r="F309" s="68">
        <v>12</v>
      </c>
      <c r="G309" s="65"/>
      <c r="H309" s="69"/>
      <c r="I309" s="70"/>
      <c r="J309" s="70"/>
      <c r="K309" s="34" t="s">
        <v>65</v>
      </c>
      <c r="L309" s="77">
        <v>309</v>
      </c>
      <c r="M309" s="77"/>
      <c r="N309" s="72"/>
      <c r="O309" s="79" t="s">
        <v>382</v>
      </c>
      <c r="P309" s="81">
        <v>43688.6962037037</v>
      </c>
      <c r="Q309" s="79" t="s">
        <v>426</v>
      </c>
      <c r="R309" s="79"/>
      <c r="S309" s="79"/>
      <c r="T309" s="79"/>
      <c r="U309" s="82" t="s">
        <v>529</v>
      </c>
      <c r="V309" s="82" t="s">
        <v>529</v>
      </c>
      <c r="W309" s="81">
        <v>43688.6962037037</v>
      </c>
      <c r="X309" s="82" t="s">
        <v>640</v>
      </c>
      <c r="Y309" s="79"/>
      <c r="Z309" s="79"/>
      <c r="AA309" s="85" t="s">
        <v>758</v>
      </c>
      <c r="AB309" s="85" t="s">
        <v>832</v>
      </c>
      <c r="AC309" s="79" t="b">
        <v>0</v>
      </c>
      <c r="AD309" s="79">
        <v>0</v>
      </c>
      <c r="AE309" s="85" t="s">
        <v>841</v>
      </c>
      <c r="AF309" s="79" t="b">
        <v>0</v>
      </c>
      <c r="AG309" s="79" t="s">
        <v>854</v>
      </c>
      <c r="AH309" s="79"/>
      <c r="AI309" s="85" t="s">
        <v>839</v>
      </c>
      <c r="AJ309" s="79" t="b">
        <v>0</v>
      </c>
      <c r="AK309" s="79">
        <v>0</v>
      </c>
      <c r="AL309" s="85" t="s">
        <v>839</v>
      </c>
      <c r="AM309" s="79" t="s">
        <v>863</v>
      </c>
      <c r="AN309" s="79" t="b">
        <v>0</v>
      </c>
      <c r="AO309" s="85" t="s">
        <v>832</v>
      </c>
      <c r="AP309" s="79" t="s">
        <v>176</v>
      </c>
      <c r="AQ309" s="79">
        <v>0</v>
      </c>
      <c r="AR309" s="79">
        <v>0</v>
      </c>
      <c r="AS309" s="79"/>
      <c r="AT309" s="79"/>
      <c r="AU309" s="79"/>
      <c r="AV309" s="79"/>
      <c r="AW309" s="79"/>
      <c r="AX309" s="79"/>
      <c r="AY309" s="79"/>
      <c r="AZ309" s="79"/>
      <c r="BA309">
        <v>9</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249</v>
      </c>
      <c r="B310" s="64" t="s">
        <v>299</v>
      </c>
      <c r="C310" s="65" t="s">
        <v>2752</v>
      </c>
      <c r="D310" s="66">
        <v>10</v>
      </c>
      <c r="E310" s="67" t="s">
        <v>136</v>
      </c>
      <c r="F310" s="68">
        <v>12</v>
      </c>
      <c r="G310" s="65"/>
      <c r="H310" s="69"/>
      <c r="I310" s="70"/>
      <c r="J310" s="70"/>
      <c r="K310" s="34" t="s">
        <v>65</v>
      </c>
      <c r="L310" s="77">
        <v>310</v>
      </c>
      <c r="M310" s="77"/>
      <c r="N310" s="72"/>
      <c r="O310" s="79" t="s">
        <v>382</v>
      </c>
      <c r="P310" s="81">
        <v>43688.6962037037</v>
      </c>
      <c r="Q310" s="79" t="s">
        <v>426</v>
      </c>
      <c r="R310" s="79"/>
      <c r="S310" s="79"/>
      <c r="T310" s="79"/>
      <c r="U310" s="82" t="s">
        <v>529</v>
      </c>
      <c r="V310" s="82" t="s">
        <v>529</v>
      </c>
      <c r="W310" s="81">
        <v>43688.6962037037</v>
      </c>
      <c r="X310" s="82" t="s">
        <v>640</v>
      </c>
      <c r="Y310" s="79"/>
      <c r="Z310" s="79"/>
      <c r="AA310" s="85" t="s">
        <v>758</v>
      </c>
      <c r="AB310" s="85" t="s">
        <v>832</v>
      </c>
      <c r="AC310" s="79" t="b">
        <v>0</v>
      </c>
      <c r="AD310" s="79">
        <v>0</v>
      </c>
      <c r="AE310" s="85" t="s">
        <v>841</v>
      </c>
      <c r="AF310" s="79" t="b">
        <v>0</v>
      </c>
      <c r="AG310" s="79" t="s">
        <v>854</v>
      </c>
      <c r="AH310" s="79"/>
      <c r="AI310" s="85" t="s">
        <v>839</v>
      </c>
      <c r="AJ310" s="79" t="b">
        <v>0</v>
      </c>
      <c r="AK310" s="79">
        <v>0</v>
      </c>
      <c r="AL310" s="85" t="s">
        <v>839</v>
      </c>
      <c r="AM310" s="79" t="s">
        <v>863</v>
      </c>
      <c r="AN310" s="79" t="b">
        <v>0</v>
      </c>
      <c r="AO310" s="85" t="s">
        <v>832</v>
      </c>
      <c r="AP310" s="79" t="s">
        <v>176</v>
      </c>
      <c r="AQ310" s="79">
        <v>0</v>
      </c>
      <c r="AR310" s="79">
        <v>0</v>
      </c>
      <c r="AS310" s="79"/>
      <c r="AT310" s="79"/>
      <c r="AU310" s="79"/>
      <c r="AV310" s="79"/>
      <c r="AW310" s="79"/>
      <c r="AX310" s="79"/>
      <c r="AY310" s="79"/>
      <c r="AZ310" s="79"/>
      <c r="BA310">
        <v>9</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249</v>
      </c>
      <c r="B311" s="64" t="s">
        <v>300</v>
      </c>
      <c r="C311" s="65" t="s">
        <v>2752</v>
      </c>
      <c r="D311" s="66">
        <v>10</v>
      </c>
      <c r="E311" s="67" t="s">
        <v>136</v>
      </c>
      <c r="F311" s="68">
        <v>12</v>
      </c>
      <c r="G311" s="65"/>
      <c r="H311" s="69"/>
      <c r="I311" s="70"/>
      <c r="J311" s="70"/>
      <c r="K311" s="34" t="s">
        <v>65</v>
      </c>
      <c r="L311" s="77">
        <v>311</v>
      </c>
      <c r="M311" s="77"/>
      <c r="N311" s="72"/>
      <c r="O311" s="79" t="s">
        <v>382</v>
      </c>
      <c r="P311" s="81">
        <v>43688.6962037037</v>
      </c>
      <c r="Q311" s="79" t="s">
        <v>426</v>
      </c>
      <c r="R311" s="79"/>
      <c r="S311" s="79"/>
      <c r="T311" s="79"/>
      <c r="U311" s="82" t="s">
        <v>529</v>
      </c>
      <c r="V311" s="82" t="s">
        <v>529</v>
      </c>
      <c r="W311" s="81">
        <v>43688.6962037037</v>
      </c>
      <c r="X311" s="82" t="s">
        <v>640</v>
      </c>
      <c r="Y311" s="79"/>
      <c r="Z311" s="79"/>
      <c r="AA311" s="85" t="s">
        <v>758</v>
      </c>
      <c r="AB311" s="85" t="s">
        <v>832</v>
      </c>
      <c r="AC311" s="79" t="b">
        <v>0</v>
      </c>
      <c r="AD311" s="79">
        <v>0</v>
      </c>
      <c r="AE311" s="85" t="s">
        <v>841</v>
      </c>
      <c r="AF311" s="79" t="b">
        <v>0</v>
      </c>
      <c r="AG311" s="79" t="s">
        <v>854</v>
      </c>
      <c r="AH311" s="79"/>
      <c r="AI311" s="85" t="s">
        <v>839</v>
      </c>
      <c r="AJ311" s="79" t="b">
        <v>0</v>
      </c>
      <c r="AK311" s="79">
        <v>0</v>
      </c>
      <c r="AL311" s="85" t="s">
        <v>839</v>
      </c>
      <c r="AM311" s="79" t="s">
        <v>863</v>
      </c>
      <c r="AN311" s="79" t="b">
        <v>0</v>
      </c>
      <c r="AO311" s="85" t="s">
        <v>832</v>
      </c>
      <c r="AP311" s="79" t="s">
        <v>176</v>
      </c>
      <c r="AQ311" s="79">
        <v>0</v>
      </c>
      <c r="AR311" s="79">
        <v>0</v>
      </c>
      <c r="AS311" s="79"/>
      <c r="AT311" s="79"/>
      <c r="AU311" s="79"/>
      <c r="AV311" s="79"/>
      <c r="AW311" s="79"/>
      <c r="AX311" s="79"/>
      <c r="AY311" s="79"/>
      <c r="AZ311" s="79"/>
      <c r="BA311">
        <v>9</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249</v>
      </c>
      <c r="B312" s="64" t="s">
        <v>301</v>
      </c>
      <c r="C312" s="65" t="s">
        <v>2752</v>
      </c>
      <c r="D312" s="66">
        <v>10</v>
      </c>
      <c r="E312" s="67" t="s">
        <v>136</v>
      </c>
      <c r="F312" s="68">
        <v>12</v>
      </c>
      <c r="G312" s="65"/>
      <c r="H312" s="69"/>
      <c r="I312" s="70"/>
      <c r="J312" s="70"/>
      <c r="K312" s="34" t="s">
        <v>65</v>
      </c>
      <c r="L312" s="77">
        <v>312</v>
      </c>
      <c r="M312" s="77"/>
      <c r="N312" s="72"/>
      <c r="O312" s="79" t="s">
        <v>382</v>
      </c>
      <c r="P312" s="81">
        <v>43688.6962037037</v>
      </c>
      <c r="Q312" s="79" t="s">
        <v>426</v>
      </c>
      <c r="R312" s="79"/>
      <c r="S312" s="79"/>
      <c r="T312" s="79"/>
      <c r="U312" s="82" t="s">
        <v>529</v>
      </c>
      <c r="V312" s="82" t="s">
        <v>529</v>
      </c>
      <c r="W312" s="81">
        <v>43688.6962037037</v>
      </c>
      <c r="X312" s="82" t="s">
        <v>640</v>
      </c>
      <c r="Y312" s="79"/>
      <c r="Z312" s="79"/>
      <c r="AA312" s="85" t="s">
        <v>758</v>
      </c>
      <c r="AB312" s="85" t="s">
        <v>832</v>
      </c>
      <c r="AC312" s="79" t="b">
        <v>0</v>
      </c>
      <c r="AD312" s="79">
        <v>0</v>
      </c>
      <c r="AE312" s="85" t="s">
        <v>841</v>
      </c>
      <c r="AF312" s="79" t="b">
        <v>0</v>
      </c>
      <c r="AG312" s="79" t="s">
        <v>854</v>
      </c>
      <c r="AH312" s="79"/>
      <c r="AI312" s="85" t="s">
        <v>839</v>
      </c>
      <c r="AJ312" s="79" t="b">
        <v>0</v>
      </c>
      <c r="AK312" s="79">
        <v>0</v>
      </c>
      <c r="AL312" s="85" t="s">
        <v>839</v>
      </c>
      <c r="AM312" s="79" t="s">
        <v>863</v>
      </c>
      <c r="AN312" s="79" t="b">
        <v>0</v>
      </c>
      <c r="AO312" s="85" t="s">
        <v>832</v>
      </c>
      <c r="AP312" s="79" t="s">
        <v>176</v>
      </c>
      <c r="AQ312" s="79">
        <v>0</v>
      </c>
      <c r="AR312" s="79">
        <v>0</v>
      </c>
      <c r="AS312" s="79"/>
      <c r="AT312" s="79"/>
      <c r="AU312" s="79"/>
      <c r="AV312" s="79"/>
      <c r="AW312" s="79"/>
      <c r="AX312" s="79"/>
      <c r="AY312" s="79"/>
      <c r="AZ312" s="79"/>
      <c r="BA312">
        <v>9</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249</v>
      </c>
      <c r="B313" s="64" t="s">
        <v>302</v>
      </c>
      <c r="C313" s="65" t="s">
        <v>2752</v>
      </c>
      <c r="D313" s="66">
        <v>10</v>
      </c>
      <c r="E313" s="67" t="s">
        <v>136</v>
      </c>
      <c r="F313" s="68">
        <v>12</v>
      </c>
      <c r="G313" s="65"/>
      <c r="H313" s="69"/>
      <c r="I313" s="70"/>
      <c r="J313" s="70"/>
      <c r="K313" s="34" t="s">
        <v>65</v>
      </c>
      <c r="L313" s="77">
        <v>313</v>
      </c>
      <c r="M313" s="77"/>
      <c r="N313" s="72"/>
      <c r="O313" s="79" t="s">
        <v>382</v>
      </c>
      <c r="P313" s="81">
        <v>43688.6962037037</v>
      </c>
      <c r="Q313" s="79" t="s">
        <v>426</v>
      </c>
      <c r="R313" s="79"/>
      <c r="S313" s="79"/>
      <c r="T313" s="79"/>
      <c r="U313" s="82" t="s">
        <v>529</v>
      </c>
      <c r="V313" s="82" t="s">
        <v>529</v>
      </c>
      <c r="W313" s="81">
        <v>43688.6962037037</v>
      </c>
      <c r="X313" s="82" t="s">
        <v>640</v>
      </c>
      <c r="Y313" s="79"/>
      <c r="Z313" s="79"/>
      <c r="AA313" s="85" t="s">
        <v>758</v>
      </c>
      <c r="AB313" s="85" t="s">
        <v>832</v>
      </c>
      <c r="AC313" s="79" t="b">
        <v>0</v>
      </c>
      <c r="AD313" s="79">
        <v>0</v>
      </c>
      <c r="AE313" s="85" t="s">
        <v>841</v>
      </c>
      <c r="AF313" s="79" t="b">
        <v>0</v>
      </c>
      <c r="AG313" s="79" t="s">
        <v>854</v>
      </c>
      <c r="AH313" s="79"/>
      <c r="AI313" s="85" t="s">
        <v>839</v>
      </c>
      <c r="AJ313" s="79" t="b">
        <v>0</v>
      </c>
      <c r="AK313" s="79">
        <v>0</v>
      </c>
      <c r="AL313" s="85" t="s">
        <v>839</v>
      </c>
      <c r="AM313" s="79" t="s">
        <v>863</v>
      </c>
      <c r="AN313" s="79" t="b">
        <v>0</v>
      </c>
      <c r="AO313" s="85" t="s">
        <v>832</v>
      </c>
      <c r="AP313" s="79" t="s">
        <v>176</v>
      </c>
      <c r="AQ313" s="79">
        <v>0</v>
      </c>
      <c r="AR313" s="79">
        <v>0</v>
      </c>
      <c r="AS313" s="79"/>
      <c r="AT313" s="79"/>
      <c r="AU313" s="79"/>
      <c r="AV313" s="79"/>
      <c r="AW313" s="79"/>
      <c r="AX313" s="79"/>
      <c r="AY313" s="79"/>
      <c r="AZ313" s="79"/>
      <c r="BA313">
        <v>9</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249</v>
      </c>
      <c r="B314" s="64" t="s">
        <v>303</v>
      </c>
      <c r="C314" s="65" t="s">
        <v>2752</v>
      </c>
      <c r="D314" s="66">
        <v>10</v>
      </c>
      <c r="E314" s="67" t="s">
        <v>136</v>
      </c>
      <c r="F314" s="68">
        <v>12</v>
      </c>
      <c r="G314" s="65"/>
      <c r="H314" s="69"/>
      <c r="I314" s="70"/>
      <c r="J314" s="70"/>
      <c r="K314" s="34" t="s">
        <v>65</v>
      </c>
      <c r="L314" s="77">
        <v>314</v>
      </c>
      <c r="M314" s="77"/>
      <c r="N314" s="72"/>
      <c r="O314" s="79" t="s">
        <v>383</v>
      </c>
      <c r="P314" s="81">
        <v>43688.6962037037</v>
      </c>
      <c r="Q314" s="79" t="s">
        <v>426</v>
      </c>
      <c r="R314" s="79"/>
      <c r="S314" s="79"/>
      <c r="T314" s="79"/>
      <c r="U314" s="82" t="s">
        <v>529</v>
      </c>
      <c r="V314" s="82" t="s">
        <v>529</v>
      </c>
      <c r="W314" s="81">
        <v>43688.6962037037</v>
      </c>
      <c r="X314" s="82" t="s">
        <v>640</v>
      </c>
      <c r="Y314" s="79"/>
      <c r="Z314" s="79"/>
      <c r="AA314" s="85" t="s">
        <v>758</v>
      </c>
      <c r="AB314" s="85" t="s">
        <v>832</v>
      </c>
      <c r="AC314" s="79" t="b">
        <v>0</v>
      </c>
      <c r="AD314" s="79">
        <v>0</v>
      </c>
      <c r="AE314" s="85" t="s">
        <v>841</v>
      </c>
      <c r="AF314" s="79" t="b">
        <v>0</v>
      </c>
      <c r="AG314" s="79" t="s">
        <v>854</v>
      </c>
      <c r="AH314" s="79"/>
      <c r="AI314" s="85" t="s">
        <v>839</v>
      </c>
      <c r="AJ314" s="79" t="b">
        <v>0</v>
      </c>
      <c r="AK314" s="79">
        <v>0</v>
      </c>
      <c r="AL314" s="85" t="s">
        <v>839</v>
      </c>
      <c r="AM314" s="79" t="s">
        <v>863</v>
      </c>
      <c r="AN314" s="79" t="b">
        <v>0</v>
      </c>
      <c r="AO314" s="85" t="s">
        <v>832</v>
      </c>
      <c r="AP314" s="79" t="s">
        <v>176</v>
      </c>
      <c r="AQ314" s="79">
        <v>0</v>
      </c>
      <c r="AR314" s="79">
        <v>0</v>
      </c>
      <c r="AS314" s="79"/>
      <c r="AT314" s="79"/>
      <c r="AU314" s="79"/>
      <c r="AV314" s="79"/>
      <c r="AW314" s="79"/>
      <c r="AX314" s="79"/>
      <c r="AY314" s="79"/>
      <c r="AZ314" s="79"/>
      <c r="BA314">
        <v>9</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249</v>
      </c>
      <c r="B315" s="64" t="s">
        <v>295</v>
      </c>
      <c r="C315" s="65" t="s">
        <v>2752</v>
      </c>
      <c r="D315" s="66">
        <v>10</v>
      </c>
      <c r="E315" s="67" t="s">
        <v>136</v>
      </c>
      <c r="F315" s="68">
        <v>12</v>
      </c>
      <c r="G315" s="65"/>
      <c r="H315" s="69"/>
      <c r="I315" s="70"/>
      <c r="J315" s="70"/>
      <c r="K315" s="34" t="s">
        <v>65</v>
      </c>
      <c r="L315" s="77">
        <v>315</v>
      </c>
      <c r="M315" s="77"/>
      <c r="N315" s="72"/>
      <c r="O315" s="79" t="s">
        <v>382</v>
      </c>
      <c r="P315" s="81">
        <v>43688.69627314815</v>
      </c>
      <c r="Q315" s="79" t="s">
        <v>427</v>
      </c>
      <c r="R315" s="79"/>
      <c r="S315" s="79"/>
      <c r="T315" s="79"/>
      <c r="U315" s="82" t="s">
        <v>530</v>
      </c>
      <c r="V315" s="82" t="s">
        <v>530</v>
      </c>
      <c r="W315" s="81">
        <v>43688.69627314815</v>
      </c>
      <c r="X315" s="82" t="s">
        <v>641</v>
      </c>
      <c r="Y315" s="79"/>
      <c r="Z315" s="79"/>
      <c r="AA315" s="85" t="s">
        <v>759</v>
      </c>
      <c r="AB315" s="85" t="s">
        <v>832</v>
      </c>
      <c r="AC315" s="79" t="b">
        <v>0</v>
      </c>
      <c r="AD315" s="79">
        <v>0</v>
      </c>
      <c r="AE315" s="85" t="s">
        <v>841</v>
      </c>
      <c r="AF315" s="79" t="b">
        <v>0</v>
      </c>
      <c r="AG315" s="79" t="s">
        <v>854</v>
      </c>
      <c r="AH315" s="79"/>
      <c r="AI315" s="85" t="s">
        <v>839</v>
      </c>
      <c r="AJ315" s="79" t="b">
        <v>0</v>
      </c>
      <c r="AK315" s="79">
        <v>0</v>
      </c>
      <c r="AL315" s="85" t="s">
        <v>839</v>
      </c>
      <c r="AM315" s="79" t="s">
        <v>863</v>
      </c>
      <c r="AN315" s="79" t="b">
        <v>0</v>
      </c>
      <c r="AO315" s="85" t="s">
        <v>832</v>
      </c>
      <c r="AP315" s="79" t="s">
        <v>176</v>
      </c>
      <c r="AQ315" s="79">
        <v>0</v>
      </c>
      <c r="AR315" s="79">
        <v>0</v>
      </c>
      <c r="AS315" s="79"/>
      <c r="AT315" s="79"/>
      <c r="AU315" s="79"/>
      <c r="AV315" s="79"/>
      <c r="AW315" s="79"/>
      <c r="AX315" s="79"/>
      <c r="AY315" s="79"/>
      <c r="AZ315" s="79"/>
      <c r="BA315">
        <v>9</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249</v>
      </c>
      <c r="B316" s="64" t="s">
        <v>284</v>
      </c>
      <c r="C316" s="65" t="s">
        <v>2752</v>
      </c>
      <c r="D316" s="66">
        <v>10</v>
      </c>
      <c r="E316" s="67" t="s">
        <v>136</v>
      </c>
      <c r="F316" s="68">
        <v>12</v>
      </c>
      <c r="G316" s="65"/>
      <c r="H316" s="69"/>
      <c r="I316" s="70"/>
      <c r="J316" s="70"/>
      <c r="K316" s="34" t="s">
        <v>65</v>
      </c>
      <c r="L316" s="77">
        <v>316</v>
      </c>
      <c r="M316" s="77"/>
      <c r="N316" s="72"/>
      <c r="O316" s="79" t="s">
        <v>382</v>
      </c>
      <c r="P316" s="81">
        <v>43688.69627314815</v>
      </c>
      <c r="Q316" s="79" t="s">
        <v>427</v>
      </c>
      <c r="R316" s="79"/>
      <c r="S316" s="79"/>
      <c r="T316" s="79"/>
      <c r="U316" s="82" t="s">
        <v>530</v>
      </c>
      <c r="V316" s="82" t="s">
        <v>530</v>
      </c>
      <c r="W316" s="81">
        <v>43688.69627314815</v>
      </c>
      <c r="X316" s="82" t="s">
        <v>641</v>
      </c>
      <c r="Y316" s="79"/>
      <c r="Z316" s="79"/>
      <c r="AA316" s="85" t="s">
        <v>759</v>
      </c>
      <c r="AB316" s="85" t="s">
        <v>832</v>
      </c>
      <c r="AC316" s="79" t="b">
        <v>0</v>
      </c>
      <c r="AD316" s="79">
        <v>0</v>
      </c>
      <c r="AE316" s="85" t="s">
        <v>841</v>
      </c>
      <c r="AF316" s="79" t="b">
        <v>0</v>
      </c>
      <c r="AG316" s="79" t="s">
        <v>854</v>
      </c>
      <c r="AH316" s="79"/>
      <c r="AI316" s="85" t="s">
        <v>839</v>
      </c>
      <c r="AJ316" s="79" t="b">
        <v>0</v>
      </c>
      <c r="AK316" s="79">
        <v>0</v>
      </c>
      <c r="AL316" s="85" t="s">
        <v>839</v>
      </c>
      <c r="AM316" s="79" t="s">
        <v>863</v>
      </c>
      <c r="AN316" s="79" t="b">
        <v>0</v>
      </c>
      <c r="AO316" s="85" t="s">
        <v>832</v>
      </c>
      <c r="AP316" s="79" t="s">
        <v>176</v>
      </c>
      <c r="AQ316" s="79">
        <v>0</v>
      </c>
      <c r="AR316" s="79">
        <v>0</v>
      </c>
      <c r="AS316" s="79"/>
      <c r="AT316" s="79"/>
      <c r="AU316" s="79"/>
      <c r="AV316" s="79"/>
      <c r="AW316" s="79"/>
      <c r="AX316" s="79"/>
      <c r="AY316" s="79"/>
      <c r="AZ316" s="79"/>
      <c r="BA316">
        <v>9</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249</v>
      </c>
      <c r="B317" s="64" t="s">
        <v>293</v>
      </c>
      <c r="C317" s="65" t="s">
        <v>2752</v>
      </c>
      <c r="D317" s="66">
        <v>10</v>
      </c>
      <c r="E317" s="67" t="s">
        <v>136</v>
      </c>
      <c r="F317" s="68">
        <v>12</v>
      </c>
      <c r="G317" s="65"/>
      <c r="H317" s="69"/>
      <c r="I317" s="70"/>
      <c r="J317" s="70"/>
      <c r="K317" s="34" t="s">
        <v>65</v>
      </c>
      <c r="L317" s="77">
        <v>317</v>
      </c>
      <c r="M317" s="77"/>
      <c r="N317" s="72"/>
      <c r="O317" s="79" t="s">
        <v>382</v>
      </c>
      <c r="P317" s="81">
        <v>43688.69627314815</v>
      </c>
      <c r="Q317" s="79" t="s">
        <v>427</v>
      </c>
      <c r="R317" s="79"/>
      <c r="S317" s="79"/>
      <c r="T317" s="79"/>
      <c r="U317" s="82" t="s">
        <v>530</v>
      </c>
      <c r="V317" s="82" t="s">
        <v>530</v>
      </c>
      <c r="W317" s="81">
        <v>43688.69627314815</v>
      </c>
      <c r="X317" s="82" t="s">
        <v>641</v>
      </c>
      <c r="Y317" s="79"/>
      <c r="Z317" s="79"/>
      <c r="AA317" s="85" t="s">
        <v>759</v>
      </c>
      <c r="AB317" s="85" t="s">
        <v>832</v>
      </c>
      <c r="AC317" s="79" t="b">
        <v>0</v>
      </c>
      <c r="AD317" s="79">
        <v>0</v>
      </c>
      <c r="AE317" s="85" t="s">
        <v>841</v>
      </c>
      <c r="AF317" s="79" t="b">
        <v>0</v>
      </c>
      <c r="AG317" s="79" t="s">
        <v>854</v>
      </c>
      <c r="AH317" s="79"/>
      <c r="AI317" s="85" t="s">
        <v>839</v>
      </c>
      <c r="AJ317" s="79" t="b">
        <v>0</v>
      </c>
      <c r="AK317" s="79">
        <v>0</v>
      </c>
      <c r="AL317" s="85" t="s">
        <v>839</v>
      </c>
      <c r="AM317" s="79" t="s">
        <v>863</v>
      </c>
      <c r="AN317" s="79" t="b">
        <v>0</v>
      </c>
      <c r="AO317" s="85" t="s">
        <v>832</v>
      </c>
      <c r="AP317" s="79" t="s">
        <v>176</v>
      </c>
      <c r="AQ317" s="79">
        <v>0</v>
      </c>
      <c r="AR317" s="79">
        <v>0</v>
      </c>
      <c r="AS317" s="79"/>
      <c r="AT317" s="79"/>
      <c r="AU317" s="79"/>
      <c r="AV317" s="79"/>
      <c r="AW317" s="79"/>
      <c r="AX317" s="79"/>
      <c r="AY317" s="79"/>
      <c r="AZ317" s="79"/>
      <c r="BA317">
        <v>9</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249</v>
      </c>
      <c r="B318" s="64" t="s">
        <v>222</v>
      </c>
      <c r="C318" s="65" t="s">
        <v>2752</v>
      </c>
      <c r="D318" s="66">
        <v>10</v>
      </c>
      <c r="E318" s="67" t="s">
        <v>136</v>
      </c>
      <c r="F318" s="68">
        <v>12</v>
      </c>
      <c r="G318" s="65"/>
      <c r="H318" s="69"/>
      <c r="I318" s="70"/>
      <c r="J318" s="70"/>
      <c r="K318" s="34" t="s">
        <v>65</v>
      </c>
      <c r="L318" s="77">
        <v>318</v>
      </c>
      <c r="M318" s="77"/>
      <c r="N318" s="72"/>
      <c r="O318" s="79" t="s">
        <v>382</v>
      </c>
      <c r="P318" s="81">
        <v>43688.69627314815</v>
      </c>
      <c r="Q318" s="79" t="s">
        <v>427</v>
      </c>
      <c r="R318" s="79"/>
      <c r="S318" s="79"/>
      <c r="T318" s="79"/>
      <c r="U318" s="82" t="s">
        <v>530</v>
      </c>
      <c r="V318" s="82" t="s">
        <v>530</v>
      </c>
      <c r="W318" s="81">
        <v>43688.69627314815</v>
      </c>
      <c r="X318" s="82" t="s">
        <v>641</v>
      </c>
      <c r="Y318" s="79"/>
      <c r="Z318" s="79"/>
      <c r="AA318" s="85" t="s">
        <v>759</v>
      </c>
      <c r="AB318" s="85" t="s">
        <v>832</v>
      </c>
      <c r="AC318" s="79" t="b">
        <v>0</v>
      </c>
      <c r="AD318" s="79">
        <v>0</v>
      </c>
      <c r="AE318" s="85" t="s">
        <v>841</v>
      </c>
      <c r="AF318" s="79" t="b">
        <v>0</v>
      </c>
      <c r="AG318" s="79" t="s">
        <v>854</v>
      </c>
      <c r="AH318" s="79"/>
      <c r="AI318" s="85" t="s">
        <v>839</v>
      </c>
      <c r="AJ318" s="79" t="b">
        <v>0</v>
      </c>
      <c r="AK318" s="79">
        <v>0</v>
      </c>
      <c r="AL318" s="85" t="s">
        <v>839</v>
      </c>
      <c r="AM318" s="79" t="s">
        <v>863</v>
      </c>
      <c r="AN318" s="79" t="b">
        <v>0</v>
      </c>
      <c r="AO318" s="85" t="s">
        <v>832</v>
      </c>
      <c r="AP318" s="79" t="s">
        <v>176</v>
      </c>
      <c r="AQ318" s="79">
        <v>0</v>
      </c>
      <c r="AR318" s="79">
        <v>0</v>
      </c>
      <c r="AS318" s="79"/>
      <c r="AT318" s="79"/>
      <c r="AU318" s="79"/>
      <c r="AV318" s="79"/>
      <c r="AW318" s="79"/>
      <c r="AX318" s="79"/>
      <c r="AY318" s="79"/>
      <c r="AZ318" s="79"/>
      <c r="BA318">
        <v>9</v>
      </c>
      <c r="BB318" s="78" t="str">
        <f>REPLACE(INDEX(GroupVertices[Group],MATCH(Edges[[#This Row],[Vertex 1]],GroupVertices[Vertex],0)),1,1,"")</f>
        <v>2</v>
      </c>
      <c r="BC318" s="78" t="str">
        <f>REPLACE(INDEX(GroupVertices[Group],MATCH(Edges[[#This Row],[Vertex 2]],GroupVertices[Vertex],0)),1,1,"")</f>
        <v>3</v>
      </c>
      <c r="BD318" s="48"/>
      <c r="BE318" s="49"/>
      <c r="BF318" s="48"/>
      <c r="BG318" s="49"/>
      <c r="BH318" s="48"/>
      <c r="BI318" s="49"/>
      <c r="BJ318" s="48"/>
      <c r="BK318" s="49"/>
      <c r="BL318" s="48"/>
    </row>
    <row r="319" spans="1:64" ht="15">
      <c r="A319" s="64" t="s">
        <v>249</v>
      </c>
      <c r="B319" s="64" t="s">
        <v>296</v>
      </c>
      <c r="C319" s="65" t="s">
        <v>2752</v>
      </c>
      <c r="D319" s="66">
        <v>10</v>
      </c>
      <c r="E319" s="67" t="s">
        <v>136</v>
      </c>
      <c r="F319" s="68">
        <v>12</v>
      </c>
      <c r="G319" s="65"/>
      <c r="H319" s="69"/>
      <c r="I319" s="70"/>
      <c r="J319" s="70"/>
      <c r="K319" s="34" t="s">
        <v>65</v>
      </c>
      <c r="L319" s="77">
        <v>319</v>
      </c>
      <c r="M319" s="77"/>
      <c r="N319" s="72"/>
      <c r="O319" s="79" t="s">
        <v>382</v>
      </c>
      <c r="P319" s="81">
        <v>43688.69627314815</v>
      </c>
      <c r="Q319" s="79" t="s">
        <v>427</v>
      </c>
      <c r="R319" s="79"/>
      <c r="S319" s="79"/>
      <c r="T319" s="79"/>
      <c r="U319" s="82" t="s">
        <v>530</v>
      </c>
      <c r="V319" s="82" t="s">
        <v>530</v>
      </c>
      <c r="W319" s="81">
        <v>43688.69627314815</v>
      </c>
      <c r="X319" s="82" t="s">
        <v>641</v>
      </c>
      <c r="Y319" s="79"/>
      <c r="Z319" s="79"/>
      <c r="AA319" s="85" t="s">
        <v>759</v>
      </c>
      <c r="AB319" s="85" t="s">
        <v>832</v>
      </c>
      <c r="AC319" s="79" t="b">
        <v>0</v>
      </c>
      <c r="AD319" s="79">
        <v>0</v>
      </c>
      <c r="AE319" s="85" t="s">
        <v>841</v>
      </c>
      <c r="AF319" s="79" t="b">
        <v>0</v>
      </c>
      <c r="AG319" s="79" t="s">
        <v>854</v>
      </c>
      <c r="AH319" s="79"/>
      <c r="AI319" s="85" t="s">
        <v>839</v>
      </c>
      <c r="AJ319" s="79" t="b">
        <v>0</v>
      </c>
      <c r="AK319" s="79">
        <v>0</v>
      </c>
      <c r="AL319" s="85" t="s">
        <v>839</v>
      </c>
      <c r="AM319" s="79" t="s">
        <v>863</v>
      </c>
      <c r="AN319" s="79" t="b">
        <v>0</v>
      </c>
      <c r="AO319" s="85" t="s">
        <v>832</v>
      </c>
      <c r="AP319" s="79" t="s">
        <v>176</v>
      </c>
      <c r="AQ319" s="79">
        <v>0</v>
      </c>
      <c r="AR319" s="79">
        <v>0</v>
      </c>
      <c r="AS319" s="79"/>
      <c r="AT319" s="79"/>
      <c r="AU319" s="79"/>
      <c r="AV319" s="79"/>
      <c r="AW319" s="79"/>
      <c r="AX319" s="79"/>
      <c r="AY319" s="79"/>
      <c r="AZ319" s="79"/>
      <c r="BA319">
        <v>9</v>
      </c>
      <c r="BB319" s="78" t="str">
        <f>REPLACE(INDEX(GroupVertices[Group],MATCH(Edges[[#This Row],[Vertex 1]],GroupVertices[Vertex],0)),1,1,"")</f>
        <v>2</v>
      </c>
      <c r="BC319" s="78" t="str">
        <f>REPLACE(INDEX(GroupVertices[Group],MATCH(Edges[[#This Row],[Vertex 2]],GroupVertices[Vertex],0)),1,1,"")</f>
        <v>5</v>
      </c>
      <c r="BD319" s="48"/>
      <c r="BE319" s="49"/>
      <c r="BF319" s="48"/>
      <c r="BG319" s="49"/>
      <c r="BH319" s="48"/>
      <c r="BI319" s="49"/>
      <c r="BJ319" s="48"/>
      <c r="BK319" s="49"/>
      <c r="BL319" s="48"/>
    </row>
    <row r="320" spans="1:64" ht="15">
      <c r="A320" s="64" t="s">
        <v>249</v>
      </c>
      <c r="B320" s="64" t="s">
        <v>286</v>
      </c>
      <c r="C320" s="65" t="s">
        <v>2752</v>
      </c>
      <c r="D320" s="66">
        <v>10</v>
      </c>
      <c r="E320" s="67" t="s">
        <v>136</v>
      </c>
      <c r="F320" s="68">
        <v>12</v>
      </c>
      <c r="G320" s="65"/>
      <c r="H320" s="69"/>
      <c r="I320" s="70"/>
      <c r="J320" s="70"/>
      <c r="K320" s="34" t="s">
        <v>65</v>
      </c>
      <c r="L320" s="77">
        <v>320</v>
      </c>
      <c r="M320" s="77"/>
      <c r="N320" s="72"/>
      <c r="O320" s="79" t="s">
        <v>382</v>
      </c>
      <c r="P320" s="81">
        <v>43688.69627314815</v>
      </c>
      <c r="Q320" s="79" t="s">
        <v>427</v>
      </c>
      <c r="R320" s="79"/>
      <c r="S320" s="79"/>
      <c r="T320" s="79"/>
      <c r="U320" s="82" t="s">
        <v>530</v>
      </c>
      <c r="V320" s="82" t="s">
        <v>530</v>
      </c>
      <c r="W320" s="81">
        <v>43688.69627314815</v>
      </c>
      <c r="X320" s="82" t="s">
        <v>641</v>
      </c>
      <c r="Y320" s="79"/>
      <c r="Z320" s="79"/>
      <c r="AA320" s="85" t="s">
        <v>759</v>
      </c>
      <c r="AB320" s="85" t="s">
        <v>832</v>
      </c>
      <c r="AC320" s="79" t="b">
        <v>0</v>
      </c>
      <c r="AD320" s="79">
        <v>0</v>
      </c>
      <c r="AE320" s="85" t="s">
        <v>841</v>
      </c>
      <c r="AF320" s="79" t="b">
        <v>0</v>
      </c>
      <c r="AG320" s="79" t="s">
        <v>854</v>
      </c>
      <c r="AH320" s="79"/>
      <c r="AI320" s="85" t="s">
        <v>839</v>
      </c>
      <c r="AJ320" s="79" t="b">
        <v>0</v>
      </c>
      <c r="AK320" s="79">
        <v>0</v>
      </c>
      <c r="AL320" s="85" t="s">
        <v>839</v>
      </c>
      <c r="AM320" s="79" t="s">
        <v>863</v>
      </c>
      <c r="AN320" s="79" t="b">
        <v>0</v>
      </c>
      <c r="AO320" s="85" t="s">
        <v>832</v>
      </c>
      <c r="AP320" s="79" t="s">
        <v>176</v>
      </c>
      <c r="AQ320" s="79">
        <v>0</v>
      </c>
      <c r="AR320" s="79">
        <v>0</v>
      </c>
      <c r="AS320" s="79"/>
      <c r="AT320" s="79"/>
      <c r="AU320" s="79"/>
      <c r="AV320" s="79"/>
      <c r="AW320" s="79"/>
      <c r="AX320" s="79"/>
      <c r="AY320" s="79"/>
      <c r="AZ320" s="79"/>
      <c r="BA320">
        <v>9</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249</v>
      </c>
      <c r="B321" s="64" t="s">
        <v>297</v>
      </c>
      <c r="C321" s="65" t="s">
        <v>2752</v>
      </c>
      <c r="D321" s="66">
        <v>10</v>
      </c>
      <c r="E321" s="67" t="s">
        <v>136</v>
      </c>
      <c r="F321" s="68">
        <v>12</v>
      </c>
      <c r="G321" s="65"/>
      <c r="H321" s="69"/>
      <c r="I321" s="70"/>
      <c r="J321" s="70"/>
      <c r="K321" s="34" t="s">
        <v>65</v>
      </c>
      <c r="L321" s="77">
        <v>321</v>
      </c>
      <c r="M321" s="77"/>
      <c r="N321" s="72"/>
      <c r="O321" s="79" t="s">
        <v>382</v>
      </c>
      <c r="P321" s="81">
        <v>43688.69627314815</v>
      </c>
      <c r="Q321" s="79" t="s">
        <v>427</v>
      </c>
      <c r="R321" s="79"/>
      <c r="S321" s="79"/>
      <c r="T321" s="79"/>
      <c r="U321" s="82" t="s">
        <v>530</v>
      </c>
      <c r="V321" s="82" t="s">
        <v>530</v>
      </c>
      <c r="W321" s="81">
        <v>43688.69627314815</v>
      </c>
      <c r="X321" s="82" t="s">
        <v>641</v>
      </c>
      <c r="Y321" s="79"/>
      <c r="Z321" s="79"/>
      <c r="AA321" s="85" t="s">
        <v>759</v>
      </c>
      <c r="AB321" s="85" t="s">
        <v>832</v>
      </c>
      <c r="AC321" s="79" t="b">
        <v>0</v>
      </c>
      <c r="AD321" s="79">
        <v>0</v>
      </c>
      <c r="AE321" s="85" t="s">
        <v>841</v>
      </c>
      <c r="AF321" s="79" t="b">
        <v>0</v>
      </c>
      <c r="AG321" s="79" t="s">
        <v>854</v>
      </c>
      <c r="AH321" s="79"/>
      <c r="AI321" s="85" t="s">
        <v>839</v>
      </c>
      <c r="AJ321" s="79" t="b">
        <v>0</v>
      </c>
      <c r="AK321" s="79">
        <v>0</v>
      </c>
      <c r="AL321" s="85" t="s">
        <v>839</v>
      </c>
      <c r="AM321" s="79" t="s">
        <v>863</v>
      </c>
      <c r="AN321" s="79" t="b">
        <v>0</v>
      </c>
      <c r="AO321" s="85" t="s">
        <v>832</v>
      </c>
      <c r="AP321" s="79" t="s">
        <v>176</v>
      </c>
      <c r="AQ321" s="79">
        <v>0</v>
      </c>
      <c r="AR321" s="79">
        <v>0</v>
      </c>
      <c r="AS321" s="79"/>
      <c r="AT321" s="79"/>
      <c r="AU321" s="79"/>
      <c r="AV321" s="79"/>
      <c r="AW321" s="79"/>
      <c r="AX321" s="79"/>
      <c r="AY321" s="79"/>
      <c r="AZ321" s="79"/>
      <c r="BA321">
        <v>9</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249</v>
      </c>
      <c r="B322" s="64" t="s">
        <v>298</v>
      </c>
      <c r="C322" s="65" t="s">
        <v>2752</v>
      </c>
      <c r="D322" s="66">
        <v>10</v>
      </c>
      <c r="E322" s="67" t="s">
        <v>136</v>
      </c>
      <c r="F322" s="68">
        <v>12</v>
      </c>
      <c r="G322" s="65"/>
      <c r="H322" s="69"/>
      <c r="I322" s="70"/>
      <c r="J322" s="70"/>
      <c r="K322" s="34" t="s">
        <v>65</v>
      </c>
      <c r="L322" s="77">
        <v>322</v>
      </c>
      <c r="M322" s="77"/>
      <c r="N322" s="72"/>
      <c r="O322" s="79" t="s">
        <v>382</v>
      </c>
      <c r="P322" s="81">
        <v>43688.69627314815</v>
      </c>
      <c r="Q322" s="79" t="s">
        <v>427</v>
      </c>
      <c r="R322" s="79"/>
      <c r="S322" s="79"/>
      <c r="T322" s="79"/>
      <c r="U322" s="82" t="s">
        <v>530</v>
      </c>
      <c r="V322" s="82" t="s">
        <v>530</v>
      </c>
      <c r="W322" s="81">
        <v>43688.69627314815</v>
      </c>
      <c r="X322" s="82" t="s">
        <v>641</v>
      </c>
      <c r="Y322" s="79"/>
      <c r="Z322" s="79"/>
      <c r="AA322" s="85" t="s">
        <v>759</v>
      </c>
      <c r="AB322" s="85" t="s">
        <v>832</v>
      </c>
      <c r="AC322" s="79" t="b">
        <v>0</v>
      </c>
      <c r="AD322" s="79">
        <v>0</v>
      </c>
      <c r="AE322" s="85" t="s">
        <v>841</v>
      </c>
      <c r="AF322" s="79" t="b">
        <v>0</v>
      </c>
      <c r="AG322" s="79" t="s">
        <v>854</v>
      </c>
      <c r="AH322" s="79"/>
      <c r="AI322" s="85" t="s">
        <v>839</v>
      </c>
      <c r="AJ322" s="79" t="b">
        <v>0</v>
      </c>
      <c r="AK322" s="79">
        <v>0</v>
      </c>
      <c r="AL322" s="85" t="s">
        <v>839</v>
      </c>
      <c r="AM322" s="79" t="s">
        <v>863</v>
      </c>
      <c r="AN322" s="79" t="b">
        <v>0</v>
      </c>
      <c r="AO322" s="85" t="s">
        <v>832</v>
      </c>
      <c r="AP322" s="79" t="s">
        <v>176</v>
      </c>
      <c r="AQ322" s="79">
        <v>0</v>
      </c>
      <c r="AR322" s="79">
        <v>0</v>
      </c>
      <c r="AS322" s="79"/>
      <c r="AT322" s="79"/>
      <c r="AU322" s="79"/>
      <c r="AV322" s="79"/>
      <c r="AW322" s="79"/>
      <c r="AX322" s="79"/>
      <c r="AY322" s="79"/>
      <c r="AZ322" s="79"/>
      <c r="BA322">
        <v>9</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249</v>
      </c>
      <c r="B323" s="64" t="s">
        <v>299</v>
      </c>
      <c r="C323" s="65" t="s">
        <v>2752</v>
      </c>
      <c r="D323" s="66">
        <v>10</v>
      </c>
      <c r="E323" s="67" t="s">
        <v>136</v>
      </c>
      <c r="F323" s="68">
        <v>12</v>
      </c>
      <c r="G323" s="65"/>
      <c r="H323" s="69"/>
      <c r="I323" s="70"/>
      <c r="J323" s="70"/>
      <c r="K323" s="34" t="s">
        <v>65</v>
      </c>
      <c r="L323" s="77">
        <v>323</v>
      </c>
      <c r="M323" s="77"/>
      <c r="N323" s="72"/>
      <c r="O323" s="79" t="s">
        <v>382</v>
      </c>
      <c r="P323" s="81">
        <v>43688.69627314815</v>
      </c>
      <c r="Q323" s="79" t="s">
        <v>427</v>
      </c>
      <c r="R323" s="79"/>
      <c r="S323" s="79"/>
      <c r="T323" s="79"/>
      <c r="U323" s="82" t="s">
        <v>530</v>
      </c>
      <c r="V323" s="82" t="s">
        <v>530</v>
      </c>
      <c r="W323" s="81">
        <v>43688.69627314815</v>
      </c>
      <c r="X323" s="82" t="s">
        <v>641</v>
      </c>
      <c r="Y323" s="79"/>
      <c r="Z323" s="79"/>
      <c r="AA323" s="85" t="s">
        <v>759</v>
      </c>
      <c r="AB323" s="85" t="s">
        <v>832</v>
      </c>
      <c r="AC323" s="79" t="b">
        <v>0</v>
      </c>
      <c r="AD323" s="79">
        <v>0</v>
      </c>
      <c r="AE323" s="85" t="s">
        <v>841</v>
      </c>
      <c r="AF323" s="79" t="b">
        <v>0</v>
      </c>
      <c r="AG323" s="79" t="s">
        <v>854</v>
      </c>
      <c r="AH323" s="79"/>
      <c r="AI323" s="85" t="s">
        <v>839</v>
      </c>
      <c r="AJ323" s="79" t="b">
        <v>0</v>
      </c>
      <c r="AK323" s="79">
        <v>0</v>
      </c>
      <c r="AL323" s="85" t="s">
        <v>839</v>
      </c>
      <c r="AM323" s="79" t="s">
        <v>863</v>
      </c>
      <c r="AN323" s="79" t="b">
        <v>0</v>
      </c>
      <c r="AO323" s="85" t="s">
        <v>832</v>
      </c>
      <c r="AP323" s="79" t="s">
        <v>176</v>
      </c>
      <c r="AQ323" s="79">
        <v>0</v>
      </c>
      <c r="AR323" s="79">
        <v>0</v>
      </c>
      <c r="AS323" s="79"/>
      <c r="AT323" s="79"/>
      <c r="AU323" s="79"/>
      <c r="AV323" s="79"/>
      <c r="AW323" s="79"/>
      <c r="AX323" s="79"/>
      <c r="AY323" s="79"/>
      <c r="AZ323" s="79"/>
      <c r="BA323">
        <v>9</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249</v>
      </c>
      <c r="B324" s="64" t="s">
        <v>300</v>
      </c>
      <c r="C324" s="65" t="s">
        <v>2752</v>
      </c>
      <c r="D324" s="66">
        <v>10</v>
      </c>
      <c r="E324" s="67" t="s">
        <v>136</v>
      </c>
      <c r="F324" s="68">
        <v>12</v>
      </c>
      <c r="G324" s="65"/>
      <c r="H324" s="69"/>
      <c r="I324" s="70"/>
      <c r="J324" s="70"/>
      <c r="K324" s="34" t="s">
        <v>65</v>
      </c>
      <c r="L324" s="77">
        <v>324</v>
      </c>
      <c r="M324" s="77"/>
      <c r="N324" s="72"/>
      <c r="O324" s="79" t="s">
        <v>382</v>
      </c>
      <c r="P324" s="81">
        <v>43688.69627314815</v>
      </c>
      <c r="Q324" s="79" t="s">
        <v>427</v>
      </c>
      <c r="R324" s="79"/>
      <c r="S324" s="79"/>
      <c r="T324" s="79"/>
      <c r="U324" s="82" t="s">
        <v>530</v>
      </c>
      <c r="V324" s="82" t="s">
        <v>530</v>
      </c>
      <c r="W324" s="81">
        <v>43688.69627314815</v>
      </c>
      <c r="X324" s="82" t="s">
        <v>641</v>
      </c>
      <c r="Y324" s="79"/>
      <c r="Z324" s="79"/>
      <c r="AA324" s="85" t="s">
        <v>759</v>
      </c>
      <c r="AB324" s="85" t="s">
        <v>832</v>
      </c>
      <c r="AC324" s="79" t="b">
        <v>0</v>
      </c>
      <c r="AD324" s="79">
        <v>0</v>
      </c>
      <c r="AE324" s="85" t="s">
        <v>841</v>
      </c>
      <c r="AF324" s="79" t="b">
        <v>0</v>
      </c>
      <c r="AG324" s="79" t="s">
        <v>854</v>
      </c>
      <c r="AH324" s="79"/>
      <c r="AI324" s="85" t="s">
        <v>839</v>
      </c>
      <c r="AJ324" s="79" t="b">
        <v>0</v>
      </c>
      <c r="AK324" s="79">
        <v>0</v>
      </c>
      <c r="AL324" s="85" t="s">
        <v>839</v>
      </c>
      <c r="AM324" s="79" t="s">
        <v>863</v>
      </c>
      <c r="AN324" s="79" t="b">
        <v>0</v>
      </c>
      <c r="AO324" s="85" t="s">
        <v>832</v>
      </c>
      <c r="AP324" s="79" t="s">
        <v>176</v>
      </c>
      <c r="AQ324" s="79">
        <v>0</v>
      </c>
      <c r="AR324" s="79">
        <v>0</v>
      </c>
      <c r="AS324" s="79"/>
      <c r="AT324" s="79"/>
      <c r="AU324" s="79"/>
      <c r="AV324" s="79"/>
      <c r="AW324" s="79"/>
      <c r="AX324" s="79"/>
      <c r="AY324" s="79"/>
      <c r="AZ324" s="79"/>
      <c r="BA324">
        <v>9</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249</v>
      </c>
      <c r="B325" s="64" t="s">
        <v>301</v>
      </c>
      <c r="C325" s="65" t="s">
        <v>2752</v>
      </c>
      <c r="D325" s="66">
        <v>10</v>
      </c>
      <c r="E325" s="67" t="s">
        <v>136</v>
      </c>
      <c r="F325" s="68">
        <v>12</v>
      </c>
      <c r="G325" s="65"/>
      <c r="H325" s="69"/>
      <c r="I325" s="70"/>
      <c r="J325" s="70"/>
      <c r="K325" s="34" t="s">
        <v>65</v>
      </c>
      <c r="L325" s="77">
        <v>325</v>
      </c>
      <c r="M325" s="77"/>
      <c r="N325" s="72"/>
      <c r="O325" s="79" t="s">
        <v>382</v>
      </c>
      <c r="P325" s="81">
        <v>43688.69627314815</v>
      </c>
      <c r="Q325" s="79" t="s">
        <v>427</v>
      </c>
      <c r="R325" s="79"/>
      <c r="S325" s="79"/>
      <c r="T325" s="79"/>
      <c r="U325" s="82" t="s">
        <v>530</v>
      </c>
      <c r="V325" s="82" t="s">
        <v>530</v>
      </c>
      <c r="W325" s="81">
        <v>43688.69627314815</v>
      </c>
      <c r="X325" s="82" t="s">
        <v>641</v>
      </c>
      <c r="Y325" s="79"/>
      <c r="Z325" s="79"/>
      <c r="AA325" s="85" t="s">
        <v>759</v>
      </c>
      <c r="AB325" s="85" t="s">
        <v>832</v>
      </c>
      <c r="AC325" s="79" t="b">
        <v>0</v>
      </c>
      <c r="AD325" s="79">
        <v>0</v>
      </c>
      <c r="AE325" s="85" t="s">
        <v>841</v>
      </c>
      <c r="AF325" s="79" t="b">
        <v>0</v>
      </c>
      <c r="AG325" s="79" t="s">
        <v>854</v>
      </c>
      <c r="AH325" s="79"/>
      <c r="AI325" s="85" t="s">
        <v>839</v>
      </c>
      <c r="AJ325" s="79" t="b">
        <v>0</v>
      </c>
      <c r="AK325" s="79">
        <v>0</v>
      </c>
      <c r="AL325" s="85" t="s">
        <v>839</v>
      </c>
      <c r="AM325" s="79" t="s">
        <v>863</v>
      </c>
      <c r="AN325" s="79" t="b">
        <v>0</v>
      </c>
      <c r="AO325" s="85" t="s">
        <v>832</v>
      </c>
      <c r="AP325" s="79" t="s">
        <v>176</v>
      </c>
      <c r="AQ325" s="79">
        <v>0</v>
      </c>
      <c r="AR325" s="79">
        <v>0</v>
      </c>
      <c r="AS325" s="79"/>
      <c r="AT325" s="79"/>
      <c r="AU325" s="79"/>
      <c r="AV325" s="79"/>
      <c r="AW325" s="79"/>
      <c r="AX325" s="79"/>
      <c r="AY325" s="79"/>
      <c r="AZ325" s="79"/>
      <c r="BA325">
        <v>9</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249</v>
      </c>
      <c r="B326" s="64" t="s">
        <v>302</v>
      </c>
      <c r="C326" s="65" t="s">
        <v>2752</v>
      </c>
      <c r="D326" s="66">
        <v>10</v>
      </c>
      <c r="E326" s="67" t="s">
        <v>136</v>
      </c>
      <c r="F326" s="68">
        <v>12</v>
      </c>
      <c r="G326" s="65"/>
      <c r="H326" s="69"/>
      <c r="I326" s="70"/>
      <c r="J326" s="70"/>
      <c r="K326" s="34" t="s">
        <v>65</v>
      </c>
      <c r="L326" s="77">
        <v>326</v>
      </c>
      <c r="M326" s="77"/>
      <c r="N326" s="72"/>
      <c r="O326" s="79" t="s">
        <v>382</v>
      </c>
      <c r="P326" s="81">
        <v>43688.69627314815</v>
      </c>
      <c r="Q326" s="79" t="s">
        <v>427</v>
      </c>
      <c r="R326" s="79"/>
      <c r="S326" s="79"/>
      <c r="T326" s="79"/>
      <c r="U326" s="82" t="s">
        <v>530</v>
      </c>
      <c r="V326" s="82" t="s">
        <v>530</v>
      </c>
      <c r="W326" s="81">
        <v>43688.69627314815</v>
      </c>
      <c r="X326" s="82" t="s">
        <v>641</v>
      </c>
      <c r="Y326" s="79"/>
      <c r="Z326" s="79"/>
      <c r="AA326" s="85" t="s">
        <v>759</v>
      </c>
      <c r="AB326" s="85" t="s">
        <v>832</v>
      </c>
      <c r="AC326" s="79" t="b">
        <v>0</v>
      </c>
      <c r="AD326" s="79">
        <v>0</v>
      </c>
      <c r="AE326" s="85" t="s">
        <v>841</v>
      </c>
      <c r="AF326" s="79" t="b">
        <v>0</v>
      </c>
      <c r="AG326" s="79" t="s">
        <v>854</v>
      </c>
      <c r="AH326" s="79"/>
      <c r="AI326" s="85" t="s">
        <v>839</v>
      </c>
      <c r="AJ326" s="79" t="b">
        <v>0</v>
      </c>
      <c r="AK326" s="79">
        <v>0</v>
      </c>
      <c r="AL326" s="85" t="s">
        <v>839</v>
      </c>
      <c r="AM326" s="79" t="s">
        <v>863</v>
      </c>
      <c r="AN326" s="79" t="b">
        <v>0</v>
      </c>
      <c r="AO326" s="85" t="s">
        <v>832</v>
      </c>
      <c r="AP326" s="79" t="s">
        <v>176</v>
      </c>
      <c r="AQ326" s="79">
        <v>0</v>
      </c>
      <c r="AR326" s="79">
        <v>0</v>
      </c>
      <c r="AS326" s="79"/>
      <c r="AT326" s="79"/>
      <c r="AU326" s="79"/>
      <c r="AV326" s="79"/>
      <c r="AW326" s="79"/>
      <c r="AX326" s="79"/>
      <c r="AY326" s="79"/>
      <c r="AZ326" s="79"/>
      <c r="BA326">
        <v>9</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249</v>
      </c>
      <c r="B327" s="64" t="s">
        <v>303</v>
      </c>
      <c r="C327" s="65" t="s">
        <v>2752</v>
      </c>
      <c r="D327" s="66">
        <v>10</v>
      </c>
      <c r="E327" s="67" t="s">
        <v>136</v>
      </c>
      <c r="F327" s="68">
        <v>12</v>
      </c>
      <c r="G327" s="65"/>
      <c r="H327" s="69"/>
      <c r="I327" s="70"/>
      <c r="J327" s="70"/>
      <c r="K327" s="34" t="s">
        <v>65</v>
      </c>
      <c r="L327" s="77">
        <v>327</v>
      </c>
      <c r="M327" s="77"/>
      <c r="N327" s="72"/>
      <c r="O327" s="79" t="s">
        <v>383</v>
      </c>
      <c r="P327" s="81">
        <v>43688.69627314815</v>
      </c>
      <c r="Q327" s="79" t="s">
        <v>427</v>
      </c>
      <c r="R327" s="79"/>
      <c r="S327" s="79"/>
      <c r="T327" s="79"/>
      <c r="U327" s="82" t="s">
        <v>530</v>
      </c>
      <c r="V327" s="82" t="s">
        <v>530</v>
      </c>
      <c r="W327" s="81">
        <v>43688.69627314815</v>
      </c>
      <c r="X327" s="82" t="s">
        <v>641</v>
      </c>
      <c r="Y327" s="79"/>
      <c r="Z327" s="79"/>
      <c r="AA327" s="85" t="s">
        <v>759</v>
      </c>
      <c r="AB327" s="85" t="s">
        <v>832</v>
      </c>
      <c r="AC327" s="79" t="b">
        <v>0</v>
      </c>
      <c r="AD327" s="79">
        <v>0</v>
      </c>
      <c r="AE327" s="85" t="s">
        <v>841</v>
      </c>
      <c r="AF327" s="79" t="b">
        <v>0</v>
      </c>
      <c r="AG327" s="79" t="s">
        <v>854</v>
      </c>
      <c r="AH327" s="79"/>
      <c r="AI327" s="85" t="s">
        <v>839</v>
      </c>
      <c r="AJ327" s="79" t="b">
        <v>0</v>
      </c>
      <c r="AK327" s="79">
        <v>0</v>
      </c>
      <c r="AL327" s="85" t="s">
        <v>839</v>
      </c>
      <c r="AM327" s="79" t="s">
        <v>863</v>
      </c>
      <c r="AN327" s="79" t="b">
        <v>0</v>
      </c>
      <c r="AO327" s="85" t="s">
        <v>832</v>
      </c>
      <c r="AP327" s="79" t="s">
        <v>176</v>
      </c>
      <c r="AQ327" s="79">
        <v>0</v>
      </c>
      <c r="AR327" s="79">
        <v>0</v>
      </c>
      <c r="AS327" s="79"/>
      <c r="AT327" s="79"/>
      <c r="AU327" s="79"/>
      <c r="AV327" s="79"/>
      <c r="AW327" s="79"/>
      <c r="AX327" s="79"/>
      <c r="AY327" s="79"/>
      <c r="AZ327" s="79"/>
      <c r="BA327">
        <v>9</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249</v>
      </c>
      <c r="B328" s="64" t="s">
        <v>295</v>
      </c>
      <c r="C328" s="65" t="s">
        <v>2752</v>
      </c>
      <c r="D328" s="66">
        <v>10</v>
      </c>
      <c r="E328" s="67" t="s">
        <v>136</v>
      </c>
      <c r="F328" s="68">
        <v>12</v>
      </c>
      <c r="G328" s="65"/>
      <c r="H328" s="69"/>
      <c r="I328" s="70"/>
      <c r="J328" s="70"/>
      <c r="K328" s="34" t="s">
        <v>65</v>
      </c>
      <c r="L328" s="77">
        <v>328</v>
      </c>
      <c r="M328" s="77"/>
      <c r="N328" s="72"/>
      <c r="O328" s="79" t="s">
        <v>382</v>
      </c>
      <c r="P328" s="81">
        <v>43688.696377314816</v>
      </c>
      <c r="Q328" s="79" t="s">
        <v>428</v>
      </c>
      <c r="R328" s="79"/>
      <c r="S328" s="79"/>
      <c r="T328" s="79"/>
      <c r="U328" s="82" t="s">
        <v>531</v>
      </c>
      <c r="V328" s="82" t="s">
        <v>531</v>
      </c>
      <c r="W328" s="81">
        <v>43688.696377314816</v>
      </c>
      <c r="X328" s="82" t="s">
        <v>642</v>
      </c>
      <c r="Y328" s="79"/>
      <c r="Z328" s="79"/>
      <c r="AA328" s="85" t="s">
        <v>760</v>
      </c>
      <c r="AB328" s="85" t="s">
        <v>832</v>
      </c>
      <c r="AC328" s="79" t="b">
        <v>0</v>
      </c>
      <c r="AD328" s="79">
        <v>0</v>
      </c>
      <c r="AE328" s="85" t="s">
        <v>841</v>
      </c>
      <c r="AF328" s="79" t="b">
        <v>0</v>
      </c>
      <c r="AG328" s="79" t="s">
        <v>854</v>
      </c>
      <c r="AH328" s="79"/>
      <c r="AI328" s="85" t="s">
        <v>839</v>
      </c>
      <c r="AJ328" s="79" t="b">
        <v>0</v>
      </c>
      <c r="AK328" s="79">
        <v>0</v>
      </c>
      <c r="AL328" s="85" t="s">
        <v>839</v>
      </c>
      <c r="AM328" s="79" t="s">
        <v>863</v>
      </c>
      <c r="AN328" s="79" t="b">
        <v>0</v>
      </c>
      <c r="AO328" s="85" t="s">
        <v>832</v>
      </c>
      <c r="AP328" s="79" t="s">
        <v>176</v>
      </c>
      <c r="AQ328" s="79">
        <v>0</v>
      </c>
      <c r="AR328" s="79">
        <v>0</v>
      </c>
      <c r="AS328" s="79"/>
      <c r="AT328" s="79"/>
      <c r="AU328" s="79"/>
      <c r="AV328" s="79"/>
      <c r="AW328" s="79"/>
      <c r="AX328" s="79"/>
      <c r="AY328" s="79"/>
      <c r="AZ328" s="79"/>
      <c r="BA328">
        <v>9</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249</v>
      </c>
      <c r="B329" s="64" t="s">
        <v>284</v>
      </c>
      <c r="C329" s="65" t="s">
        <v>2752</v>
      </c>
      <c r="D329" s="66">
        <v>10</v>
      </c>
      <c r="E329" s="67" t="s">
        <v>136</v>
      </c>
      <c r="F329" s="68">
        <v>12</v>
      </c>
      <c r="G329" s="65"/>
      <c r="H329" s="69"/>
      <c r="I329" s="70"/>
      <c r="J329" s="70"/>
      <c r="K329" s="34" t="s">
        <v>65</v>
      </c>
      <c r="L329" s="77">
        <v>329</v>
      </c>
      <c r="M329" s="77"/>
      <c r="N329" s="72"/>
      <c r="O329" s="79" t="s">
        <v>382</v>
      </c>
      <c r="P329" s="81">
        <v>43688.696377314816</v>
      </c>
      <c r="Q329" s="79" t="s">
        <v>428</v>
      </c>
      <c r="R329" s="79"/>
      <c r="S329" s="79"/>
      <c r="T329" s="79"/>
      <c r="U329" s="82" t="s">
        <v>531</v>
      </c>
      <c r="V329" s="82" t="s">
        <v>531</v>
      </c>
      <c r="W329" s="81">
        <v>43688.696377314816</v>
      </c>
      <c r="X329" s="82" t="s">
        <v>642</v>
      </c>
      <c r="Y329" s="79"/>
      <c r="Z329" s="79"/>
      <c r="AA329" s="85" t="s">
        <v>760</v>
      </c>
      <c r="AB329" s="85" t="s">
        <v>832</v>
      </c>
      <c r="AC329" s="79" t="b">
        <v>0</v>
      </c>
      <c r="AD329" s="79">
        <v>0</v>
      </c>
      <c r="AE329" s="85" t="s">
        <v>841</v>
      </c>
      <c r="AF329" s="79" t="b">
        <v>0</v>
      </c>
      <c r="AG329" s="79" t="s">
        <v>854</v>
      </c>
      <c r="AH329" s="79"/>
      <c r="AI329" s="85" t="s">
        <v>839</v>
      </c>
      <c r="AJ329" s="79" t="b">
        <v>0</v>
      </c>
      <c r="AK329" s="79">
        <v>0</v>
      </c>
      <c r="AL329" s="85" t="s">
        <v>839</v>
      </c>
      <c r="AM329" s="79" t="s">
        <v>863</v>
      </c>
      <c r="AN329" s="79" t="b">
        <v>0</v>
      </c>
      <c r="AO329" s="85" t="s">
        <v>832</v>
      </c>
      <c r="AP329" s="79" t="s">
        <v>176</v>
      </c>
      <c r="AQ329" s="79">
        <v>0</v>
      </c>
      <c r="AR329" s="79">
        <v>0</v>
      </c>
      <c r="AS329" s="79"/>
      <c r="AT329" s="79"/>
      <c r="AU329" s="79"/>
      <c r="AV329" s="79"/>
      <c r="AW329" s="79"/>
      <c r="AX329" s="79"/>
      <c r="AY329" s="79"/>
      <c r="AZ329" s="79"/>
      <c r="BA329">
        <v>9</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249</v>
      </c>
      <c r="B330" s="64" t="s">
        <v>293</v>
      </c>
      <c r="C330" s="65" t="s">
        <v>2752</v>
      </c>
      <c r="D330" s="66">
        <v>10</v>
      </c>
      <c r="E330" s="67" t="s">
        <v>136</v>
      </c>
      <c r="F330" s="68">
        <v>12</v>
      </c>
      <c r="G330" s="65"/>
      <c r="H330" s="69"/>
      <c r="I330" s="70"/>
      <c r="J330" s="70"/>
      <c r="K330" s="34" t="s">
        <v>65</v>
      </c>
      <c r="L330" s="77">
        <v>330</v>
      </c>
      <c r="M330" s="77"/>
      <c r="N330" s="72"/>
      <c r="O330" s="79" t="s">
        <v>382</v>
      </c>
      <c r="P330" s="81">
        <v>43688.696377314816</v>
      </c>
      <c r="Q330" s="79" t="s">
        <v>428</v>
      </c>
      <c r="R330" s="79"/>
      <c r="S330" s="79"/>
      <c r="T330" s="79"/>
      <c r="U330" s="82" t="s">
        <v>531</v>
      </c>
      <c r="V330" s="82" t="s">
        <v>531</v>
      </c>
      <c r="W330" s="81">
        <v>43688.696377314816</v>
      </c>
      <c r="X330" s="82" t="s">
        <v>642</v>
      </c>
      <c r="Y330" s="79"/>
      <c r="Z330" s="79"/>
      <c r="AA330" s="85" t="s">
        <v>760</v>
      </c>
      <c r="AB330" s="85" t="s">
        <v>832</v>
      </c>
      <c r="AC330" s="79" t="b">
        <v>0</v>
      </c>
      <c r="AD330" s="79">
        <v>0</v>
      </c>
      <c r="AE330" s="85" t="s">
        <v>841</v>
      </c>
      <c r="AF330" s="79" t="b">
        <v>0</v>
      </c>
      <c r="AG330" s="79" t="s">
        <v>854</v>
      </c>
      <c r="AH330" s="79"/>
      <c r="AI330" s="85" t="s">
        <v>839</v>
      </c>
      <c r="AJ330" s="79" t="b">
        <v>0</v>
      </c>
      <c r="AK330" s="79">
        <v>0</v>
      </c>
      <c r="AL330" s="85" t="s">
        <v>839</v>
      </c>
      <c r="AM330" s="79" t="s">
        <v>863</v>
      </c>
      <c r="AN330" s="79" t="b">
        <v>0</v>
      </c>
      <c r="AO330" s="85" t="s">
        <v>832</v>
      </c>
      <c r="AP330" s="79" t="s">
        <v>176</v>
      </c>
      <c r="AQ330" s="79">
        <v>0</v>
      </c>
      <c r="AR330" s="79">
        <v>0</v>
      </c>
      <c r="AS330" s="79"/>
      <c r="AT330" s="79"/>
      <c r="AU330" s="79"/>
      <c r="AV330" s="79"/>
      <c r="AW330" s="79"/>
      <c r="AX330" s="79"/>
      <c r="AY330" s="79"/>
      <c r="AZ330" s="79"/>
      <c r="BA330">
        <v>9</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249</v>
      </c>
      <c r="B331" s="64" t="s">
        <v>222</v>
      </c>
      <c r="C331" s="65" t="s">
        <v>2752</v>
      </c>
      <c r="D331" s="66">
        <v>10</v>
      </c>
      <c r="E331" s="67" t="s">
        <v>136</v>
      </c>
      <c r="F331" s="68">
        <v>12</v>
      </c>
      <c r="G331" s="65"/>
      <c r="H331" s="69"/>
      <c r="I331" s="70"/>
      <c r="J331" s="70"/>
      <c r="K331" s="34" t="s">
        <v>65</v>
      </c>
      <c r="L331" s="77">
        <v>331</v>
      </c>
      <c r="M331" s="77"/>
      <c r="N331" s="72"/>
      <c r="O331" s="79" t="s">
        <v>382</v>
      </c>
      <c r="P331" s="81">
        <v>43688.696377314816</v>
      </c>
      <c r="Q331" s="79" t="s">
        <v>428</v>
      </c>
      <c r="R331" s="79"/>
      <c r="S331" s="79"/>
      <c r="T331" s="79"/>
      <c r="U331" s="82" t="s">
        <v>531</v>
      </c>
      <c r="V331" s="82" t="s">
        <v>531</v>
      </c>
      <c r="W331" s="81">
        <v>43688.696377314816</v>
      </c>
      <c r="X331" s="82" t="s">
        <v>642</v>
      </c>
      <c r="Y331" s="79"/>
      <c r="Z331" s="79"/>
      <c r="AA331" s="85" t="s">
        <v>760</v>
      </c>
      <c r="AB331" s="85" t="s">
        <v>832</v>
      </c>
      <c r="AC331" s="79" t="b">
        <v>0</v>
      </c>
      <c r="AD331" s="79">
        <v>0</v>
      </c>
      <c r="AE331" s="85" t="s">
        <v>841</v>
      </c>
      <c r="AF331" s="79" t="b">
        <v>0</v>
      </c>
      <c r="AG331" s="79" t="s">
        <v>854</v>
      </c>
      <c r="AH331" s="79"/>
      <c r="AI331" s="85" t="s">
        <v>839</v>
      </c>
      <c r="AJ331" s="79" t="b">
        <v>0</v>
      </c>
      <c r="AK331" s="79">
        <v>0</v>
      </c>
      <c r="AL331" s="85" t="s">
        <v>839</v>
      </c>
      <c r="AM331" s="79" t="s">
        <v>863</v>
      </c>
      <c r="AN331" s="79" t="b">
        <v>0</v>
      </c>
      <c r="AO331" s="85" t="s">
        <v>832</v>
      </c>
      <c r="AP331" s="79" t="s">
        <v>176</v>
      </c>
      <c r="AQ331" s="79">
        <v>0</v>
      </c>
      <c r="AR331" s="79">
        <v>0</v>
      </c>
      <c r="AS331" s="79"/>
      <c r="AT331" s="79"/>
      <c r="AU331" s="79"/>
      <c r="AV331" s="79"/>
      <c r="AW331" s="79"/>
      <c r="AX331" s="79"/>
      <c r="AY331" s="79"/>
      <c r="AZ331" s="79"/>
      <c r="BA331">
        <v>9</v>
      </c>
      <c r="BB331" s="78" t="str">
        <f>REPLACE(INDEX(GroupVertices[Group],MATCH(Edges[[#This Row],[Vertex 1]],GroupVertices[Vertex],0)),1,1,"")</f>
        <v>2</v>
      </c>
      <c r="BC331" s="78" t="str">
        <f>REPLACE(INDEX(GroupVertices[Group],MATCH(Edges[[#This Row],[Vertex 2]],GroupVertices[Vertex],0)),1,1,"")</f>
        <v>3</v>
      </c>
      <c r="BD331" s="48"/>
      <c r="BE331" s="49"/>
      <c r="BF331" s="48"/>
      <c r="BG331" s="49"/>
      <c r="BH331" s="48"/>
      <c r="BI331" s="49"/>
      <c r="BJ331" s="48"/>
      <c r="BK331" s="49"/>
      <c r="BL331" s="48"/>
    </row>
    <row r="332" spans="1:64" ht="15">
      <c r="A332" s="64" t="s">
        <v>249</v>
      </c>
      <c r="B332" s="64" t="s">
        <v>296</v>
      </c>
      <c r="C332" s="65" t="s">
        <v>2752</v>
      </c>
      <c r="D332" s="66">
        <v>10</v>
      </c>
      <c r="E332" s="67" t="s">
        <v>136</v>
      </c>
      <c r="F332" s="68">
        <v>12</v>
      </c>
      <c r="G332" s="65"/>
      <c r="H332" s="69"/>
      <c r="I332" s="70"/>
      <c r="J332" s="70"/>
      <c r="K332" s="34" t="s">
        <v>65</v>
      </c>
      <c r="L332" s="77">
        <v>332</v>
      </c>
      <c r="M332" s="77"/>
      <c r="N332" s="72"/>
      <c r="O332" s="79" t="s">
        <v>382</v>
      </c>
      <c r="P332" s="81">
        <v>43688.696377314816</v>
      </c>
      <c r="Q332" s="79" t="s">
        <v>428</v>
      </c>
      <c r="R332" s="79"/>
      <c r="S332" s="79"/>
      <c r="T332" s="79"/>
      <c r="U332" s="82" t="s">
        <v>531</v>
      </c>
      <c r="V332" s="82" t="s">
        <v>531</v>
      </c>
      <c r="W332" s="81">
        <v>43688.696377314816</v>
      </c>
      <c r="X332" s="82" t="s">
        <v>642</v>
      </c>
      <c r="Y332" s="79"/>
      <c r="Z332" s="79"/>
      <c r="AA332" s="85" t="s">
        <v>760</v>
      </c>
      <c r="AB332" s="85" t="s">
        <v>832</v>
      </c>
      <c r="AC332" s="79" t="b">
        <v>0</v>
      </c>
      <c r="AD332" s="79">
        <v>0</v>
      </c>
      <c r="AE332" s="85" t="s">
        <v>841</v>
      </c>
      <c r="AF332" s="79" t="b">
        <v>0</v>
      </c>
      <c r="AG332" s="79" t="s">
        <v>854</v>
      </c>
      <c r="AH332" s="79"/>
      <c r="AI332" s="85" t="s">
        <v>839</v>
      </c>
      <c r="AJ332" s="79" t="b">
        <v>0</v>
      </c>
      <c r="AK332" s="79">
        <v>0</v>
      </c>
      <c r="AL332" s="85" t="s">
        <v>839</v>
      </c>
      <c r="AM332" s="79" t="s">
        <v>863</v>
      </c>
      <c r="AN332" s="79" t="b">
        <v>0</v>
      </c>
      <c r="AO332" s="85" t="s">
        <v>832</v>
      </c>
      <c r="AP332" s="79" t="s">
        <v>176</v>
      </c>
      <c r="AQ332" s="79">
        <v>0</v>
      </c>
      <c r="AR332" s="79">
        <v>0</v>
      </c>
      <c r="AS332" s="79"/>
      <c r="AT332" s="79"/>
      <c r="AU332" s="79"/>
      <c r="AV332" s="79"/>
      <c r="AW332" s="79"/>
      <c r="AX332" s="79"/>
      <c r="AY332" s="79"/>
      <c r="AZ332" s="79"/>
      <c r="BA332">
        <v>9</v>
      </c>
      <c r="BB332" s="78" t="str">
        <f>REPLACE(INDEX(GroupVertices[Group],MATCH(Edges[[#This Row],[Vertex 1]],GroupVertices[Vertex],0)),1,1,"")</f>
        <v>2</v>
      </c>
      <c r="BC332" s="78" t="str">
        <f>REPLACE(INDEX(GroupVertices[Group],MATCH(Edges[[#This Row],[Vertex 2]],GroupVertices[Vertex],0)),1,1,"")</f>
        <v>5</v>
      </c>
      <c r="BD332" s="48"/>
      <c r="BE332" s="49"/>
      <c r="BF332" s="48"/>
      <c r="BG332" s="49"/>
      <c r="BH332" s="48"/>
      <c r="BI332" s="49"/>
      <c r="BJ332" s="48"/>
      <c r="BK332" s="49"/>
      <c r="BL332" s="48"/>
    </row>
    <row r="333" spans="1:64" ht="15">
      <c r="A333" s="64" t="s">
        <v>249</v>
      </c>
      <c r="B333" s="64" t="s">
        <v>286</v>
      </c>
      <c r="C333" s="65" t="s">
        <v>2752</v>
      </c>
      <c r="D333" s="66">
        <v>10</v>
      </c>
      <c r="E333" s="67" t="s">
        <v>136</v>
      </c>
      <c r="F333" s="68">
        <v>12</v>
      </c>
      <c r="G333" s="65"/>
      <c r="H333" s="69"/>
      <c r="I333" s="70"/>
      <c r="J333" s="70"/>
      <c r="K333" s="34" t="s">
        <v>65</v>
      </c>
      <c r="L333" s="77">
        <v>333</v>
      </c>
      <c r="M333" s="77"/>
      <c r="N333" s="72"/>
      <c r="O333" s="79" t="s">
        <v>382</v>
      </c>
      <c r="P333" s="81">
        <v>43688.696377314816</v>
      </c>
      <c r="Q333" s="79" t="s">
        <v>428</v>
      </c>
      <c r="R333" s="79"/>
      <c r="S333" s="79"/>
      <c r="T333" s="79"/>
      <c r="U333" s="82" t="s">
        <v>531</v>
      </c>
      <c r="V333" s="82" t="s">
        <v>531</v>
      </c>
      <c r="W333" s="81">
        <v>43688.696377314816</v>
      </c>
      <c r="X333" s="82" t="s">
        <v>642</v>
      </c>
      <c r="Y333" s="79"/>
      <c r="Z333" s="79"/>
      <c r="AA333" s="85" t="s">
        <v>760</v>
      </c>
      <c r="AB333" s="85" t="s">
        <v>832</v>
      </c>
      <c r="AC333" s="79" t="b">
        <v>0</v>
      </c>
      <c r="AD333" s="79">
        <v>0</v>
      </c>
      <c r="AE333" s="85" t="s">
        <v>841</v>
      </c>
      <c r="AF333" s="79" t="b">
        <v>0</v>
      </c>
      <c r="AG333" s="79" t="s">
        <v>854</v>
      </c>
      <c r="AH333" s="79"/>
      <c r="AI333" s="85" t="s">
        <v>839</v>
      </c>
      <c r="AJ333" s="79" t="b">
        <v>0</v>
      </c>
      <c r="AK333" s="79">
        <v>0</v>
      </c>
      <c r="AL333" s="85" t="s">
        <v>839</v>
      </c>
      <c r="AM333" s="79" t="s">
        <v>863</v>
      </c>
      <c r="AN333" s="79" t="b">
        <v>0</v>
      </c>
      <c r="AO333" s="85" t="s">
        <v>832</v>
      </c>
      <c r="AP333" s="79" t="s">
        <v>176</v>
      </c>
      <c r="AQ333" s="79">
        <v>0</v>
      </c>
      <c r="AR333" s="79">
        <v>0</v>
      </c>
      <c r="AS333" s="79"/>
      <c r="AT333" s="79"/>
      <c r="AU333" s="79"/>
      <c r="AV333" s="79"/>
      <c r="AW333" s="79"/>
      <c r="AX333" s="79"/>
      <c r="AY333" s="79"/>
      <c r="AZ333" s="79"/>
      <c r="BA333">
        <v>9</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249</v>
      </c>
      <c r="B334" s="64" t="s">
        <v>297</v>
      </c>
      <c r="C334" s="65" t="s">
        <v>2752</v>
      </c>
      <c r="D334" s="66">
        <v>10</v>
      </c>
      <c r="E334" s="67" t="s">
        <v>136</v>
      </c>
      <c r="F334" s="68">
        <v>12</v>
      </c>
      <c r="G334" s="65"/>
      <c r="H334" s="69"/>
      <c r="I334" s="70"/>
      <c r="J334" s="70"/>
      <c r="K334" s="34" t="s">
        <v>65</v>
      </c>
      <c r="L334" s="77">
        <v>334</v>
      </c>
      <c r="M334" s="77"/>
      <c r="N334" s="72"/>
      <c r="O334" s="79" t="s">
        <v>382</v>
      </c>
      <c r="P334" s="81">
        <v>43688.696377314816</v>
      </c>
      <c r="Q334" s="79" t="s">
        <v>428</v>
      </c>
      <c r="R334" s="79"/>
      <c r="S334" s="79"/>
      <c r="T334" s="79"/>
      <c r="U334" s="82" t="s">
        <v>531</v>
      </c>
      <c r="V334" s="82" t="s">
        <v>531</v>
      </c>
      <c r="W334" s="81">
        <v>43688.696377314816</v>
      </c>
      <c r="X334" s="82" t="s">
        <v>642</v>
      </c>
      <c r="Y334" s="79"/>
      <c r="Z334" s="79"/>
      <c r="AA334" s="85" t="s">
        <v>760</v>
      </c>
      <c r="AB334" s="85" t="s">
        <v>832</v>
      </c>
      <c r="AC334" s="79" t="b">
        <v>0</v>
      </c>
      <c r="AD334" s="79">
        <v>0</v>
      </c>
      <c r="AE334" s="85" t="s">
        <v>841</v>
      </c>
      <c r="AF334" s="79" t="b">
        <v>0</v>
      </c>
      <c r="AG334" s="79" t="s">
        <v>854</v>
      </c>
      <c r="AH334" s="79"/>
      <c r="AI334" s="85" t="s">
        <v>839</v>
      </c>
      <c r="AJ334" s="79" t="b">
        <v>0</v>
      </c>
      <c r="AK334" s="79">
        <v>0</v>
      </c>
      <c r="AL334" s="85" t="s">
        <v>839</v>
      </c>
      <c r="AM334" s="79" t="s">
        <v>863</v>
      </c>
      <c r="AN334" s="79" t="b">
        <v>0</v>
      </c>
      <c r="AO334" s="85" t="s">
        <v>832</v>
      </c>
      <c r="AP334" s="79" t="s">
        <v>176</v>
      </c>
      <c r="AQ334" s="79">
        <v>0</v>
      </c>
      <c r="AR334" s="79">
        <v>0</v>
      </c>
      <c r="AS334" s="79"/>
      <c r="AT334" s="79"/>
      <c r="AU334" s="79"/>
      <c r="AV334" s="79"/>
      <c r="AW334" s="79"/>
      <c r="AX334" s="79"/>
      <c r="AY334" s="79"/>
      <c r="AZ334" s="79"/>
      <c r="BA334">
        <v>9</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249</v>
      </c>
      <c r="B335" s="64" t="s">
        <v>298</v>
      </c>
      <c r="C335" s="65" t="s">
        <v>2752</v>
      </c>
      <c r="D335" s="66">
        <v>10</v>
      </c>
      <c r="E335" s="67" t="s">
        <v>136</v>
      </c>
      <c r="F335" s="68">
        <v>12</v>
      </c>
      <c r="G335" s="65"/>
      <c r="H335" s="69"/>
      <c r="I335" s="70"/>
      <c r="J335" s="70"/>
      <c r="K335" s="34" t="s">
        <v>65</v>
      </c>
      <c r="L335" s="77">
        <v>335</v>
      </c>
      <c r="M335" s="77"/>
      <c r="N335" s="72"/>
      <c r="O335" s="79" t="s">
        <v>382</v>
      </c>
      <c r="P335" s="81">
        <v>43688.696377314816</v>
      </c>
      <c r="Q335" s="79" t="s">
        <v>428</v>
      </c>
      <c r="R335" s="79"/>
      <c r="S335" s="79"/>
      <c r="T335" s="79"/>
      <c r="U335" s="82" t="s">
        <v>531</v>
      </c>
      <c r="V335" s="82" t="s">
        <v>531</v>
      </c>
      <c r="W335" s="81">
        <v>43688.696377314816</v>
      </c>
      <c r="X335" s="82" t="s">
        <v>642</v>
      </c>
      <c r="Y335" s="79"/>
      <c r="Z335" s="79"/>
      <c r="AA335" s="85" t="s">
        <v>760</v>
      </c>
      <c r="AB335" s="85" t="s">
        <v>832</v>
      </c>
      <c r="AC335" s="79" t="b">
        <v>0</v>
      </c>
      <c r="AD335" s="79">
        <v>0</v>
      </c>
      <c r="AE335" s="85" t="s">
        <v>841</v>
      </c>
      <c r="AF335" s="79" t="b">
        <v>0</v>
      </c>
      <c r="AG335" s="79" t="s">
        <v>854</v>
      </c>
      <c r="AH335" s="79"/>
      <c r="AI335" s="85" t="s">
        <v>839</v>
      </c>
      <c r="AJ335" s="79" t="b">
        <v>0</v>
      </c>
      <c r="AK335" s="79">
        <v>0</v>
      </c>
      <c r="AL335" s="85" t="s">
        <v>839</v>
      </c>
      <c r="AM335" s="79" t="s">
        <v>863</v>
      </c>
      <c r="AN335" s="79" t="b">
        <v>0</v>
      </c>
      <c r="AO335" s="85" t="s">
        <v>832</v>
      </c>
      <c r="AP335" s="79" t="s">
        <v>176</v>
      </c>
      <c r="AQ335" s="79">
        <v>0</v>
      </c>
      <c r="AR335" s="79">
        <v>0</v>
      </c>
      <c r="AS335" s="79"/>
      <c r="AT335" s="79"/>
      <c r="AU335" s="79"/>
      <c r="AV335" s="79"/>
      <c r="AW335" s="79"/>
      <c r="AX335" s="79"/>
      <c r="AY335" s="79"/>
      <c r="AZ335" s="79"/>
      <c r="BA335">
        <v>9</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249</v>
      </c>
      <c r="B336" s="64" t="s">
        <v>299</v>
      </c>
      <c r="C336" s="65" t="s">
        <v>2752</v>
      </c>
      <c r="D336" s="66">
        <v>10</v>
      </c>
      <c r="E336" s="67" t="s">
        <v>136</v>
      </c>
      <c r="F336" s="68">
        <v>12</v>
      </c>
      <c r="G336" s="65"/>
      <c r="H336" s="69"/>
      <c r="I336" s="70"/>
      <c r="J336" s="70"/>
      <c r="K336" s="34" t="s">
        <v>65</v>
      </c>
      <c r="L336" s="77">
        <v>336</v>
      </c>
      <c r="M336" s="77"/>
      <c r="N336" s="72"/>
      <c r="O336" s="79" t="s">
        <v>382</v>
      </c>
      <c r="P336" s="81">
        <v>43688.696377314816</v>
      </c>
      <c r="Q336" s="79" t="s">
        <v>428</v>
      </c>
      <c r="R336" s="79"/>
      <c r="S336" s="79"/>
      <c r="T336" s="79"/>
      <c r="U336" s="82" t="s">
        <v>531</v>
      </c>
      <c r="V336" s="82" t="s">
        <v>531</v>
      </c>
      <c r="W336" s="81">
        <v>43688.696377314816</v>
      </c>
      <c r="X336" s="82" t="s">
        <v>642</v>
      </c>
      <c r="Y336" s="79"/>
      <c r="Z336" s="79"/>
      <c r="AA336" s="85" t="s">
        <v>760</v>
      </c>
      <c r="AB336" s="85" t="s">
        <v>832</v>
      </c>
      <c r="AC336" s="79" t="b">
        <v>0</v>
      </c>
      <c r="AD336" s="79">
        <v>0</v>
      </c>
      <c r="AE336" s="85" t="s">
        <v>841</v>
      </c>
      <c r="AF336" s="79" t="b">
        <v>0</v>
      </c>
      <c r="AG336" s="79" t="s">
        <v>854</v>
      </c>
      <c r="AH336" s="79"/>
      <c r="AI336" s="85" t="s">
        <v>839</v>
      </c>
      <c r="AJ336" s="79" t="b">
        <v>0</v>
      </c>
      <c r="AK336" s="79">
        <v>0</v>
      </c>
      <c r="AL336" s="85" t="s">
        <v>839</v>
      </c>
      <c r="AM336" s="79" t="s">
        <v>863</v>
      </c>
      <c r="AN336" s="79" t="b">
        <v>0</v>
      </c>
      <c r="AO336" s="85" t="s">
        <v>832</v>
      </c>
      <c r="AP336" s="79" t="s">
        <v>176</v>
      </c>
      <c r="AQ336" s="79">
        <v>0</v>
      </c>
      <c r="AR336" s="79">
        <v>0</v>
      </c>
      <c r="AS336" s="79"/>
      <c r="AT336" s="79"/>
      <c r="AU336" s="79"/>
      <c r="AV336" s="79"/>
      <c r="AW336" s="79"/>
      <c r="AX336" s="79"/>
      <c r="AY336" s="79"/>
      <c r="AZ336" s="79"/>
      <c r="BA336">
        <v>9</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249</v>
      </c>
      <c r="B337" s="64" t="s">
        <v>300</v>
      </c>
      <c r="C337" s="65" t="s">
        <v>2752</v>
      </c>
      <c r="D337" s="66">
        <v>10</v>
      </c>
      <c r="E337" s="67" t="s">
        <v>136</v>
      </c>
      <c r="F337" s="68">
        <v>12</v>
      </c>
      <c r="G337" s="65"/>
      <c r="H337" s="69"/>
      <c r="I337" s="70"/>
      <c r="J337" s="70"/>
      <c r="K337" s="34" t="s">
        <v>65</v>
      </c>
      <c r="L337" s="77">
        <v>337</v>
      </c>
      <c r="M337" s="77"/>
      <c r="N337" s="72"/>
      <c r="O337" s="79" t="s">
        <v>382</v>
      </c>
      <c r="P337" s="81">
        <v>43688.696377314816</v>
      </c>
      <c r="Q337" s="79" t="s">
        <v>428</v>
      </c>
      <c r="R337" s="79"/>
      <c r="S337" s="79"/>
      <c r="T337" s="79"/>
      <c r="U337" s="82" t="s">
        <v>531</v>
      </c>
      <c r="V337" s="82" t="s">
        <v>531</v>
      </c>
      <c r="W337" s="81">
        <v>43688.696377314816</v>
      </c>
      <c r="X337" s="82" t="s">
        <v>642</v>
      </c>
      <c r="Y337" s="79"/>
      <c r="Z337" s="79"/>
      <c r="AA337" s="85" t="s">
        <v>760</v>
      </c>
      <c r="AB337" s="85" t="s">
        <v>832</v>
      </c>
      <c r="AC337" s="79" t="b">
        <v>0</v>
      </c>
      <c r="AD337" s="79">
        <v>0</v>
      </c>
      <c r="AE337" s="85" t="s">
        <v>841</v>
      </c>
      <c r="AF337" s="79" t="b">
        <v>0</v>
      </c>
      <c r="AG337" s="79" t="s">
        <v>854</v>
      </c>
      <c r="AH337" s="79"/>
      <c r="AI337" s="85" t="s">
        <v>839</v>
      </c>
      <c r="AJ337" s="79" t="b">
        <v>0</v>
      </c>
      <c r="AK337" s="79">
        <v>0</v>
      </c>
      <c r="AL337" s="85" t="s">
        <v>839</v>
      </c>
      <c r="AM337" s="79" t="s">
        <v>863</v>
      </c>
      <c r="AN337" s="79" t="b">
        <v>0</v>
      </c>
      <c r="AO337" s="85" t="s">
        <v>832</v>
      </c>
      <c r="AP337" s="79" t="s">
        <v>176</v>
      </c>
      <c r="AQ337" s="79">
        <v>0</v>
      </c>
      <c r="AR337" s="79">
        <v>0</v>
      </c>
      <c r="AS337" s="79"/>
      <c r="AT337" s="79"/>
      <c r="AU337" s="79"/>
      <c r="AV337" s="79"/>
      <c r="AW337" s="79"/>
      <c r="AX337" s="79"/>
      <c r="AY337" s="79"/>
      <c r="AZ337" s="79"/>
      <c r="BA337">
        <v>9</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249</v>
      </c>
      <c r="B338" s="64" t="s">
        <v>301</v>
      </c>
      <c r="C338" s="65" t="s">
        <v>2752</v>
      </c>
      <c r="D338" s="66">
        <v>10</v>
      </c>
      <c r="E338" s="67" t="s">
        <v>136</v>
      </c>
      <c r="F338" s="68">
        <v>12</v>
      </c>
      <c r="G338" s="65"/>
      <c r="H338" s="69"/>
      <c r="I338" s="70"/>
      <c r="J338" s="70"/>
      <c r="K338" s="34" t="s">
        <v>65</v>
      </c>
      <c r="L338" s="77">
        <v>338</v>
      </c>
      <c r="M338" s="77"/>
      <c r="N338" s="72"/>
      <c r="O338" s="79" t="s">
        <v>382</v>
      </c>
      <c r="P338" s="81">
        <v>43688.696377314816</v>
      </c>
      <c r="Q338" s="79" t="s">
        <v>428</v>
      </c>
      <c r="R338" s="79"/>
      <c r="S338" s="79"/>
      <c r="T338" s="79"/>
      <c r="U338" s="82" t="s">
        <v>531</v>
      </c>
      <c r="V338" s="82" t="s">
        <v>531</v>
      </c>
      <c r="W338" s="81">
        <v>43688.696377314816</v>
      </c>
      <c r="X338" s="82" t="s">
        <v>642</v>
      </c>
      <c r="Y338" s="79"/>
      <c r="Z338" s="79"/>
      <c r="AA338" s="85" t="s">
        <v>760</v>
      </c>
      <c r="AB338" s="85" t="s">
        <v>832</v>
      </c>
      <c r="AC338" s="79" t="b">
        <v>0</v>
      </c>
      <c r="AD338" s="79">
        <v>0</v>
      </c>
      <c r="AE338" s="85" t="s">
        <v>841</v>
      </c>
      <c r="AF338" s="79" t="b">
        <v>0</v>
      </c>
      <c r="AG338" s="79" t="s">
        <v>854</v>
      </c>
      <c r="AH338" s="79"/>
      <c r="AI338" s="85" t="s">
        <v>839</v>
      </c>
      <c r="AJ338" s="79" t="b">
        <v>0</v>
      </c>
      <c r="AK338" s="79">
        <v>0</v>
      </c>
      <c r="AL338" s="85" t="s">
        <v>839</v>
      </c>
      <c r="AM338" s="79" t="s">
        <v>863</v>
      </c>
      <c r="AN338" s="79" t="b">
        <v>0</v>
      </c>
      <c r="AO338" s="85" t="s">
        <v>832</v>
      </c>
      <c r="AP338" s="79" t="s">
        <v>176</v>
      </c>
      <c r="AQ338" s="79">
        <v>0</v>
      </c>
      <c r="AR338" s="79">
        <v>0</v>
      </c>
      <c r="AS338" s="79"/>
      <c r="AT338" s="79"/>
      <c r="AU338" s="79"/>
      <c r="AV338" s="79"/>
      <c r="AW338" s="79"/>
      <c r="AX338" s="79"/>
      <c r="AY338" s="79"/>
      <c r="AZ338" s="79"/>
      <c r="BA338">
        <v>9</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249</v>
      </c>
      <c r="B339" s="64" t="s">
        <v>302</v>
      </c>
      <c r="C339" s="65" t="s">
        <v>2752</v>
      </c>
      <c r="D339" s="66">
        <v>10</v>
      </c>
      <c r="E339" s="67" t="s">
        <v>136</v>
      </c>
      <c r="F339" s="68">
        <v>12</v>
      </c>
      <c r="G339" s="65"/>
      <c r="H339" s="69"/>
      <c r="I339" s="70"/>
      <c r="J339" s="70"/>
      <c r="K339" s="34" t="s">
        <v>65</v>
      </c>
      <c r="L339" s="77">
        <v>339</v>
      </c>
      <c r="M339" s="77"/>
      <c r="N339" s="72"/>
      <c r="O339" s="79" t="s">
        <v>382</v>
      </c>
      <c r="P339" s="81">
        <v>43688.696377314816</v>
      </c>
      <c r="Q339" s="79" t="s">
        <v>428</v>
      </c>
      <c r="R339" s="79"/>
      <c r="S339" s="79"/>
      <c r="T339" s="79"/>
      <c r="U339" s="82" t="s">
        <v>531</v>
      </c>
      <c r="V339" s="82" t="s">
        <v>531</v>
      </c>
      <c r="W339" s="81">
        <v>43688.696377314816</v>
      </c>
      <c r="X339" s="82" t="s">
        <v>642</v>
      </c>
      <c r="Y339" s="79"/>
      <c r="Z339" s="79"/>
      <c r="AA339" s="85" t="s">
        <v>760</v>
      </c>
      <c r="AB339" s="85" t="s">
        <v>832</v>
      </c>
      <c r="AC339" s="79" t="b">
        <v>0</v>
      </c>
      <c r="AD339" s="79">
        <v>0</v>
      </c>
      <c r="AE339" s="85" t="s">
        <v>841</v>
      </c>
      <c r="AF339" s="79" t="b">
        <v>0</v>
      </c>
      <c r="AG339" s="79" t="s">
        <v>854</v>
      </c>
      <c r="AH339" s="79"/>
      <c r="AI339" s="85" t="s">
        <v>839</v>
      </c>
      <c r="AJ339" s="79" t="b">
        <v>0</v>
      </c>
      <c r="AK339" s="79">
        <v>0</v>
      </c>
      <c r="AL339" s="85" t="s">
        <v>839</v>
      </c>
      <c r="AM339" s="79" t="s">
        <v>863</v>
      </c>
      <c r="AN339" s="79" t="b">
        <v>0</v>
      </c>
      <c r="AO339" s="85" t="s">
        <v>832</v>
      </c>
      <c r="AP339" s="79" t="s">
        <v>176</v>
      </c>
      <c r="AQ339" s="79">
        <v>0</v>
      </c>
      <c r="AR339" s="79">
        <v>0</v>
      </c>
      <c r="AS339" s="79"/>
      <c r="AT339" s="79"/>
      <c r="AU339" s="79"/>
      <c r="AV339" s="79"/>
      <c r="AW339" s="79"/>
      <c r="AX339" s="79"/>
      <c r="AY339" s="79"/>
      <c r="AZ339" s="79"/>
      <c r="BA339">
        <v>9</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249</v>
      </c>
      <c r="B340" s="64" t="s">
        <v>303</v>
      </c>
      <c r="C340" s="65" t="s">
        <v>2752</v>
      </c>
      <c r="D340" s="66">
        <v>10</v>
      </c>
      <c r="E340" s="67" t="s">
        <v>136</v>
      </c>
      <c r="F340" s="68">
        <v>12</v>
      </c>
      <c r="G340" s="65"/>
      <c r="H340" s="69"/>
      <c r="I340" s="70"/>
      <c r="J340" s="70"/>
      <c r="K340" s="34" t="s">
        <v>65</v>
      </c>
      <c r="L340" s="77">
        <v>340</v>
      </c>
      <c r="M340" s="77"/>
      <c r="N340" s="72"/>
      <c r="O340" s="79" t="s">
        <v>383</v>
      </c>
      <c r="P340" s="81">
        <v>43688.696377314816</v>
      </c>
      <c r="Q340" s="79" t="s">
        <v>428</v>
      </c>
      <c r="R340" s="79"/>
      <c r="S340" s="79"/>
      <c r="T340" s="79"/>
      <c r="U340" s="82" t="s">
        <v>531</v>
      </c>
      <c r="V340" s="82" t="s">
        <v>531</v>
      </c>
      <c r="W340" s="81">
        <v>43688.696377314816</v>
      </c>
      <c r="X340" s="82" t="s">
        <v>642</v>
      </c>
      <c r="Y340" s="79"/>
      <c r="Z340" s="79"/>
      <c r="AA340" s="85" t="s">
        <v>760</v>
      </c>
      <c r="AB340" s="85" t="s">
        <v>832</v>
      </c>
      <c r="AC340" s="79" t="b">
        <v>0</v>
      </c>
      <c r="AD340" s="79">
        <v>0</v>
      </c>
      <c r="AE340" s="85" t="s">
        <v>841</v>
      </c>
      <c r="AF340" s="79" t="b">
        <v>0</v>
      </c>
      <c r="AG340" s="79" t="s">
        <v>854</v>
      </c>
      <c r="AH340" s="79"/>
      <c r="AI340" s="85" t="s">
        <v>839</v>
      </c>
      <c r="AJ340" s="79" t="b">
        <v>0</v>
      </c>
      <c r="AK340" s="79">
        <v>0</v>
      </c>
      <c r="AL340" s="85" t="s">
        <v>839</v>
      </c>
      <c r="AM340" s="79" t="s">
        <v>863</v>
      </c>
      <c r="AN340" s="79" t="b">
        <v>0</v>
      </c>
      <c r="AO340" s="85" t="s">
        <v>832</v>
      </c>
      <c r="AP340" s="79" t="s">
        <v>176</v>
      </c>
      <c r="AQ340" s="79">
        <v>0</v>
      </c>
      <c r="AR340" s="79">
        <v>0</v>
      </c>
      <c r="AS340" s="79"/>
      <c r="AT340" s="79"/>
      <c r="AU340" s="79"/>
      <c r="AV340" s="79"/>
      <c r="AW340" s="79"/>
      <c r="AX340" s="79"/>
      <c r="AY340" s="79"/>
      <c r="AZ340" s="79"/>
      <c r="BA340">
        <v>9</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249</v>
      </c>
      <c r="B341" s="64" t="s">
        <v>295</v>
      </c>
      <c r="C341" s="65" t="s">
        <v>2752</v>
      </c>
      <c r="D341" s="66">
        <v>10</v>
      </c>
      <c r="E341" s="67" t="s">
        <v>136</v>
      </c>
      <c r="F341" s="68">
        <v>12</v>
      </c>
      <c r="G341" s="65"/>
      <c r="H341" s="69"/>
      <c r="I341" s="70"/>
      <c r="J341" s="70"/>
      <c r="K341" s="34" t="s">
        <v>65</v>
      </c>
      <c r="L341" s="77">
        <v>341</v>
      </c>
      <c r="M341" s="77"/>
      <c r="N341" s="72"/>
      <c r="O341" s="79" t="s">
        <v>382</v>
      </c>
      <c r="P341" s="81">
        <v>43688.696550925924</v>
      </c>
      <c r="Q341" s="79" t="s">
        <v>429</v>
      </c>
      <c r="R341" s="79"/>
      <c r="S341" s="79"/>
      <c r="T341" s="79"/>
      <c r="U341" s="82" t="s">
        <v>532</v>
      </c>
      <c r="V341" s="82" t="s">
        <v>532</v>
      </c>
      <c r="W341" s="81">
        <v>43688.696550925924</v>
      </c>
      <c r="X341" s="82" t="s">
        <v>643</v>
      </c>
      <c r="Y341" s="79"/>
      <c r="Z341" s="79"/>
      <c r="AA341" s="85" t="s">
        <v>761</v>
      </c>
      <c r="AB341" s="85" t="s">
        <v>832</v>
      </c>
      <c r="AC341" s="79" t="b">
        <v>0</v>
      </c>
      <c r="AD341" s="79">
        <v>0</v>
      </c>
      <c r="AE341" s="85" t="s">
        <v>841</v>
      </c>
      <c r="AF341" s="79" t="b">
        <v>0</v>
      </c>
      <c r="AG341" s="79" t="s">
        <v>854</v>
      </c>
      <c r="AH341" s="79"/>
      <c r="AI341" s="85" t="s">
        <v>839</v>
      </c>
      <c r="AJ341" s="79" t="b">
        <v>0</v>
      </c>
      <c r="AK341" s="79">
        <v>0</v>
      </c>
      <c r="AL341" s="85" t="s">
        <v>839</v>
      </c>
      <c r="AM341" s="79" t="s">
        <v>863</v>
      </c>
      <c r="AN341" s="79" t="b">
        <v>0</v>
      </c>
      <c r="AO341" s="85" t="s">
        <v>832</v>
      </c>
      <c r="AP341" s="79" t="s">
        <v>176</v>
      </c>
      <c r="AQ341" s="79">
        <v>0</v>
      </c>
      <c r="AR341" s="79">
        <v>0</v>
      </c>
      <c r="AS341" s="79"/>
      <c r="AT341" s="79"/>
      <c r="AU341" s="79"/>
      <c r="AV341" s="79"/>
      <c r="AW341" s="79"/>
      <c r="AX341" s="79"/>
      <c r="AY341" s="79"/>
      <c r="AZ341" s="79"/>
      <c r="BA341">
        <v>9</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249</v>
      </c>
      <c r="B342" s="64" t="s">
        <v>284</v>
      </c>
      <c r="C342" s="65" t="s">
        <v>2752</v>
      </c>
      <c r="D342" s="66">
        <v>10</v>
      </c>
      <c r="E342" s="67" t="s">
        <v>136</v>
      </c>
      <c r="F342" s="68">
        <v>12</v>
      </c>
      <c r="G342" s="65"/>
      <c r="H342" s="69"/>
      <c r="I342" s="70"/>
      <c r="J342" s="70"/>
      <c r="K342" s="34" t="s">
        <v>65</v>
      </c>
      <c r="L342" s="77">
        <v>342</v>
      </c>
      <c r="M342" s="77"/>
      <c r="N342" s="72"/>
      <c r="O342" s="79" t="s">
        <v>382</v>
      </c>
      <c r="P342" s="81">
        <v>43688.696550925924</v>
      </c>
      <c r="Q342" s="79" t="s">
        <v>429</v>
      </c>
      <c r="R342" s="79"/>
      <c r="S342" s="79"/>
      <c r="T342" s="79"/>
      <c r="U342" s="82" t="s">
        <v>532</v>
      </c>
      <c r="V342" s="82" t="s">
        <v>532</v>
      </c>
      <c r="W342" s="81">
        <v>43688.696550925924</v>
      </c>
      <c r="X342" s="82" t="s">
        <v>643</v>
      </c>
      <c r="Y342" s="79"/>
      <c r="Z342" s="79"/>
      <c r="AA342" s="85" t="s">
        <v>761</v>
      </c>
      <c r="AB342" s="85" t="s">
        <v>832</v>
      </c>
      <c r="AC342" s="79" t="b">
        <v>0</v>
      </c>
      <c r="AD342" s="79">
        <v>0</v>
      </c>
      <c r="AE342" s="85" t="s">
        <v>841</v>
      </c>
      <c r="AF342" s="79" t="b">
        <v>0</v>
      </c>
      <c r="AG342" s="79" t="s">
        <v>854</v>
      </c>
      <c r="AH342" s="79"/>
      <c r="AI342" s="85" t="s">
        <v>839</v>
      </c>
      <c r="AJ342" s="79" t="b">
        <v>0</v>
      </c>
      <c r="AK342" s="79">
        <v>0</v>
      </c>
      <c r="AL342" s="85" t="s">
        <v>839</v>
      </c>
      <c r="AM342" s="79" t="s">
        <v>863</v>
      </c>
      <c r="AN342" s="79" t="b">
        <v>0</v>
      </c>
      <c r="AO342" s="85" t="s">
        <v>832</v>
      </c>
      <c r="AP342" s="79" t="s">
        <v>176</v>
      </c>
      <c r="AQ342" s="79">
        <v>0</v>
      </c>
      <c r="AR342" s="79">
        <v>0</v>
      </c>
      <c r="AS342" s="79"/>
      <c r="AT342" s="79"/>
      <c r="AU342" s="79"/>
      <c r="AV342" s="79"/>
      <c r="AW342" s="79"/>
      <c r="AX342" s="79"/>
      <c r="AY342" s="79"/>
      <c r="AZ342" s="79"/>
      <c r="BA342">
        <v>9</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249</v>
      </c>
      <c r="B343" s="64" t="s">
        <v>293</v>
      </c>
      <c r="C343" s="65" t="s">
        <v>2752</v>
      </c>
      <c r="D343" s="66">
        <v>10</v>
      </c>
      <c r="E343" s="67" t="s">
        <v>136</v>
      </c>
      <c r="F343" s="68">
        <v>12</v>
      </c>
      <c r="G343" s="65"/>
      <c r="H343" s="69"/>
      <c r="I343" s="70"/>
      <c r="J343" s="70"/>
      <c r="K343" s="34" t="s">
        <v>65</v>
      </c>
      <c r="L343" s="77">
        <v>343</v>
      </c>
      <c r="M343" s="77"/>
      <c r="N343" s="72"/>
      <c r="O343" s="79" t="s">
        <v>382</v>
      </c>
      <c r="P343" s="81">
        <v>43688.696550925924</v>
      </c>
      <c r="Q343" s="79" t="s">
        <v>429</v>
      </c>
      <c r="R343" s="79"/>
      <c r="S343" s="79"/>
      <c r="T343" s="79"/>
      <c r="U343" s="82" t="s">
        <v>532</v>
      </c>
      <c r="V343" s="82" t="s">
        <v>532</v>
      </c>
      <c r="W343" s="81">
        <v>43688.696550925924</v>
      </c>
      <c r="X343" s="82" t="s">
        <v>643</v>
      </c>
      <c r="Y343" s="79"/>
      <c r="Z343" s="79"/>
      <c r="AA343" s="85" t="s">
        <v>761</v>
      </c>
      <c r="AB343" s="85" t="s">
        <v>832</v>
      </c>
      <c r="AC343" s="79" t="b">
        <v>0</v>
      </c>
      <c r="AD343" s="79">
        <v>0</v>
      </c>
      <c r="AE343" s="85" t="s">
        <v>841</v>
      </c>
      <c r="AF343" s="79" t="b">
        <v>0</v>
      </c>
      <c r="AG343" s="79" t="s">
        <v>854</v>
      </c>
      <c r="AH343" s="79"/>
      <c r="AI343" s="85" t="s">
        <v>839</v>
      </c>
      <c r="AJ343" s="79" t="b">
        <v>0</v>
      </c>
      <c r="AK343" s="79">
        <v>0</v>
      </c>
      <c r="AL343" s="85" t="s">
        <v>839</v>
      </c>
      <c r="AM343" s="79" t="s">
        <v>863</v>
      </c>
      <c r="AN343" s="79" t="b">
        <v>0</v>
      </c>
      <c r="AO343" s="85" t="s">
        <v>832</v>
      </c>
      <c r="AP343" s="79" t="s">
        <v>176</v>
      </c>
      <c r="AQ343" s="79">
        <v>0</v>
      </c>
      <c r="AR343" s="79">
        <v>0</v>
      </c>
      <c r="AS343" s="79"/>
      <c r="AT343" s="79"/>
      <c r="AU343" s="79"/>
      <c r="AV343" s="79"/>
      <c r="AW343" s="79"/>
      <c r="AX343" s="79"/>
      <c r="AY343" s="79"/>
      <c r="AZ343" s="79"/>
      <c r="BA343">
        <v>9</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249</v>
      </c>
      <c r="B344" s="64" t="s">
        <v>222</v>
      </c>
      <c r="C344" s="65" t="s">
        <v>2752</v>
      </c>
      <c r="D344" s="66">
        <v>10</v>
      </c>
      <c r="E344" s="67" t="s">
        <v>136</v>
      </c>
      <c r="F344" s="68">
        <v>12</v>
      </c>
      <c r="G344" s="65"/>
      <c r="H344" s="69"/>
      <c r="I344" s="70"/>
      <c r="J344" s="70"/>
      <c r="K344" s="34" t="s">
        <v>65</v>
      </c>
      <c r="L344" s="77">
        <v>344</v>
      </c>
      <c r="M344" s="77"/>
      <c r="N344" s="72"/>
      <c r="O344" s="79" t="s">
        <v>382</v>
      </c>
      <c r="P344" s="81">
        <v>43688.696550925924</v>
      </c>
      <c r="Q344" s="79" t="s">
        <v>429</v>
      </c>
      <c r="R344" s="79"/>
      <c r="S344" s="79"/>
      <c r="T344" s="79"/>
      <c r="U344" s="82" t="s">
        <v>532</v>
      </c>
      <c r="V344" s="82" t="s">
        <v>532</v>
      </c>
      <c r="W344" s="81">
        <v>43688.696550925924</v>
      </c>
      <c r="X344" s="82" t="s">
        <v>643</v>
      </c>
      <c r="Y344" s="79"/>
      <c r="Z344" s="79"/>
      <c r="AA344" s="85" t="s">
        <v>761</v>
      </c>
      <c r="AB344" s="85" t="s">
        <v>832</v>
      </c>
      <c r="AC344" s="79" t="b">
        <v>0</v>
      </c>
      <c r="AD344" s="79">
        <v>0</v>
      </c>
      <c r="AE344" s="85" t="s">
        <v>841</v>
      </c>
      <c r="AF344" s="79" t="b">
        <v>0</v>
      </c>
      <c r="AG344" s="79" t="s">
        <v>854</v>
      </c>
      <c r="AH344" s="79"/>
      <c r="AI344" s="85" t="s">
        <v>839</v>
      </c>
      <c r="AJ344" s="79" t="b">
        <v>0</v>
      </c>
      <c r="AK344" s="79">
        <v>0</v>
      </c>
      <c r="AL344" s="85" t="s">
        <v>839</v>
      </c>
      <c r="AM344" s="79" t="s">
        <v>863</v>
      </c>
      <c r="AN344" s="79" t="b">
        <v>0</v>
      </c>
      <c r="AO344" s="85" t="s">
        <v>832</v>
      </c>
      <c r="AP344" s="79" t="s">
        <v>176</v>
      </c>
      <c r="AQ344" s="79">
        <v>0</v>
      </c>
      <c r="AR344" s="79">
        <v>0</v>
      </c>
      <c r="AS344" s="79"/>
      <c r="AT344" s="79"/>
      <c r="AU344" s="79"/>
      <c r="AV344" s="79"/>
      <c r="AW344" s="79"/>
      <c r="AX344" s="79"/>
      <c r="AY344" s="79"/>
      <c r="AZ344" s="79"/>
      <c r="BA344">
        <v>9</v>
      </c>
      <c r="BB344" s="78" t="str">
        <f>REPLACE(INDEX(GroupVertices[Group],MATCH(Edges[[#This Row],[Vertex 1]],GroupVertices[Vertex],0)),1,1,"")</f>
        <v>2</v>
      </c>
      <c r="BC344" s="78" t="str">
        <f>REPLACE(INDEX(GroupVertices[Group],MATCH(Edges[[#This Row],[Vertex 2]],GroupVertices[Vertex],0)),1,1,"")</f>
        <v>3</v>
      </c>
      <c r="BD344" s="48"/>
      <c r="BE344" s="49"/>
      <c r="BF344" s="48"/>
      <c r="BG344" s="49"/>
      <c r="BH344" s="48"/>
      <c r="BI344" s="49"/>
      <c r="BJ344" s="48"/>
      <c r="BK344" s="49"/>
      <c r="BL344" s="48"/>
    </row>
    <row r="345" spans="1:64" ht="15">
      <c r="A345" s="64" t="s">
        <v>249</v>
      </c>
      <c r="B345" s="64" t="s">
        <v>296</v>
      </c>
      <c r="C345" s="65" t="s">
        <v>2752</v>
      </c>
      <c r="D345" s="66">
        <v>10</v>
      </c>
      <c r="E345" s="67" t="s">
        <v>136</v>
      </c>
      <c r="F345" s="68">
        <v>12</v>
      </c>
      <c r="G345" s="65"/>
      <c r="H345" s="69"/>
      <c r="I345" s="70"/>
      <c r="J345" s="70"/>
      <c r="K345" s="34" t="s">
        <v>65</v>
      </c>
      <c r="L345" s="77">
        <v>345</v>
      </c>
      <c r="M345" s="77"/>
      <c r="N345" s="72"/>
      <c r="O345" s="79" t="s">
        <v>382</v>
      </c>
      <c r="P345" s="81">
        <v>43688.696550925924</v>
      </c>
      <c r="Q345" s="79" t="s">
        <v>429</v>
      </c>
      <c r="R345" s="79"/>
      <c r="S345" s="79"/>
      <c r="T345" s="79"/>
      <c r="U345" s="82" t="s">
        <v>532</v>
      </c>
      <c r="V345" s="82" t="s">
        <v>532</v>
      </c>
      <c r="W345" s="81">
        <v>43688.696550925924</v>
      </c>
      <c r="X345" s="82" t="s">
        <v>643</v>
      </c>
      <c r="Y345" s="79"/>
      <c r="Z345" s="79"/>
      <c r="AA345" s="85" t="s">
        <v>761</v>
      </c>
      <c r="AB345" s="85" t="s">
        <v>832</v>
      </c>
      <c r="AC345" s="79" t="b">
        <v>0</v>
      </c>
      <c r="AD345" s="79">
        <v>0</v>
      </c>
      <c r="AE345" s="85" t="s">
        <v>841</v>
      </c>
      <c r="AF345" s="79" t="b">
        <v>0</v>
      </c>
      <c r="AG345" s="79" t="s">
        <v>854</v>
      </c>
      <c r="AH345" s="79"/>
      <c r="AI345" s="85" t="s">
        <v>839</v>
      </c>
      <c r="AJ345" s="79" t="b">
        <v>0</v>
      </c>
      <c r="AK345" s="79">
        <v>0</v>
      </c>
      <c r="AL345" s="85" t="s">
        <v>839</v>
      </c>
      <c r="AM345" s="79" t="s">
        <v>863</v>
      </c>
      <c r="AN345" s="79" t="b">
        <v>0</v>
      </c>
      <c r="AO345" s="85" t="s">
        <v>832</v>
      </c>
      <c r="AP345" s="79" t="s">
        <v>176</v>
      </c>
      <c r="AQ345" s="79">
        <v>0</v>
      </c>
      <c r="AR345" s="79">
        <v>0</v>
      </c>
      <c r="AS345" s="79"/>
      <c r="AT345" s="79"/>
      <c r="AU345" s="79"/>
      <c r="AV345" s="79"/>
      <c r="AW345" s="79"/>
      <c r="AX345" s="79"/>
      <c r="AY345" s="79"/>
      <c r="AZ345" s="79"/>
      <c r="BA345">
        <v>9</v>
      </c>
      <c r="BB345" s="78" t="str">
        <f>REPLACE(INDEX(GroupVertices[Group],MATCH(Edges[[#This Row],[Vertex 1]],GroupVertices[Vertex],0)),1,1,"")</f>
        <v>2</v>
      </c>
      <c r="BC345" s="78" t="str">
        <f>REPLACE(INDEX(GroupVertices[Group],MATCH(Edges[[#This Row],[Vertex 2]],GroupVertices[Vertex],0)),1,1,"")</f>
        <v>5</v>
      </c>
      <c r="BD345" s="48"/>
      <c r="BE345" s="49"/>
      <c r="BF345" s="48"/>
      <c r="BG345" s="49"/>
      <c r="BH345" s="48"/>
      <c r="BI345" s="49"/>
      <c r="BJ345" s="48"/>
      <c r="BK345" s="49"/>
      <c r="BL345" s="48"/>
    </row>
    <row r="346" spans="1:64" ht="15">
      <c r="A346" s="64" t="s">
        <v>249</v>
      </c>
      <c r="B346" s="64" t="s">
        <v>286</v>
      </c>
      <c r="C346" s="65" t="s">
        <v>2752</v>
      </c>
      <c r="D346" s="66">
        <v>10</v>
      </c>
      <c r="E346" s="67" t="s">
        <v>136</v>
      </c>
      <c r="F346" s="68">
        <v>12</v>
      </c>
      <c r="G346" s="65"/>
      <c r="H346" s="69"/>
      <c r="I346" s="70"/>
      <c r="J346" s="70"/>
      <c r="K346" s="34" t="s">
        <v>65</v>
      </c>
      <c r="L346" s="77">
        <v>346</v>
      </c>
      <c r="M346" s="77"/>
      <c r="N346" s="72"/>
      <c r="O346" s="79" t="s">
        <v>382</v>
      </c>
      <c r="P346" s="81">
        <v>43688.696550925924</v>
      </c>
      <c r="Q346" s="79" t="s">
        <v>429</v>
      </c>
      <c r="R346" s="79"/>
      <c r="S346" s="79"/>
      <c r="T346" s="79"/>
      <c r="U346" s="82" t="s">
        <v>532</v>
      </c>
      <c r="V346" s="82" t="s">
        <v>532</v>
      </c>
      <c r="W346" s="81">
        <v>43688.696550925924</v>
      </c>
      <c r="X346" s="82" t="s">
        <v>643</v>
      </c>
      <c r="Y346" s="79"/>
      <c r="Z346" s="79"/>
      <c r="AA346" s="85" t="s">
        <v>761</v>
      </c>
      <c r="AB346" s="85" t="s">
        <v>832</v>
      </c>
      <c r="AC346" s="79" t="b">
        <v>0</v>
      </c>
      <c r="AD346" s="79">
        <v>0</v>
      </c>
      <c r="AE346" s="85" t="s">
        <v>841</v>
      </c>
      <c r="AF346" s="79" t="b">
        <v>0</v>
      </c>
      <c r="AG346" s="79" t="s">
        <v>854</v>
      </c>
      <c r="AH346" s="79"/>
      <c r="AI346" s="85" t="s">
        <v>839</v>
      </c>
      <c r="AJ346" s="79" t="b">
        <v>0</v>
      </c>
      <c r="AK346" s="79">
        <v>0</v>
      </c>
      <c r="AL346" s="85" t="s">
        <v>839</v>
      </c>
      <c r="AM346" s="79" t="s">
        <v>863</v>
      </c>
      <c r="AN346" s="79" t="b">
        <v>0</v>
      </c>
      <c r="AO346" s="85" t="s">
        <v>832</v>
      </c>
      <c r="AP346" s="79" t="s">
        <v>176</v>
      </c>
      <c r="AQ346" s="79">
        <v>0</v>
      </c>
      <c r="AR346" s="79">
        <v>0</v>
      </c>
      <c r="AS346" s="79"/>
      <c r="AT346" s="79"/>
      <c r="AU346" s="79"/>
      <c r="AV346" s="79"/>
      <c r="AW346" s="79"/>
      <c r="AX346" s="79"/>
      <c r="AY346" s="79"/>
      <c r="AZ346" s="79"/>
      <c r="BA346">
        <v>9</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249</v>
      </c>
      <c r="B347" s="64" t="s">
        <v>297</v>
      </c>
      <c r="C347" s="65" t="s">
        <v>2752</v>
      </c>
      <c r="D347" s="66">
        <v>10</v>
      </c>
      <c r="E347" s="67" t="s">
        <v>136</v>
      </c>
      <c r="F347" s="68">
        <v>12</v>
      </c>
      <c r="G347" s="65"/>
      <c r="H347" s="69"/>
      <c r="I347" s="70"/>
      <c r="J347" s="70"/>
      <c r="K347" s="34" t="s">
        <v>65</v>
      </c>
      <c r="L347" s="77">
        <v>347</v>
      </c>
      <c r="M347" s="77"/>
      <c r="N347" s="72"/>
      <c r="O347" s="79" t="s">
        <v>382</v>
      </c>
      <c r="P347" s="81">
        <v>43688.696550925924</v>
      </c>
      <c r="Q347" s="79" t="s">
        <v>429</v>
      </c>
      <c r="R347" s="79"/>
      <c r="S347" s="79"/>
      <c r="T347" s="79"/>
      <c r="U347" s="82" t="s">
        <v>532</v>
      </c>
      <c r="V347" s="82" t="s">
        <v>532</v>
      </c>
      <c r="W347" s="81">
        <v>43688.696550925924</v>
      </c>
      <c r="X347" s="82" t="s">
        <v>643</v>
      </c>
      <c r="Y347" s="79"/>
      <c r="Z347" s="79"/>
      <c r="AA347" s="85" t="s">
        <v>761</v>
      </c>
      <c r="AB347" s="85" t="s">
        <v>832</v>
      </c>
      <c r="AC347" s="79" t="b">
        <v>0</v>
      </c>
      <c r="AD347" s="79">
        <v>0</v>
      </c>
      <c r="AE347" s="85" t="s">
        <v>841</v>
      </c>
      <c r="AF347" s="79" t="b">
        <v>0</v>
      </c>
      <c r="AG347" s="79" t="s">
        <v>854</v>
      </c>
      <c r="AH347" s="79"/>
      <c r="AI347" s="85" t="s">
        <v>839</v>
      </c>
      <c r="AJ347" s="79" t="b">
        <v>0</v>
      </c>
      <c r="AK347" s="79">
        <v>0</v>
      </c>
      <c r="AL347" s="85" t="s">
        <v>839</v>
      </c>
      <c r="AM347" s="79" t="s">
        <v>863</v>
      </c>
      <c r="AN347" s="79" t="b">
        <v>0</v>
      </c>
      <c r="AO347" s="85" t="s">
        <v>832</v>
      </c>
      <c r="AP347" s="79" t="s">
        <v>176</v>
      </c>
      <c r="AQ347" s="79">
        <v>0</v>
      </c>
      <c r="AR347" s="79">
        <v>0</v>
      </c>
      <c r="AS347" s="79"/>
      <c r="AT347" s="79"/>
      <c r="AU347" s="79"/>
      <c r="AV347" s="79"/>
      <c r="AW347" s="79"/>
      <c r="AX347" s="79"/>
      <c r="AY347" s="79"/>
      <c r="AZ347" s="79"/>
      <c r="BA347">
        <v>9</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249</v>
      </c>
      <c r="B348" s="64" t="s">
        <v>298</v>
      </c>
      <c r="C348" s="65" t="s">
        <v>2752</v>
      </c>
      <c r="D348" s="66">
        <v>10</v>
      </c>
      <c r="E348" s="67" t="s">
        <v>136</v>
      </c>
      <c r="F348" s="68">
        <v>12</v>
      </c>
      <c r="G348" s="65"/>
      <c r="H348" s="69"/>
      <c r="I348" s="70"/>
      <c r="J348" s="70"/>
      <c r="K348" s="34" t="s">
        <v>65</v>
      </c>
      <c r="L348" s="77">
        <v>348</v>
      </c>
      <c r="M348" s="77"/>
      <c r="N348" s="72"/>
      <c r="O348" s="79" t="s">
        <v>382</v>
      </c>
      <c r="P348" s="81">
        <v>43688.696550925924</v>
      </c>
      <c r="Q348" s="79" t="s">
        <v>429</v>
      </c>
      <c r="R348" s="79"/>
      <c r="S348" s="79"/>
      <c r="T348" s="79"/>
      <c r="U348" s="82" t="s">
        <v>532</v>
      </c>
      <c r="V348" s="82" t="s">
        <v>532</v>
      </c>
      <c r="W348" s="81">
        <v>43688.696550925924</v>
      </c>
      <c r="X348" s="82" t="s">
        <v>643</v>
      </c>
      <c r="Y348" s="79"/>
      <c r="Z348" s="79"/>
      <c r="AA348" s="85" t="s">
        <v>761</v>
      </c>
      <c r="AB348" s="85" t="s">
        <v>832</v>
      </c>
      <c r="AC348" s="79" t="b">
        <v>0</v>
      </c>
      <c r="AD348" s="79">
        <v>0</v>
      </c>
      <c r="AE348" s="85" t="s">
        <v>841</v>
      </c>
      <c r="AF348" s="79" t="b">
        <v>0</v>
      </c>
      <c r="AG348" s="79" t="s">
        <v>854</v>
      </c>
      <c r="AH348" s="79"/>
      <c r="AI348" s="85" t="s">
        <v>839</v>
      </c>
      <c r="AJ348" s="79" t="b">
        <v>0</v>
      </c>
      <c r="AK348" s="79">
        <v>0</v>
      </c>
      <c r="AL348" s="85" t="s">
        <v>839</v>
      </c>
      <c r="AM348" s="79" t="s">
        <v>863</v>
      </c>
      <c r="AN348" s="79" t="b">
        <v>0</v>
      </c>
      <c r="AO348" s="85" t="s">
        <v>832</v>
      </c>
      <c r="AP348" s="79" t="s">
        <v>176</v>
      </c>
      <c r="AQ348" s="79">
        <v>0</v>
      </c>
      <c r="AR348" s="79">
        <v>0</v>
      </c>
      <c r="AS348" s="79"/>
      <c r="AT348" s="79"/>
      <c r="AU348" s="79"/>
      <c r="AV348" s="79"/>
      <c r="AW348" s="79"/>
      <c r="AX348" s="79"/>
      <c r="AY348" s="79"/>
      <c r="AZ348" s="79"/>
      <c r="BA348">
        <v>9</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249</v>
      </c>
      <c r="B349" s="64" t="s">
        <v>299</v>
      </c>
      <c r="C349" s="65" t="s">
        <v>2752</v>
      </c>
      <c r="D349" s="66">
        <v>10</v>
      </c>
      <c r="E349" s="67" t="s">
        <v>136</v>
      </c>
      <c r="F349" s="68">
        <v>12</v>
      </c>
      <c r="G349" s="65"/>
      <c r="H349" s="69"/>
      <c r="I349" s="70"/>
      <c r="J349" s="70"/>
      <c r="K349" s="34" t="s">
        <v>65</v>
      </c>
      <c r="L349" s="77">
        <v>349</v>
      </c>
      <c r="M349" s="77"/>
      <c r="N349" s="72"/>
      <c r="O349" s="79" t="s">
        <v>382</v>
      </c>
      <c r="P349" s="81">
        <v>43688.696550925924</v>
      </c>
      <c r="Q349" s="79" t="s">
        <v>429</v>
      </c>
      <c r="R349" s="79"/>
      <c r="S349" s="79"/>
      <c r="T349" s="79"/>
      <c r="U349" s="82" t="s">
        <v>532</v>
      </c>
      <c r="V349" s="82" t="s">
        <v>532</v>
      </c>
      <c r="W349" s="81">
        <v>43688.696550925924</v>
      </c>
      <c r="X349" s="82" t="s">
        <v>643</v>
      </c>
      <c r="Y349" s="79"/>
      <c r="Z349" s="79"/>
      <c r="AA349" s="85" t="s">
        <v>761</v>
      </c>
      <c r="AB349" s="85" t="s">
        <v>832</v>
      </c>
      <c r="AC349" s="79" t="b">
        <v>0</v>
      </c>
      <c r="AD349" s="79">
        <v>0</v>
      </c>
      <c r="AE349" s="85" t="s">
        <v>841</v>
      </c>
      <c r="AF349" s="79" t="b">
        <v>0</v>
      </c>
      <c r="AG349" s="79" t="s">
        <v>854</v>
      </c>
      <c r="AH349" s="79"/>
      <c r="AI349" s="85" t="s">
        <v>839</v>
      </c>
      <c r="AJ349" s="79" t="b">
        <v>0</v>
      </c>
      <c r="AK349" s="79">
        <v>0</v>
      </c>
      <c r="AL349" s="85" t="s">
        <v>839</v>
      </c>
      <c r="AM349" s="79" t="s">
        <v>863</v>
      </c>
      <c r="AN349" s="79" t="b">
        <v>0</v>
      </c>
      <c r="AO349" s="85" t="s">
        <v>832</v>
      </c>
      <c r="AP349" s="79" t="s">
        <v>176</v>
      </c>
      <c r="AQ349" s="79">
        <v>0</v>
      </c>
      <c r="AR349" s="79">
        <v>0</v>
      </c>
      <c r="AS349" s="79"/>
      <c r="AT349" s="79"/>
      <c r="AU349" s="79"/>
      <c r="AV349" s="79"/>
      <c r="AW349" s="79"/>
      <c r="AX349" s="79"/>
      <c r="AY349" s="79"/>
      <c r="AZ349" s="79"/>
      <c r="BA349">
        <v>9</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249</v>
      </c>
      <c r="B350" s="64" t="s">
        <v>300</v>
      </c>
      <c r="C350" s="65" t="s">
        <v>2752</v>
      </c>
      <c r="D350" s="66">
        <v>10</v>
      </c>
      <c r="E350" s="67" t="s">
        <v>136</v>
      </c>
      <c r="F350" s="68">
        <v>12</v>
      </c>
      <c r="G350" s="65"/>
      <c r="H350" s="69"/>
      <c r="I350" s="70"/>
      <c r="J350" s="70"/>
      <c r="K350" s="34" t="s">
        <v>65</v>
      </c>
      <c r="L350" s="77">
        <v>350</v>
      </c>
      <c r="M350" s="77"/>
      <c r="N350" s="72"/>
      <c r="O350" s="79" t="s">
        <v>382</v>
      </c>
      <c r="P350" s="81">
        <v>43688.696550925924</v>
      </c>
      <c r="Q350" s="79" t="s">
        <v>429</v>
      </c>
      <c r="R350" s="79"/>
      <c r="S350" s="79"/>
      <c r="T350" s="79"/>
      <c r="U350" s="82" t="s">
        <v>532</v>
      </c>
      <c r="V350" s="82" t="s">
        <v>532</v>
      </c>
      <c r="W350" s="81">
        <v>43688.696550925924</v>
      </c>
      <c r="X350" s="82" t="s">
        <v>643</v>
      </c>
      <c r="Y350" s="79"/>
      <c r="Z350" s="79"/>
      <c r="AA350" s="85" t="s">
        <v>761</v>
      </c>
      <c r="AB350" s="85" t="s">
        <v>832</v>
      </c>
      <c r="AC350" s="79" t="b">
        <v>0</v>
      </c>
      <c r="AD350" s="79">
        <v>0</v>
      </c>
      <c r="AE350" s="85" t="s">
        <v>841</v>
      </c>
      <c r="AF350" s="79" t="b">
        <v>0</v>
      </c>
      <c r="AG350" s="79" t="s">
        <v>854</v>
      </c>
      <c r="AH350" s="79"/>
      <c r="AI350" s="85" t="s">
        <v>839</v>
      </c>
      <c r="AJ350" s="79" t="b">
        <v>0</v>
      </c>
      <c r="AK350" s="79">
        <v>0</v>
      </c>
      <c r="AL350" s="85" t="s">
        <v>839</v>
      </c>
      <c r="AM350" s="79" t="s">
        <v>863</v>
      </c>
      <c r="AN350" s="79" t="b">
        <v>0</v>
      </c>
      <c r="AO350" s="85" t="s">
        <v>832</v>
      </c>
      <c r="AP350" s="79" t="s">
        <v>176</v>
      </c>
      <c r="AQ350" s="79">
        <v>0</v>
      </c>
      <c r="AR350" s="79">
        <v>0</v>
      </c>
      <c r="AS350" s="79"/>
      <c r="AT350" s="79"/>
      <c r="AU350" s="79"/>
      <c r="AV350" s="79"/>
      <c r="AW350" s="79"/>
      <c r="AX350" s="79"/>
      <c r="AY350" s="79"/>
      <c r="AZ350" s="79"/>
      <c r="BA350">
        <v>9</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249</v>
      </c>
      <c r="B351" s="64" t="s">
        <v>301</v>
      </c>
      <c r="C351" s="65" t="s">
        <v>2752</v>
      </c>
      <c r="D351" s="66">
        <v>10</v>
      </c>
      <c r="E351" s="67" t="s">
        <v>136</v>
      </c>
      <c r="F351" s="68">
        <v>12</v>
      </c>
      <c r="G351" s="65"/>
      <c r="H351" s="69"/>
      <c r="I351" s="70"/>
      <c r="J351" s="70"/>
      <c r="K351" s="34" t="s">
        <v>65</v>
      </c>
      <c r="L351" s="77">
        <v>351</v>
      </c>
      <c r="M351" s="77"/>
      <c r="N351" s="72"/>
      <c r="O351" s="79" t="s">
        <v>382</v>
      </c>
      <c r="P351" s="81">
        <v>43688.696550925924</v>
      </c>
      <c r="Q351" s="79" t="s">
        <v>429</v>
      </c>
      <c r="R351" s="79"/>
      <c r="S351" s="79"/>
      <c r="T351" s="79"/>
      <c r="U351" s="82" t="s">
        <v>532</v>
      </c>
      <c r="V351" s="82" t="s">
        <v>532</v>
      </c>
      <c r="W351" s="81">
        <v>43688.696550925924</v>
      </c>
      <c r="X351" s="82" t="s">
        <v>643</v>
      </c>
      <c r="Y351" s="79"/>
      <c r="Z351" s="79"/>
      <c r="AA351" s="85" t="s">
        <v>761</v>
      </c>
      <c r="AB351" s="85" t="s">
        <v>832</v>
      </c>
      <c r="AC351" s="79" t="b">
        <v>0</v>
      </c>
      <c r="AD351" s="79">
        <v>0</v>
      </c>
      <c r="AE351" s="85" t="s">
        <v>841</v>
      </c>
      <c r="AF351" s="79" t="b">
        <v>0</v>
      </c>
      <c r="AG351" s="79" t="s">
        <v>854</v>
      </c>
      <c r="AH351" s="79"/>
      <c r="AI351" s="85" t="s">
        <v>839</v>
      </c>
      <c r="AJ351" s="79" t="b">
        <v>0</v>
      </c>
      <c r="AK351" s="79">
        <v>0</v>
      </c>
      <c r="AL351" s="85" t="s">
        <v>839</v>
      </c>
      <c r="AM351" s="79" t="s">
        <v>863</v>
      </c>
      <c r="AN351" s="79" t="b">
        <v>0</v>
      </c>
      <c r="AO351" s="85" t="s">
        <v>832</v>
      </c>
      <c r="AP351" s="79" t="s">
        <v>176</v>
      </c>
      <c r="AQ351" s="79">
        <v>0</v>
      </c>
      <c r="AR351" s="79">
        <v>0</v>
      </c>
      <c r="AS351" s="79"/>
      <c r="AT351" s="79"/>
      <c r="AU351" s="79"/>
      <c r="AV351" s="79"/>
      <c r="AW351" s="79"/>
      <c r="AX351" s="79"/>
      <c r="AY351" s="79"/>
      <c r="AZ351" s="79"/>
      <c r="BA351">
        <v>9</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249</v>
      </c>
      <c r="B352" s="64" t="s">
        <v>302</v>
      </c>
      <c r="C352" s="65" t="s">
        <v>2752</v>
      </c>
      <c r="D352" s="66">
        <v>10</v>
      </c>
      <c r="E352" s="67" t="s">
        <v>136</v>
      </c>
      <c r="F352" s="68">
        <v>12</v>
      </c>
      <c r="G352" s="65"/>
      <c r="H352" s="69"/>
      <c r="I352" s="70"/>
      <c r="J352" s="70"/>
      <c r="K352" s="34" t="s">
        <v>65</v>
      </c>
      <c r="L352" s="77">
        <v>352</v>
      </c>
      <c r="M352" s="77"/>
      <c r="N352" s="72"/>
      <c r="O352" s="79" t="s">
        <v>382</v>
      </c>
      <c r="P352" s="81">
        <v>43688.696550925924</v>
      </c>
      <c r="Q352" s="79" t="s">
        <v>429</v>
      </c>
      <c r="R352" s="79"/>
      <c r="S352" s="79"/>
      <c r="T352" s="79"/>
      <c r="U352" s="82" t="s">
        <v>532</v>
      </c>
      <c r="V352" s="82" t="s">
        <v>532</v>
      </c>
      <c r="W352" s="81">
        <v>43688.696550925924</v>
      </c>
      <c r="X352" s="82" t="s">
        <v>643</v>
      </c>
      <c r="Y352" s="79"/>
      <c r="Z352" s="79"/>
      <c r="AA352" s="85" t="s">
        <v>761</v>
      </c>
      <c r="AB352" s="85" t="s">
        <v>832</v>
      </c>
      <c r="AC352" s="79" t="b">
        <v>0</v>
      </c>
      <c r="AD352" s="79">
        <v>0</v>
      </c>
      <c r="AE352" s="85" t="s">
        <v>841</v>
      </c>
      <c r="AF352" s="79" t="b">
        <v>0</v>
      </c>
      <c r="AG352" s="79" t="s">
        <v>854</v>
      </c>
      <c r="AH352" s="79"/>
      <c r="AI352" s="85" t="s">
        <v>839</v>
      </c>
      <c r="AJ352" s="79" t="b">
        <v>0</v>
      </c>
      <c r="AK352" s="79">
        <v>0</v>
      </c>
      <c r="AL352" s="85" t="s">
        <v>839</v>
      </c>
      <c r="AM352" s="79" t="s">
        <v>863</v>
      </c>
      <c r="AN352" s="79" t="b">
        <v>0</v>
      </c>
      <c r="AO352" s="85" t="s">
        <v>832</v>
      </c>
      <c r="AP352" s="79" t="s">
        <v>176</v>
      </c>
      <c r="AQ352" s="79">
        <v>0</v>
      </c>
      <c r="AR352" s="79">
        <v>0</v>
      </c>
      <c r="AS352" s="79"/>
      <c r="AT352" s="79"/>
      <c r="AU352" s="79"/>
      <c r="AV352" s="79"/>
      <c r="AW352" s="79"/>
      <c r="AX352" s="79"/>
      <c r="AY352" s="79"/>
      <c r="AZ352" s="79"/>
      <c r="BA352">
        <v>9</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249</v>
      </c>
      <c r="B353" s="64" t="s">
        <v>303</v>
      </c>
      <c r="C353" s="65" t="s">
        <v>2752</v>
      </c>
      <c r="D353" s="66">
        <v>10</v>
      </c>
      <c r="E353" s="67" t="s">
        <v>136</v>
      </c>
      <c r="F353" s="68">
        <v>12</v>
      </c>
      <c r="G353" s="65"/>
      <c r="H353" s="69"/>
      <c r="I353" s="70"/>
      <c r="J353" s="70"/>
      <c r="K353" s="34" t="s">
        <v>65</v>
      </c>
      <c r="L353" s="77">
        <v>353</v>
      </c>
      <c r="M353" s="77"/>
      <c r="N353" s="72"/>
      <c r="O353" s="79" t="s">
        <v>383</v>
      </c>
      <c r="P353" s="81">
        <v>43688.696550925924</v>
      </c>
      <c r="Q353" s="79" t="s">
        <v>429</v>
      </c>
      <c r="R353" s="79"/>
      <c r="S353" s="79"/>
      <c r="T353" s="79"/>
      <c r="U353" s="82" t="s">
        <v>532</v>
      </c>
      <c r="V353" s="82" t="s">
        <v>532</v>
      </c>
      <c r="W353" s="81">
        <v>43688.696550925924</v>
      </c>
      <c r="X353" s="82" t="s">
        <v>643</v>
      </c>
      <c r="Y353" s="79"/>
      <c r="Z353" s="79"/>
      <c r="AA353" s="85" t="s">
        <v>761</v>
      </c>
      <c r="AB353" s="85" t="s">
        <v>832</v>
      </c>
      <c r="AC353" s="79" t="b">
        <v>0</v>
      </c>
      <c r="AD353" s="79">
        <v>0</v>
      </c>
      <c r="AE353" s="85" t="s">
        <v>841</v>
      </c>
      <c r="AF353" s="79" t="b">
        <v>0</v>
      </c>
      <c r="AG353" s="79" t="s">
        <v>854</v>
      </c>
      <c r="AH353" s="79"/>
      <c r="AI353" s="85" t="s">
        <v>839</v>
      </c>
      <c r="AJ353" s="79" t="b">
        <v>0</v>
      </c>
      <c r="AK353" s="79">
        <v>0</v>
      </c>
      <c r="AL353" s="85" t="s">
        <v>839</v>
      </c>
      <c r="AM353" s="79" t="s">
        <v>863</v>
      </c>
      <c r="AN353" s="79" t="b">
        <v>0</v>
      </c>
      <c r="AO353" s="85" t="s">
        <v>832</v>
      </c>
      <c r="AP353" s="79" t="s">
        <v>176</v>
      </c>
      <c r="AQ353" s="79">
        <v>0</v>
      </c>
      <c r="AR353" s="79">
        <v>0</v>
      </c>
      <c r="AS353" s="79"/>
      <c r="AT353" s="79"/>
      <c r="AU353" s="79"/>
      <c r="AV353" s="79"/>
      <c r="AW353" s="79"/>
      <c r="AX353" s="79"/>
      <c r="AY353" s="79"/>
      <c r="AZ353" s="79"/>
      <c r="BA353">
        <v>9</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249</v>
      </c>
      <c r="B354" s="64" t="s">
        <v>295</v>
      </c>
      <c r="C354" s="65" t="s">
        <v>2752</v>
      </c>
      <c r="D354" s="66">
        <v>10</v>
      </c>
      <c r="E354" s="67" t="s">
        <v>136</v>
      </c>
      <c r="F354" s="68">
        <v>12</v>
      </c>
      <c r="G354" s="65"/>
      <c r="H354" s="69"/>
      <c r="I354" s="70"/>
      <c r="J354" s="70"/>
      <c r="K354" s="34" t="s">
        <v>65</v>
      </c>
      <c r="L354" s="77">
        <v>354</v>
      </c>
      <c r="M354" s="77"/>
      <c r="N354" s="72"/>
      <c r="O354" s="79" t="s">
        <v>382</v>
      </c>
      <c r="P354" s="81">
        <v>43688.69664351852</v>
      </c>
      <c r="Q354" s="79" t="s">
        <v>430</v>
      </c>
      <c r="R354" s="79"/>
      <c r="S354" s="79"/>
      <c r="T354" s="79"/>
      <c r="U354" s="82" t="s">
        <v>533</v>
      </c>
      <c r="V354" s="82" t="s">
        <v>533</v>
      </c>
      <c r="W354" s="81">
        <v>43688.69664351852</v>
      </c>
      <c r="X354" s="82" t="s">
        <v>644</v>
      </c>
      <c r="Y354" s="79"/>
      <c r="Z354" s="79"/>
      <c r="AA354" s="85" t="s">
        <v>762</v>
      </c>
      <c r="AB354" s="85" t="s">
        <v>832</v>
      </c>
      <c r="AC354" s="79" t="b">
        <v>0</v>
      </c>
      <c r="AD354" s="79">
        <v>1</v>
      </c>
      <c r="AE354" s="85" t="s">
        <v>841</v>
      </c>
      <c r="AF354" s="79" t="b">
        <v>0</v>
      </c>
      <c r="AG354" s="79" t="s">
        <v>854</v>
      </c>
      <c r="AH354" s="79"/>
      <c r="AI354" s="85" t="s">
        <v>839</v>
      </c>
      <c r="AJ354" s="79" t="b">
        <v>0</v>
      </c>
      <c r="AK354" s="79">
        <v>0</v>
      </c>
      <c r="AL354" s="85" t="s">
        <v>839</v>
      </c>
      <c r="AM354" s="79" t="s">
        <v>863</v>
      </c>
      <c r="AN354" s="79" t="b">
        <v>0</v>
      </c>
      <c r="AO354" s="85" t="s">
        <v>832</v>
      </c>
      <c r="AP354" s="79" t="s">
        <v>176</v>
      </c>
      <c r="AQ354" s="79">
        <v>0</v>
      </c>
      <c r="AR354" s="79">
        <v>0</v>
      </c>
      <c r="AS354" s="79"/>
      <c r="AT354" s="79"/>
      <c r="AU354" s="79"/>
      <c r="AV354" s="79"/>
      <c r="AW354" s="79"/>
      <c r="AX354" s="79"/>
      <c r="AY354" s="79"/>
      <c r="AZ354" s="79"/>
      <c r="BA354">
        <v>9</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249</v>
      </c>
      <c r="B355" s="64" t="s">
        <v>284</v>
      </c>
      <c r="C355" s="65" t="s">
        <v>2752</v>
      </c>
      <c r="D355" s="66">
        <v>10</v>
      </c>
      <c r="E355" s="67" t="s">
        <v>136</v>
      </c>
      <c r="F355" s="68">
        <v>12</v>
      </c>
      <c r="G355" s="65"/>
      <c r="H355" s="69"/>
      <c r="I355" s="70"/>
      <c r="J355" s="70"/>
      <c r="K355" s="34" t="s">
        <v>65</v>
      </c>
      <c r="L355" s="77">
        <v>355</v>
      </c>
      <c r="M355" s="77"/>
      <c r="N355" s="72"/>
      <c r="O355" s="79" t="s">
        <v>382</v>
      </c>
      <c r="P355" s="81">
        <v>43688.69664351852</v>
      </c>
      <c r="Q355" s="79" t="s">
        <v>430</v>
      </c>
      <c r="R355" s="79"/>
      <c r="S355" s="79"/>
      <c r="T355" s="79"/>
      <c r="U355" s="82" t="s">
        <v>533</v>
      </c>
      <c r="V355" s="82" t="s">
        <v>533</v>
      </c>
      <c r="W355" s="81">
        <v>43688.69664351852</v>
      </c>
      <c r="X355" s="82" t="s">
        <v>644</v>
      </c>
      <c r="Y355" s="79"/>
      <c r="Z355" s="79"/>
      <c r="AA355" s="85" t="s">
        <v>762</v>
      </c>
      <c r="AB355" s="85" t="s">
        <v>832</v>
      </c>
      <c r="AC355" s="79" t="b">
        <v>0</v>
      </c>
      <c r="AD355" s="79">
        <v>1</v>
      </c>
      <c r="AE355" s="85" t="s">
        <v>841</v>
      </c>
      <c r="AF355" s="79" t="b">
        <v>0</v>
      </c>
      <c r="AG355" s="79" t="s">
        <v>854</v>
      </c>
      <c r="AH355" s="79"/>
      <c r="AI355" s="85" t="s">
        <v>839</v>
      </c>
      <c r="AJ355" s="79" t="b">
        <v>0</v>
      </c>
      <c r="AK355" s="79">
        <v>0</v>
      </c>
      <c r="AL355" s="85" t="s">
        <v>839</v>
      </c>
      <c r="AM355" s="79" t="s">
        <v>863</v>
      </c>
      <c r="AN355" s="79" t="b">
        <v>0</v>
      </c>
      <c r="AO355" s="85" t="s">
        <v>832</v>
      </c>
      <c r="AP355" s="79" t="s">
        <v>176</v>
      </c>
      <c r="AQ355" s="79">
        <v>0</v>
      </c>
      <c r="AR355" s="79">
        <v>0</v>
      </c>
      <c r="AS355" s="79"/>
      <c r="AT355" s="79"/>
      <c r="AU355" s="79"/>
      <c r="AV355" s="79"/>
      <c r="AW355" s="79"/>
      <c r="AX355" s="79"/>
      <c r="AY355" s="79"/>
      <c r="AZ355" s="79"/>
      <c r="BA355">
        <v>9</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249</v>
      </c>
      <c r="B356" s="64" t="s">
        <v>293</v>
      </c>
      <c r="C356" s="65" t="s">
        <v>2752</v>
      </c>
      <c r="D356" s="66">
        <v>10</v>
      </c>
      <c r="E356" s="67" t="s">
        <v>136</v>
      </c>
      <c r="F356" s="68">
        <v>12</v>
      </c>
      <c r="G356" s="65"/>
      <c r="H356" s="69"/>
      <c r="I356" s="70"/>
      <c r="J356" s="70"/>
      <c r="K356" s="34" t="s">
        <v>65</v>
      </c>
      <c r="L356" s="77">
        <v>356</v>
      </c>
      <c r="M356" s="77"/>
      <c r="N356" s="72"/>
      <c r="O356" s="79" t="s">
        <v>382</v>
      </c>
      <c r="P356" s="81">
        <v>43688.69664351852</v>
      </c>
      <c r="Q356" s="79" t="s">
        <v>430</v>
      </c>
      <c r="R356" s="79"/>
      <c r="S356" s="79"/>
      <c r="T356" s="79"/>
      <c r="U356" s="82" t="s">
        <v>533</v>
      </c>
      <c r="V356" s="82" t="s">
        <v>533</v>
      </c>
      <c r="W356" s="81">
        <v>43688.69664351852</v>
      </c>
      <c r="X356" s="82" t="s">
        <v>644</v>
      </c>
      <c r="Y356" s="79"/>
      <c r="Z356" s="79"/>
      <c r="AA356" s="85" t="s">
        <v>762</v>
      </c>
      <c r="AB356" s="85" t="s">
        <v>832</v>
      </c>
      <c r="AC356" s="79" t="b">
        <v>0</v>
      </c>
      <c r="AD356" s="79">
        <v>1</v>
      </c>
      <c r="AE356" s="85" t="s">
        <v>841</v>
      </c>
      <c r="AF356" s="79" t="b">
        <v>0</v>
      </c>
      <c r="AG356" s="79" t="s">
        <v>854</v>
      </c>
      <c r="AH356" s="79"/>
      <c r="AI356" s="85" t="s">
        <v>839</v>
      </c>
      <c r="AJ356" s="79" t="b">
        <v>0</v>
      </c>
      <c r="AK356" s="79">
        <v>0</v>
      </c>
      <c r="AL356" s="85" t="s">
        <v>839</v>
      </c>
      <c r="AM356" s="79" t="s">
        <v>863</v>
      </c>
      <c r="AN356" s="79" t="b">
        <v>0</v>
      </c>
      <c r="AO356" s="85" t="s">
        <v>832</v>
      </c>
      <c r="AP356" s="79" t="s">
        <v>176</v>
      </c>
      <c r="AQ356" s="79">
        <v>0</v>
      </c>
      <c r="AR356" s="79">
        <v>0</v>
      </c>
      <c r="AS356" s="79"/>
      <c r="AT356" s="79"/>
      <c r="AU356" s="79"/>
      <c r="AV356" s="79"/>
      <c r="AW356" s="79"/>
      <c r="AX356" s="79"/>
      <c r="AY356" s="79"/>
      <c r="AZ356" s="79"/>
      <c r="BA356">
        <v>9</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249</v>
      </c>
      <c r="B357" s="64" t="s">
        <v>222</v>
      </c>
      <c r="C357" s="65" t="s">
        <v>2752</v>
      </c>
      <c r="D357" s="66">
        <v>10</v>
      </c>
      <c r="E357" s="67" t="s">
        <v>136</v>
      </c>
      <c r="F357" s="68">
        <v>12</v>
      </c>
      <c r="G357" s="65"/>
      <c r="H357" s="69"/>
      <c r="I357" s="70"/>
      <c r="J357" s="70"/>
      <c r="K357" s="34" t="s">
        <v>65</v>
      </c>
      <c r="L357" s="77">
        <v>357</v>
      </c>
      <c r="M357" s="77"/>
      <c r="N357" s="72"/>
      <c r="O357" s="79" t="s">
        <v>382</v>
      </c>
      <c r="P357" s="81">
        <v>43688.69664351852</v>
      </c>
      <c r="Q357" s="79" t="s">
        <v>430</v>
      </c>
      <c r="R357" s="79"/>
      <c r="S357" s="79"/>
      <c r="T357" s="79"/>
      <c r="U357" s="82" t="s">
        <v>533</v>
      </c>
      <c r="V357" s="82" t="s">
        <v>533</v>
      </c>
      <c r="W357" s="81">
        <v>43688.69664351852</v>
      </c>
      <c r="X357" s="82" t="s">
        <v>644</v>
      </c>
      <c r="Y357" s="79"/>
      <c r="Z357" s="79"/>
      <c r="AA357" s="85" t="s">
        <v>762</v>
      </c>
      <c r="AB357" s="85" t="s">
        <v>832</v>
      </c>
      <c r="AC357" s="79" t="b">
        <v>0</v>
      </c>
      <c r="AD357" s="79">
        <v>1</v>
      </c>
      <c r="AE357" s="85" t="s">
        <v>841</v>
      </c>
      <c r="AF357" s="79" t="b">
        <v>0</v>
      </c>
      <c r="AG357" s="79" t="s">
        <v>854</v>
      </c>
      <c r="AH357" s="79"/>
      <c r="AI357" s="85" t="s">
        <v>839</v>
      </c>
      <c r="AJ357" s="79" t="b">
        <v>0</v>
      </c>
      <c r="AK357" s="79">
        <v>0</v>
      </c>
      <c r="AL357" s="85" t="s">
        <v>839</v>
      </c>
      <c r="AM357" s="79" t="s">
        <v>863</v>
      </c>
      <c r="AN357" s="79" t="b">
        <v>0</v>
      </c>
      <c r="AO357" s="85" t="s">
        <v>832</v>
      </c>
      <c r="AP357" s="79" t="s">
        <v>176</v>
      </c>
      <c r="AQ357" s="79">
        <v>0</v>
      </c>
      <c r="AR357" s="79">
        <v>0</v>
      </c>
      <c r="AS357" s="79"/>
      <c r="AT357" s="79"/>
      <c r="AU357" s="79"/>
      <c r="AV357" s="79"/>
      <c r="AW357" s="79"/>
      <c r="AX357" s="79"/>
      <c r="AY357" s="79"/>
      <c r="AZ357" s="79"/>
      <c r="BA357">
        <v>9</v>
      </c>
      <c r="BB357" s="78" t="str">
        <f>REPLACE(INDEX(GroupVertices[Group],MATCH(Edges[[#This Row],[Vertex 1]],GroupVertices[Vertex],0)),1,1,"")</f>
        <v>2</v>
      </c>
      <c r="BC357" s="78" t="str">
        <f>REPLACE(INDEX(GroupVertices[Group],MATCH(Edges[[#This Row],[Vertex 2]],GroupVertices[Vertex],0)),1,1,"")</f>
        <v>3</v>
      </c>
      <c r="BD357" s="48"/>
      <c r="BE357" s="49"/>
      <c r="BF357" s="48"/>
      <c r="BG357" s="49"/>
      <c r="BH357" s="48"/>
      <c r="BI357" s="49"/>
      <c r="BJ357" s="48"/>
      <c r="BK357" s="49"/>
      <c r="BL357" s="48"/>
    </row>
    <row r="358" spans="1:64" ht="15">
      <c r="A358" s="64" t="s">
        <v>249</v>
      </c>
      <c r="B358" s="64" t="s">
        <v>296</v>
      </c>
      <c r="C358" s="65" t="s">
        <v>2752</v>
      </c>
      <c r="D358" s="66">
        <v>10</v>
      </c>
      <c r="E358" s="67" t="s">
        <v>136</v>
      </c>
      <c r="F358" s="68">
        <v>12</v>
      </c>
      <c r="G358" s="65"/>
      <c r="H358" s="69"/>
      <c r="I358" s="70"/>
      <c r="J358" s="70"/>
      <c r="K358" s="34" t="s">
        <v>65</v>
      </c>
      <c r="L358" s="77">
        <v>358</v>
      </c>
      <c r="M358" s="77"/>
      <c r="N358" s="72"/>
      <c r="O358" s="79" t="s">
        <v>382</v>
      </c>
      <c r="P358" s="81">
        <v>43688.69664351852</v>
      </c>
      <c r="Q358" s="79" t="s">
        <v>430</v>
      </c>
      <c r="R358" s="79"/>
      <c r="S358" s="79"/>
      <c r="T358" s="79"/>
      <c r="U358" s="82" t="s">
        <v>533</v>
      </c>
      <c r="V358" s="82" t="s">
        <v>533</v>
      </c>
      <c r="W358" s="81">
        <v>43688.69664351852</v>
      </c>
      <c r="X358" s="82" t="s">
        <v>644</v>
      </c>
      <c r="Y358" s="79"/>
      <c r="Z358" s="79"/>
      <c r="AA358" s="85" t="s">
        <v>762</v>
      </c>
      <c r="AB358" s="85" t="s">
        <v>832</v>
      </c>
      <c r="AC358" s="79" t="b">
        <v>0</v>
      </c>
      <c r="AD358" s="79">
        <v>1</v>
      </c>
      <c r="AE358" s="85" t="s">
        <v>841</v>
      </c>
      <c r="AF358" s="79" t="b">
        <v>0</v>
      </c>
      <c r="AG358" s="79" t="s">
        <v>854</v>
      </c>
      <c r="AH358" s="79"/>
      <c r="AI358" s="85" t="s">
        <v>839</v>
      </c>
      <c r="AJ358" s="79" t="b">
        <v>0</v>
      </c>
      <c r="AK358" s="79">
        <v>0</v>
      </c>
      <c r="AL358" s="85" t="s">
        <v>839</v>
      </c>
      <c r="AM358" s="79" t="s">
        <v>863</v>
      </c>
      <c r="AN358" s="79" t="b">
        <v>0</v>
      </c>
      <c r="AO358" s="85" t="s">
        <v>832</v>
      </c>
      <c r="AP358" s="79" t="s">
        <v>176</v>
      </c>
      <c r="AQ358" s="79">
        <v>0</v>
      </c>
      <c r="AR358" s="79">
        <v>0</v>
      </c>
      <c r="AS358" s="79"/>
      <c r="AT358" s="79"/>
      <c r="AU358" s="79"/>
      <c r="AV358" s="79"/>
      <c r="AW358" s="79"/>
      <c r="AX358" s="79"/>
      <c r="AY358" s="79"/>
      <c r="AZ358" s="79"/>
      <c r="BA358">
        <v>9</v>
      </c>
      <c r="BB358" s="78" t="str">
        <f>REPLACE(INDEX(GroupVertices[Group],MATCH(Edges[[#This Row],[Vertex 1]],GroupVertices[Vertex],0)),1,1,"")</f>
        <v>2</v>
      </c>
      <c r="BC358" s="78" t="str">
        <f>REPLACE(INDEX(GroupVertices[Group],MATCH(Edges[[#This Row],[Vertex 2]],GroupVertices[Vertex],0)),1,1,"")</f>
        <v>5</v>
      </c>
      <c r="BD358" s="48"/>
      <c r="BE358" s="49"/>
      <c r="BF358" s="48"/>
      <c r="BG358" s="49"/>
      <c r="BH358" s="48"/>
      <c r="BI358" s="49"/>
      <c r="BJ358" s="48"/>
      <c r="BK358" s="49"/>
      <c r="BL358" s="48"/>
    </row>
    <row r="359" spans="1:64" ht="15">
      <c r="A359" s="64" t="s">
        <v>249</v>
      </c>
      <c r="B359" s="64" t="s">
        <v>286</v>
      </c>
      <c r="C359" s="65" t="s">
        <v>2752</v>
      </c>
      <c r="D359" s="66">
        <v>10</v>
      </c>
      <c r="E359" s="67" t="s">
        <v>136</v>
      </c>
      <c r="F359" s="68">
        <v>12</v>
      </c>
      <c r="G359" s="65"/>
      <c r="H359" s="69"/>
      <c r="I359" s="70"/>
      <c r="J359" s="70"/>
      <c r="K359" s="34" t="s">
        <v>65</v>
      </c>
      <c r="L359" s="77">
        <v>359</v>
      </c>
      <c r="M359" s="77"/>
      <c r="N359" s="72"/>
      <c r="O359" s="79" t="s">
        <v>382</v>
      </c>
      <c r="P359" s="81">
        <v>43688.69664351852</v>
      </c>
      <c r="Q359" s="79" t="s">
        <v>430</v>
      </c>
      <c r="R359" s="79"/>
      <c r="S359" s="79"/>
      <c r="T359" s="79"/>
      <c r="U359" s="82" t="s">
        <v>533</v>
      </c>
      <c r="V359" s="82" t="s">
        <v>533</v>
      </c>
      <c r="W359" s="81">
        <v>43688.69664351852</v>
      </c>
      <c r="X359" s="82" t="s">
        <v>644</v>
      </c>
      <c r="Y359" s="79"/>
      <c r="Z359" s="79"/>
      <c r="AA359" s="85" t="s">
        <v>762</v>
      </c>
      <c r="AB359" s="85" t="s">
        <v>832</v>
      </c>
      <c r="AC359" s="79" t="b">
        <v>0</v>
      </c>
      <c r="AD359" s="79">
        <v>1</v>
      </c>
      <c r="AE359" s="85" t="s">
        <v>841</v>
      </c>
      <c r="AF359" s="79" t="b">
        <v>0</v>
      </c>
      <c r="AG359" s="79" t="s">
        <v>854</v>
      </c>
      <c r="AH359" s="79"/>
      <c r="AI359" s="85" t="s">
        <v>839</v>
      </c>
      <c r="AJ359" s="79" t="b">
        <v>0</v>
      </c>
      <c r="AK359" s="79">
        <v>0</v>
      </c>
      <c r="AL359" s="85" t="s">
        <v>839</v>
      </c>
      <c r="AM359" s="79" t="s">
        <v>863</v>
      </c>
      <c r="AN359" s="79" t="b">
        <v>0</v>
      </c>
      <c r="AO359" s="85" t="s">
        <v>832</v>
      </c>
      <c r="AP359" s="79" t="s">
        <v>176</v>
      </c>
      <c r="AQ359" s="79">
        <v>0</v>
      </c>
      <c r="AR359" s="79">
        <v>0</v>
      </c>
      <c r="AS359" s="79"/>
      <c r="AT359" s="79"/>
      <c r="AU359" s="79"/>
      <c r="AV359" s="79"/>
      <c r="AW359" s="79"/>
      <c r="AX359" s="79"/>
      <c r="AY359" s="79"/>
      <c r="AZ359" s="79"/>
      <c r="BA359">
        <v>9</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249</v>
      </c>
      <c r="B360" s="64" t="s">
        <v>297</v>
      </c>
      <c r="C360" s="65" t="s">
        <v>2752</v>
      </c>
      <c r="D360" s="66">
        <v>10</v>
      </c>
      <c r="E360" s="67" t="s">
        <v>136</v>
      </c>
      <c r="F360" s="68">
        <v>12</v>
      </c>
      <c r="G360" s="65"/>
      <c r="H360" s="69"/>
      <c r="I360" s="70"/>
      <c r="J360" s="70"/>
      <c r="K360" s="34" t="s">
        <v>65</v>
      </c>
      <c r="L360" s="77">
        <v>360</v>
      </c>
      <c r="M360" s="77"/>
      <c r="N360" s="72"/>
      <c r="O360" s="79" t="s">
        <v>382</v>
      </c>
      <c r="P360" s="81">
        <v>43688.69664351852</v>
      </c>
      <c r="Q360" s="79" t="s">
        <v>430</v>
      </c>
      <c r="R360" s="79"/>
      <c r="S360" s="79"/>
      <c r="T360" s="79"/>
      <c r="U360" s="82" t="s">
        <v>533</v>
      </c>
      <c r="V360" s="82" t="s">
        <v>533</v>
      </c>
      <c r="W360" s="81">
        <v>43688.69664351852</v>
      </c>
      <c r="X360" s="82" t="s">
        <v>644</v>
      </c>
      <c r="Y360" s="79"/>
      <c r="Z360" s="79"/>
      <c r="AA360" s="85" t="s">
        <v>762</v>
      </c>
      <c r="AB360" s="85" t="s">
        <v>832</v>
      </c>
      <c r="AC360" s="79" t="b">
        <v>0</v>
      </c>
      <c r="AD360" s="79">
        <v>1</v>
      </c>
      <c r="AE360" s="85" t="s">
        <v>841</v>
      </c>
      <c r="AF360" s="79" t="b">
        <v>0</v>
      </c>
      <c r="AG360" s="79" t="s">
        <v>854</v>
      </c>
      <c r="AH360" s="79"/>
      <c r="AI360" s="85" t="s">
        <v>839</v>
      </c>
      <c r="AJ360" s="79" t="b">
        <v>0</v>
      </c>
      <c r="AK360" s="79">
        <v>0</v>
      </c>
      <c r="AL360" s="85" t="s">
        <v>839</v>
      </c>
      <c r="AM360" s="79" t="s">
        <v>863</v>
      </c>
      <c r="AN360" s="79" t="b">
        <v>0</v>
      </c>
      <c r="AO360" s="85" t="s">
        <v>832</v>
      </c>
      <c r="AP360" s="79" t="s">
        <v>176</v>
      </c>
      <c r="AQ360" s="79">
        <v>0</v>
      </c>
      <c r="AR360" s="79">
        <v>0</v>
      </c>
      <c r="AS360" s="79"/>
      <c r="AT360" s="79"/>
      <c r="AU360" s="79"/>
      <c r="AV360" s="79"/>
      <c r="AW360" s="79"/>
      <c r="AX360" s="79"/>
      <c r="AY360" s="79"/>
      <c r="AZ360" s="79"/>
      <c r="BA360">
        <v>9</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249</v>
      </c>
      <c r="B361" s="64" t="s">
        <v>298</v>
      </c>
      <c r="C361" s="65" t="s">
        <v>2752</v>
      </c>
      <c r="D361" s="66">
        <v>10</v>
      </c>
      <c r="E361" s="67" t="s">
        <v>136</v>
      </c>
      <c r="F361" s="68">
        <v>12</v>
      </c>
      <c r="G361" s="65"/>
      <c r="H361" s="69"/>
      <c r="I361" s="70"/>
      <c r="J361" s="70"/>
      <c r="K361" s="34" t="s">
        <v>65</v>
      </c>
      <c r="L361" s="77">
        <v>361</v>
      </c>
      <c r="M361" s="77"/>
      <c r="N361" s="72"/>
      <c r="O361" s="79" t="s">
        <v>382</v>
      </c>
      <c r="P361" s="81">
        <v>43688.69664351852</v>
      </c>
      <c r="Q361" s="79" t="s">
        <v>430</v>
      </c>
      <c r="R361" s="79"/>
      <c r="S361" s="79"/>
      <c r="T361" s="79"/>
      <c r="U361" s="82" t="s">
        <v>533</v>
      </c>
      <c r="V361" s="82" t="s">
        <v>533</v>
      </c>
      <c r="W361" s="81">
        <v>43688.69664351852</v>
      </c>
      <c r="X361" s="82" t="s">
        <v>644</v>
      </c>
      <c r="Y361" s="79"/>
      <c r="Z361" s="79"/>
      <c r="AA361" s="85" t="s">
        <v>762</v>
      </c>
      <c r="AB361" s="85" t="s">
        <v>832</v>
      </c>
      <c r="AC361" s="79" t="b">
        <v>0</v>
      </c>
      <c r="AD361" s="79">
        <v>1</v>
      </c>
      <c r="AE361" s="85" t="s">
        <v>841</v>
      </c>
      <c r="AF361" s="79" t="b">
        <v>0</v>
      </c>
      <c r="AG361" s="79" t="s">
        <v>854</v>
      </c>
      <c r="AH361" s="79"/>
      <c r="AI361" s="85" t="s">
        <v>839</v>
      </c>
      <c r="AJ361" s="79" t="b">
        <v>0</v>
      </c>
      <c r="AK361" s="79">
        <v>0</v>
      </c>
      <c r="AL361" s="85" t="s">
        <v>839</v>
      </c>
      <c r="AM361" s="79" t="s">
        <v>863</v>
      </c>
      <c r="AN361" s="79" t="b">
        <v>0</v>
      </c>
      <c r="AO361" s="85" t="s">
        <v>832</v>
      </c>
      <c r="AP361" s="79" t="s">
        <v>176</v>
      </c>
      <c r="AQ361" s="79">
        <v>0</v>
      </c>
      <c r="AR361" s="79">
        <v>0</v>
      </c>
      <c r="AS361" s="79"/>
      <c r="AT361" s="79"/>
      <c r="AU361" s="79"/>
      <c r="AV361" s="79"/>
      <c r="AW361" s="79"/>
      <c r="AX361" s="79"/>
      <c r="AY361" s="79"/>
      <c r="AZ361" s="79"/>
      <c r="BA361">
        <v>9</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249</v>
      </c>
      <c r="B362" s="64" t="s">
        <v>299</v>
      </c>
      <c r="C362" s="65" t="s">
        <v>2752</v>
      </c>
      <c r="D362" s="66">
        <v>10</v>
      </c>
      <c r="E362" s="67" t="s">
        <v>136</v>
      </c>
      <c r="F362" s="68">
        <v>12</v>
      </c>
      <c r="G362" s="65"/>
      <c r="H362" s="69"/>
      <c r="I362" s="70"/>
      <c r="J362" s="70"/>
      <c r="K362" s="34" t="s">
        <v>65</v>
      </c>
      <c r="L362" s="77">
        <v>362</v>
      </c>
      <c r="M362" s="77"/>
      <c r="N362" s="72"/>
      <c r="O362" s="79" t="s">
        <v>382</v>
      </c>
      <c r="P362" s="81">
        <v>43688.69664351852</v>
      </c>
      <c r="Q362" s="79" t="s">
        <v>430</v>
      </c>
      <c r="R362" s="79"/>
      <c r="S362" s="79"/>
      <c r="T362" s="79"/>
      <c r="U362" s="82" t="s">
        <v>533</v>
      </c>
      <c r="V362" s="82" t="s">
        <v>533</v>
      </c>
      <c r="W362" s="81">
        <v>43688.69664351852</v>
      </c>
      <c r="X362" s="82" t="s">
        <v>644</v>
      </c>
      <c r="Y362" s="79"/>
      <c r="Z362" s="79"/>
      <c r="AA362" s="85" t="s">
        <v>762</v>
      </c>
      <c r="AB362" s="85" t="s">
        <v>832</v>
      </c>
      <c r="AC362" s="79" t="b">
        <v>0</v>
      </c>
      <c r="AD362" s="79">
        <v>1</v>
      </c>
      <c r="AE362" s="85" t="s">
        <v>841</v>
      </c>
      <c r="AF362" s="79" t="b">
        <v>0</v>
      </c>
      <c r="AG362" s="79" t="s">
        <v>854</v>
      </c>
      <c r="AH362" s="79"/>
      <c r="AI362" s="85" t="s">
        <v>839</v>
      </c>
      <c r="AJ362" s="79" t="b">
        <v>0</v>
      </c>
      <c r="AK362" s="79">
        <v>0</v>
      </c>
      <c r="AL362" s="85" t="s">
        <v>839</v>
      </c>
      <c r="AM362" s="79" t="s">
        <v>863</v>
      </c>
      <c r="AN362" s="79" t="b">
        <v>0</v>
      </c>
      <c r="AO362" s="85" t="s">
        <v>832</v>
      </c>
      <c r="AP362" s="79" t="s">
        <v>176</v>
      </c>
      <c r="AQ362" s="79">
        <v>0</v>
      </c>
      <c r="AR362" s="79">
        <v>0</v>
      </c>
      <c r="AS362" s="79"/>
      <c r="AT362" s="79"/>
      <c r="AU362" s="79"/>
      <c r="AV362" s="79"/>
      <c r="AW362" s="79"/>
      <c r="AX362" s="79"/>
      <c r="AY362" s="79"/>
      <c r="AZ362" s="79"/>
      <c r="BA362">
        <v>9</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249</v>
      </c>
      <c r="B363" s="64" t="s">
        <v>300</v>
      </c>
      <c r="C363" s="65" t="s">
        <v>2752</v>
      </c>
      <c r="D363" s="66">
        <v>10</v>
      </c>
      <c r="E363" s="67" t="s">
        <v>136</v>
      </c>
      <c r="F363" s="68">
        <v>12</v>
      </c>
      <c r="G363" s="65"/>
      <c r="H363" s="69"/>
      <c r="I363" s="70"/>
      <c r="J363" s="70"/>
      <c r="K363" s="34" t="s">
        <v>65</v>
      </c>
      <c r="L363" s="77">
        <v>363</v>
      </c>
      <c r="M363" s="77"/>
      <c r="N363" s="72"/>
      <c r="O363" s="79" t="s">
        <v>382</v>
      </c>
      <c r="P363" s="81">
        <v>43688.69664351852</v>
      </c>
      <c r="Q363" s="79" t="s">
        <v>430</v>
      </c>
      <c r="R363" s="79"/>
      <c r="S363" s="79"/>
      <c r="T363" s="79"/>
      <c r="U363" s="82" t="s">
        <v>533</v>
      </c>
      <c r="V363" s="82" t="s">
        <v>533</v>
      </c>
      <c r="W363" s="81">
        <v>43688.69664351852</v>
      </c>
      <c r="X363" s="82" t="s">
        <v>644</v>
      </c>
      <c r="Y363" s="79"/>
      <c r="Z363" s="79"/>
      <c r="AA363" s="85" t="s">
        <v>762</v>
      </c>
      <c r="AB363" s="85" t="s">
        <v>832</v>
      </c>
      <c r="AC363" s="79" t="b">
        <v>0</v>
      </c>
      <c r="AD363" s="79">
        <v>1</v>
      </c>
      <c r="AE363" s="85" t="s">
        <v>841</v>
      </c>
      <c r="AF363" s="79" t="b">
        <v>0</v>
      </c>
      <c r="AG363" s="79" t="s">
        <v>854</v>
      </c>
      <c r="AH363" s="79"/>
      <c r="AI363" s="85" t="s">
        <v>839</v>
      </c>
      <c r="AJ363" s="79" t="b">
        <v>0</v>
      </c>
      <c r="AK363" s="79">
        <v>0</v>
      </c>
      <c r="AL363" s="85" t="s">
        <v>839</v>
      </c>
      <c r="AM363" s="79" t="s">
        <v>863</v>
      </c>
      <c r="AN363" s="79" t="b">
        <v>0</v>
      </c>
      <c r="AO363" s="85" t="s">
        <v>832</v>
      </c>
      <c r="AP363" s="79" t="s">
        <v>176</v>
      </c>
      <c r="AQ363" s="79">
        <v>0</v>
      </c>
      <c r="AR363" s="79">
        <v>0</v>
      </c>
      <c r="AS363" s="79"/>
      <c r="AT363" s="79"/>
      <c r="AU363" s="79"/>
      <c r="AV363" s="79"/>
      <c r="AW363" s="79"/>
      <c r="AX363" s="79"/>
      <c r="AY363" s="79"/>
      <c r="AZ363" s="79"/>
      <c r="BA363">
        <v>9</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249</v>
      </c>
      <c r="B364" s="64" t="s">
        <v>301</v>
      </c>
      <c r="C364" s="65" t="s">
        <v>2752</v>
      </c>
      <c r="D364" s="66">
        <v>10</v>
      </c>
      <c r="E364" s="67" t="s">
        <v>136</v>
      </c>
      <c r="F364" s="68">
        <v>12</v>
      </c>
      <c r="G364" s="65"/>
      <c r="H364" s="69"/>
      <c r="I364" s="70"/>
      <c r="J364" s="70"/>
      <c r="K364" s="34" t="s">
        <v>65</v>
      </c>
      <c r="L364" s="77">
        <v>364</v>
      </c>
      <c r="M364" s="77"/>
      <c r="N364" s="72"/>
      <c r="O364" s="79" t="s">
        <v>382</v>
      </c>
      <c r="P364" s="81">
        <v>43688.69664351852</v>
      </c>
      <c r="Q364" s="79" t="s">
        <v>430</v>
      </c>
      <c r="R364" s="79"/>
      <c r="S364" s="79"/>
      <c r="T364" s="79"/>
      <c r="U364" s="82" t="s">
        <v>533</v>
      </c>
      <c r="V364" s="82" t="s">
        <v>533</v>
      </c>
      <c r="W364" s="81">
        <v>43688.69664351852</v>
      </c>
      <c r="X364" s="82" t="s">
        <v>644</v>
      </c>
      <c r="Y364" s="79"/>
      <c r="Z364" s="79"/>
      <c r="AA364" s="85" t="s">
        <v>762</v>
      </c>
      <c r="AB364" s="85" t="s">
        <v>832</v>
      </c>
      <c r="AC364" s="79" t="b">
        <v>0</v>
      </c>
      <c r="AD364" s="79">
        <v>1</v>
      </c>
      <c r="AE364" s="85" t="s">
        <v>841</v>
      </c>
      <c r="AF364" s="79" t="b">
        <v>0</v>
      </c>
      <c r="AG364" s="79" t="s">
        <v>854</v>
      </c>
      <c r="AH364" s="79"/>
      <c r="AI364" s="85" t="s">
        <v>839</v>
      </c>
      <c r="AJ364" s="79" t="b">
        <v>0</v>
      </c>
      <c r="AK364" s="79">
        <v>0</v>
      </c>
      <c r="AL364" s="85" t="s">
        <v>839</v>
      </c>
      <c r="AM364" s="79" t="s">
        <v>863</v>
      </c>
      <c r="AN364" s="79" t="b">
        <v>0</v>
      </c>
      <c r="AO364" s="85" t="s">
        <v>832</v>
      </c>
      <c r="AP364" s="79" t="s">
        <v>176</v>
      </c>
      <c r="AQ364" s="79">
        <v>0</v>
      </c>
      <c r="AR364" s="79">
        <v>0</v>
      </c>
      <c r="AS364" s="79"/>
      <c r="AT364" s="79"/>
      <c r="AU364" s="79"/>
      <c r="AV364" s="79"/>
      <c r="AW364" s="79"/>
      <c r="AX364" s="79"/>
      <c r="AY364" s="79"/>
      <c r="AZ364" s="79"/>
      <c r="BA364">
        <v>9</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249</v>
      </c>
      <c r="B365" s="64" t="s">
        <v>302</v>
      </c>
      <c r="C365" s="65" t="s">
        <v>2752</v>
      </c>
      <c r="D365" s="66">
        <v>10</v>
      </c>
      <c r="E365" s="67" t="s">
        <v>136</v>
      </c>
      <c r="F365" s="68">
        <v>12</v>
      </c>
      <c r="G365" s="65"/>
      <c r="H365" s="69"/>
      <c r="I365" s="70"/>
      <c r="J365" s="70"/>
      <c r="K365" s="34" t="s">
        <v>65</v>
      </c>
      <c r="L365" s="77">
        <v>365</v>
      </c>
      <c r="M365" s="77"/>
      <c r="N365" s="72"/>
      <c r="O365" s="79" t="s">
        <v>382</v>
      </c>
      <c r="P365" s="81">
        <v>43688.69664351852</v>
      </c>
      <c r="Q365" s="79" t="s">
        <v>430</v>
      </c>
      <c r="R365" s="79"/>
      <c r="S365" s="79"/>
      <c r="T365" s="79"/>
      <c r="U365" s="82" t="s">
        <v>533</v>
      </c>
      <c r="V365" s="82" t="s">
        <v>533</v>
      </c>
      <c r="W365" s="81">
        <v>43688.69664351852</v>
      </c>
      <c r="X365" s="82" t="s">
        <v>644</v>
      </c>
      <c r="Y365" s="79"/>
      <c r="Z365" s="79"/>
      <c r="AA365" s="85" t="s">
        <v>762</v>
      </c>
      <c r="AB365" s="85" t="s">
        <v>832</v>
      </c>
      <c r="AC365" s="79" t="b">
        <v>0</v>
      </c>
      <c r="AD365" s="79">
        <v>1</v>
      </c>
      <c r="AE365" s="85" t="s">
        <v>841</v>
      </c>
      <c r="AF365" s="79" t="b">
        <v>0</v>
      </c>
      <c r="AG365" s="79" t="s">
        <v>854</v>
      </c>
      <c r="AH365" s="79"/>
      <c r="AI365" s="85" t="s">
        <v>839</v>
      </c>
      <c r="AJ365" s="79" t="b">
        <v>0</v>
      </c>
      <c r="AK365" s="79">
        <v>0</v>
      </c>
      <c r="AL365" s="85" t="s">
        <v>839</v>
      </c>
      <c r="AM365" s="79" t="s">
        <v>863</v>
      </c>
      <c r="AN365" s="79" t="b">
        <v>0</v>
      </c>
      <c r="AO365" s="85" t="s">
        <v>832</v>
      </c>
      <c r="AP365" s="79" t="s">
        <v>176</v>
      </c>
      <c r="AQ365" s="79">
        <v>0</v>
      </c>
      <c r="AR365" s="79">
        <v>0</v>
      </c>
      <c r="AS365" s="79"/>
      <c r="AT365" s="79"/>
      <c r="AU365" s="79"/>
      <c r="AV365" s="79"/>
      <c r="AW365" s="79"/>
      <c r="AX365" s="79"/>
      <c r="AY365" s="79"/>
      <c r="AZ365" s="79"/>
      <c r="BA365">
        <v>9</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249</v>
      </c>
      <c r="B366" s="64" t="s">
        <v>303</v>
      </c>
      <c r="C366" s="65" t="s">
        <v>2752</v>
      </c>
      <c r="D366" s="66">
        <v>10</v>
      </c>
      <c r="E366" s="67" t="s">
        <v>136</v>
      </c>
      <c r="F366" s="68">
        <v>12</v>
      </c>
      <c r="G366" s="65"/>
      <c r="H366" s="69"/>
      <c r="I366" s="70"/>
      <c r="J366" s="70"/>
      <c r="K366" s="34" t="s">
        <v>65</v>
      </c>
      <c r="L366" s="77">
        <v>366</v>
      </c>
      <c r="M366" s="77"/>
      <c r="N366" s="72"/>
      <c r="O366" s="79" t="s">
        <v>383</v>
      </c>
      <c r="P366" s="81">
        <v>43688.69664351852</v>
      </c>
      <c r="Q366" s="79" t="s">
        <v>430</v>
      </c>
      <c r="R366" s="79"/>
      <c r="S366" s="79"/>
      <c r="T366" s="79"/>
      <c r="U366" s="82" t="s">
        <v>533</v>
      </c>
      <c r="V366" s="82" t="s">
        <v>533</v>
      </c>
      <c r="W366" s="81">
        <v>43688.69664351852</v>
      </c>
      <c r="X366" s="82" t="s">
        <v>644</v>
      </c>
      <c r="Y366" s="79"/>
      <c r="Z366" s="79"/>
      <c r="AA366" s="85" t="s">
        <v>762</v>
      </c>
      <c r="AB366" s="85" t="s">
        <v>832</v>
      </c>
      <c r="AC366" s="79" t="b">
        <v>0</v>
      </c>
      <c r="AD366" s="79">
        <v>1</v>
      </c>
      <c r="AE366" s="85" t="s">
        <v>841</v>
      </c>
      <c r="AF366" s="79" t="b">
        <v>0</v>
      </c>
      <c r="AG366" s="79" t="s">
        <v>854</v>
      </c>
      <c r="AH366" s="79"/>
      <c r="AI366" s="85" t="s">
        <v>839</v>
      </c>
      <c r="AJ366" s="79" t="b">
        <v>0</v>
      </c>
      <c r="AK366" s="79">
        <v>0</v>
      </c>
      <c r="AL366" s="85" t="s">
        <v>839</v>
      </c>
      <c r="AM366" s="79" t="s">
        <v>863</v>
      </c>
      <c r="AN366" s="79" t="b">
        <v>0</v>
      </c>
      <c r="AO366" s="85" t="s">
        <v>832</v>
      </c>
      <c r="AP366" s="79" t="s">
        <v>176</v>
      </c>
      <c r="AQ366" s="79">
        <v>0</v>
      </c>
      <c r="AR366" s="79">
        <v>0</v>
      </c>
      <c r="AS366" s="79"/>
      <c r="AT366" s="79"/>
      <c r="AU366" s="79"/>
      <c r="AV366" s="79"/>
      <c r="AW366" s="79"/>
      <c r="AX366" s="79"/>
      <c r="AY366" s="79"/>
      <c r="AZ366" s="79"/>
      <c r="BA366">
        <v>9</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249</v>
      </c>
      <c r="B367" s="64" t="s">
        <v>295</v>
      </c>
      <c r="C367" s="65" t="s">
        <v>2752</v>
      </c>
      <c r="D367" s="66">
        <v>10</v>
      </c>
      <c r="E367" s="67" t="s">
        <v>136</v>
      </c>
      <c r="F367" s="68">
        <v>12</v>
      </c>
      <c r="G367" s="65"/>
      <c r="H367" s="69"/>
      <c r="I367" s="70"/>
      <c r="J367" s="70"/>
      <c r="K367" s="34" t="s">
        <v>65</v>
      </c>
      <c r="L367" s="77">
        <v>367</v>
      </c>
      <c r="M367" s="77"/>
      <c r="N367" s="72"/>
      <c r="O367" s="79" t="s">
        <v>382</v>
      </c>
      <c r="P367" s="81">
        <v>43688.6980787037</v>
      </c>
      <c r="Q367" s="79" t="s">
        <v>431</v>
      </c>
      <c r="R367" s="79"/>
      <c r="S367" s="79"/>
      <c r="T367" s="79"/>
      <c r="U367" s="82" t="s">
        <v>534</v>
      </c>
      <c r="V367" s="82" t="s">
        <v>534</v>
      </c>
      <c r="W367" s="81">
        <v>43688.6980787037</v>
      </c>
      <c r="X367" s="82" t="s">
        <v>645</v>
      </c>
      <c r="Y367" s="79"/>
      <c r="Z367" s="79"/>
      <c r="AA367" s="85" t="s">
        <v>763</v>
      </c>
      <c r="AB367" s="85" t="s">
        <v>832</v>
      </c>
      <c r="AC367" s="79" t="b">
        <v>0</v>
      </c>
      <c r="AD367" s="79">
        <v>1</v>
      </c>
      <c r="AE367" s="85" t="s">
        <v>841</v>
      </c>
      <c r="AF367" s="79" t="b">
        <v>0</v>
      </c>
      <c r="AG367" s="79" t="s">
        <v>854</v>
      </c>
      <c r="AH367" s="79"/>
      <c r="AI367" s="85" t="s">
        <v>839</v>
      </c>
      <c r="AJ367" s="79" t="b">
        <v>0</v>
      </c>
      <c r="AK367" s="79">
        <v>0</v>
      </c>
      <c r="AL367" s="85" t="s">
        <v>839</v>
      </c>
      <c r="AM367" s="79" t="s">
        <v>863</v>
      </c>
      <c r="AN367" s="79" t="b">
        <v>0</v>
      </c>
      <c r="AO367" s="85" t="s">
        <v>832</v>
      </c>
      <c r="AP367" s="79" t="s">
        <v>176</v>
      </c>
      <c r="AQ367" s="79">
        <v>0</v>
      </c>
      <c r="AR367" s="79">
        <v>0</v>
      </c>
      <c r="AS367" s="79"/>
      <c r="AT367" s="79"/>
      <c r="AU367" s="79"/>
      <c r="AV367" s="79"/>
      <c r="AW367" s="79"/>
      <c r="AX367" s="79"/>
      <c r="AY367" s="79"/>
      <c r="AZ367" s="79"/>
      <c r="BA367">
        <v>9</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249</v>
      </c>
      <c r="B368" s="64" t="s">
        <v>284</v>
      </c>
      <c r="C368" s="65" t="s">
        <v>2752</v>
      </c>
      <c r="D368" s="66">
        <v>10</v>
      </c>
      <c r="E368" s="67" t="s">
        <v>136</v>
      </c>
      <c r="F368" s="68">
        <v>12</v>
      </c>
      <c r="G368" s="65"/>
      <c r="H368" s="69"/>
      <c r="I368" s="70"/>
      <c r="J368" s="70"/>
      <c r="K368" s="34" t="s">
        <v>65</v>
      </c>
      <c r="L368" s="77">
        <v>368</v>
      </c>
      <c r="M368" s="77"/>
      <c r="N368" s="72"/>
      <c r="O368" s="79" t="s">
        <v>382</v>
      </c>
      <c r="P368" s="81">
        <v>43688.6980787037</v>
      </c>
      <c r="Q368" s="79" t="s">
        <v>431</v>
      </c>
      <c r="R368" s="79"/>
      <c r="S368" s="79"/>
      <c r="T368" s="79"/>
      <c r="U368" s="82" t="s">
        <v>534</v>
      </c>
      <c r="V368" s="82" t="s">
        <v>534</v>
      </c>
      <c r="W368" s="81">
        <v>43688.6980787037</v>
      </c>
      <c r="X368" s="82" t="s">
        <v>645</v>
      </c>
      <c r="Y368" s="79"/>
      <c r="Z368" s="79"/>
      <c r="AA368" s="85" t="s">
        <v>763</v>
      </c>
      <c r="AB368" s="85" t="s">
        <v>832</v>
      </c>
      <c r="AC368" s="79" t="b">
        <v>0</v>
      </c>
      <c r="AD368" s="79">
        <v>1</v>
      </c>
      <c r="AE368" s="85" t="s">
        <v>841</v>
      </c>
      <c r="AF368" s="79" t="b">
        <v>0</v>
      </c>
      <c r="AG368" s="79" t="s">
        <v>854</v>
      </c>
      <c r="AH368" s="79"/>
      <c r="AI368" s="85" t="s">
        <v>839</v>
      </c>
      <c r="AJ368" s="79" t="b">
        <v>0</v>
      </c>
      <c r="AK368" s="79">
        <v>0</v>
      </c>
      <c r="AL368" s="85" t="s">
        <v>839</v>
      </c>
      <c r="AM368" s="79" t="s">
        <v>863</v>
      </c>
      <c r="AN368" s="79" t="b">
        <v>0</v>
      </c>
      <c r="AO368" s="85" t="s">
        <v>832</v>
      </c>
      <c r="AP368" s="79" t="s">
        <v>176</v>
      </c>
      <c r="AQ368" s="79">
        <v>0</v>
      </c>
      <c r="AR368" s="79">
        <v>0</v>
      </c>
      <c r="AS368" s="79"/>
      <c r="AT368" s="79"/>
      <c r="AU368" s="79"/>
      <c r="AV368" s="79"/>
      <c r="AW368" s="79"/>
      <c r="AX368" s="79"/>
      <c r="AY368" s="79"/>
      <c r="AZ368" s="79"/>
      <c r="BA368">
        <v>9</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249</v>
      </c>
      <c r="B369" s="64" t="s">
        <v>293</v>
      </c>
      <c r="C369" s="65" t="s">
        <v>2752</v>
      </c>
      <c r="D369" s="66">
        <v>10</v>
      </c>
      <c r="E369" s="67" t="s">
        <v>136</v>
      </c>
      <c r="F369" s="68">
        <v>12</v>
      </c>
      <c r="G369" s="65"/>
      <c r="H369" s="69"/>
      <c r="I369" s="70"/>
      <c r="J369" s="70"/>
      <c r="K369" s="34" t="s">
        <v>65</v>
      </c>
      <c r="L369" s="77">
        <v>369</v>
      </c>
      <c r="M369" s="77"/>
      <c r="N369" s="72"/>
      <c r="O369" s="79" t="s">
        <v>382</v>
      </c>
      <c r="P369" s="81">
        <v>43688.6980787037</v>
      </c>
      <c r="Q369" s="79" t="s">
        <v>431</v>
      </c>
      <c r="R369" s="79"/>
      <c r="S369" s="79"/>
      <c r="T369" s="79"/>
      <c r="U369" s="82" t="s">
        <v>534</v>
      </c>
      <c r="V369" s="82" t="s">
        <v>534</v>
      </c>
      <c r="W369" s="81">
        <v>43688.6980787037</v>
      </c>
      <c r="X369" s="82" t="s">
        <v>645</v>
      </c>
      <c r="Y369" s="79"/>
      <c r="Z369" s="79"/>
      <c r="AA369" s="85" t="s">
        <v>763</v>
      </c>
      <c r="AB369" s="85" t="s">
        <v>832</v>
      </c>
      <c r="AC369" s="79" t="b">
        <v>0</v>
      </c>
      <c r="AD369" s="79">
        <v>1</v>
      </c>
      <c r="AE369" s="85" t="s">
        <v>841</v>
      </c>
      <c r="AF369" s="79" t="b">
        <v>0</v>
      </c>
      <c r="AG369" s="79" t="s">
        <v>854</v>
      </c>
      <c r="AH369" s="79"/>
      <c r="AI369" s="85" t="s">
        <v>839</v>
      </c>
      <c r="AJ369" s="79" t="b">
        <v>0</v>
      </c>
      <c r="AK369" s="79">
        <v>0</v>
      </c>
      <c r="AL369" s="85" t="s">
        <v>839</v>
      </c>
      <c r="AM369" s="79" t="s">
        <v>863</v>
      </c>
      <c r="AN369" s="79" t="b">
        <v>0</v>
      </c>
      <c r="AO369" s="85" t="s">
        <v>832</v>
      </c>
      <c r="AP369" s="79" t="s">
        <v>176</v>
      </c>
      <c r="AQ369" s="79">
        <v>0</v>
      </c>
      <c r="AR369" s="79">
        <v>0</v>
      </c>
      <c r="AS369" s="79"/>
      <c r="AT369" s="79"/>
      <c r="AU369" s="79"/>
      <c r="AV369" s="79"/>
      <c r="AW369" s="79"/>
      <c r="AX369" s="79"/>
      <c r="AY369" s="79"/>
      <c r="AZ369" s="79"/>
      <c r="BA369">
        <v>9</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249</v>
      </c>
      <c r="B370" s="64" t="s">
        <v>222</v>
      </c>
      <c r="C370" s="65" t="s">
        <v>2752</v>
      </c>
      <c r="D370" s="66">
        <v>10</v>
      </c>
      <c r="E370" s="67" t="s">
        <v>136</v>
      </c>
      <c r="F370" s="68">
        <v>12</v>
      </c>
      <c r="G370" s="65"/>
      <c r="H370" s="69"/>
      <c r="I370" s="70"/>
      <c r="J370" s="70"/>
      <c r="K370" s="34" t="s">
        <v>65</v>
      </c>
      <c r="L370" s="77">
        <v>370</v>
      </c>
      <c r="M370" s="77"/>
      <c r="N370" s="72"/>
      <c r="O370" s="79" t="s">
        <v>382</v>
      </c>
      <c r="P370" s="81">
        <v>43688.6980787037</v>
      </c>
      <c r="Q370" s="79" t="s">
        <v>431</v>
      </c>
      <c r="R370" s="79"/>
      <c r="S370" s="79"/>
      <c r="T370" s="79"/>
      <c r="U370" s="82" t="s">
        <v>534</v>
      </c>
      <c r="V370" s="82" t="s">
        <v>534</v>
      </c>
      <c r="W370" s="81">
        <v>43688.6980787037</v>
      </c>
      <c r="X370" s="82" t="s">
        <v>645</v>
      </c>
      <c r="Y370" s="79"/>
      <c r="Z370" s="79"/>
      <c r="AA370" s="85" t="s">
        <v>763</v>
      </c>
      <c r="AB370" s="85" t="s">
        <v>832</v>
      </c>
      <c r="AC370" s="79" t="b">
        <v>0</v>
      </c>
      <c r="AD370" s="79">
        <v>1</v>
      </c>
      <c r="AE370" s="85" t="s">
        <v>841</v>
      </c>
      <c r="AF370" s="79" t="b">
        <v>0</v>
      </c>
      <c r="AG370" s="79" t="s">
        <v>854</v>
      </c>
      <c r="AH370" s="79"/>
      <c r="AI370" s="85" t="s">
        <v>839</v>
      </c>
      <c r="AJ370" s="79" t="b">
        <v>0</v>
      </c>
      <c r="AK370" s="79">
        <v>0</v>
      </c>
      <c r="AL370" s="85" t="s">
        <v>839</v>
      </c>
      <c r="AM370" s="79" t="s">
        <v>863</v>
      </c>
      <c r="AN370" s="79" t="b">
        <v>0</v>
      </c>
      <c r="AO370" s="85" t="s">
        <v>832</v>
      </c>
      <c r="AP370" s="79" t="s">
        <v>176</v>
      </c>
      <c r="AQ370" s="79">
        <v>0</v>
      </c>
      <c r="AR370" s="79">
        <v>0</v>
      </c>
      <c r="AS370" s="79"/>
      <c r="AT370" s="79"/>
      <c r="AU370" s="79"/>
      <c r="AV370" s="79"/>
      <c r="AW370" s="79"/>
      <c r="AX370" s="79"/>
      <c r="AY370" s="79"/>
      <c r="AZ370" s="79"/>
      <c r="BA370">
        <v>9</v>
      </c>
      <c r="BB370" s="78" t="str">
        <f>REPLACE(INDEX(GroupVertices[Group],MATCH(Edges[[#This Row],[Vertex 1]],GroupVertices[Vertex],0)),1,1,"")</f>
        <v>2</v>
      </c>
      <c r="BC370" s="78" t="str">
        <f>REPLACE(INDEX(GroupVertices[Group],MATCH(Edges[[#This Row],[Vertex 2]],GroupVertices[Vertex],0)),1,1,"")</f>
        <v>3</v>
      </c>
      <c r="BD370" s="48"/>
      <c r="BE370" s="49"/>
      <c r="BF370" s="48"/>
      <c r="BG370" s="49"/>
      <c r="BH370" s="48"/>
      <c r="BI370" s="49"/>
      <c r="BJ370" s="48"/>
      <c r="BK370" s="49"/>
      <c r="BL370" s="48"/>
    </row>
    <row r="371" spans="1:64" ht="15">
      <c r="A371" s="64" t="s">
        <v>249</v>
      </c>
      <c r="B371" s="64" t="s">
        <v>296</v>
      </c>
      <c r="C371" s="65" t="s">
        <v>2752</v>
      </c>
      <c r="D371" s="66">
        <v>10</v>
      </c>
      <c r="E371" s="67" t="s">
        <v>136</v>
      </c>
      <c r="F371" s="68">
        <v>12</v>
      </c>
      <c r="G371" s="65"/>
      <c r="H371" s="69"/>
      <c r="I371" s="70"/>
      <c r="J371" s="70"/>
      <c r="K371" s="34" t="s">
        <v>65</v>
      </c>
      <c r="L371" s="77">
        <v>371</v>
      </c>
      <c r="M371" s="77"/>
      <c r="N371" s="72"/>
      <c r="O371" s="79" t="s">
        <v>382</v>
      </c>
      <c r="P371" s="81">
        <v>43688.6980787037</v>
      </c>
      <c r="Q371" s="79" t="s">
        <v>431</v>
      </c>
      <c r="R371" s="79"/>
      <c r="S371" s="79"/>
      <c r="T371" s="79"/>
      <c r="U371" s="82" t="s">
        <v>534</v>
      </c>
      <c r="V371" s="82" t="s">
        <v>534</v>
      </c>
      <c r="W371" s="81">
        <v>43688.6980787037</v>
      </c>
      <c r="X371" s="82" t="s">
        <v>645</v>
      </c>
      <c r="Y371" s="79"/>
      <c r="Z371" s="79"/>
      <c r="AA371" s="85" t="s">
        <v>763</v>
      </c>
      <c r="AB371" s="85" t="s">
        <v>832</v>
      </c>
      <c r="AC371" s="79" t="b">
        <v>0</v>
      </c>
      <c r="AD371" s="79">
        <v>1</v>
      </c>
      <c r="AE371" s="85" t="s">
        <v>841</v>
      </c>
      <c r="AF371" s="79" t="b">
        <v>0</v>
      </c>
      <c r="AG371" s="79" t="s">
        <v>854</v>
      </c>
      <c r="AH371" s="79"/>
      <c r="AI371" s="85" t="s">
        <v>839</v>
      </c>
      <c r="AJ371" s="79" t="b">
        <v>0</v>
      </c>
      <c r="AK371" s="79">
        <v>0</v>
      </c>
      <c r="AL371" s="85" t="s">
        <v>839</v>
      </c>
      <c r="AM371" s="79" t="s">
        <v>863</v>
      </c>
      <c r="AN371" s="79" t="b">
        <v>0</v>
      </c>
      <c r="AO371" s="85" t="s">
        <v>832</v>
      </c>
      <c r="AP371" s="79" t="s">
        <v>176</v>
      </c>
      <c r="AQ371" s="79">
        <v>0</v>
      </c>
      <c r="AR371" s="79">
        <v>0</v>
      </c>
      <c r="AS371" s="79"/>
      <c r="AT371" s="79"/>
      <c r="AU371" s="79"/>
      <c r="AV371" s="79"/>
      <c r="AW371" s="79"/>
      <c r="AX371" s="79"/>
      <c r="AY371" s="79"/>
      <c r="AZ371" s="79"/>
      <c r="BA371">
        <v>9</v>
      </c>
      <c r="BB371" s="78" t="str">
        <f>REPLACE(INDEX(GroupVertices[Group],MATCH(Edges[[#This Row],[Vertex 1]],GroupVertices[Vertex],0)),1,1,"")</f>
        <v>2</v>
      </c>
      <c r="BC371" s="78" t="str">
        <f>REPLACE(INDEX(GroupVertices[Group],MATCH(Edges[[#This Row],[Vertex 2]],GroupVertices[Vertex],0)),1,1,"")</f>
        <v>5</v>
      </c>
      <c r="BD371" s="48"/>
      <c r="BE371" s="49"/>
      <c r="BF371" s="48"/>
      <c r="BG371" s="49"/>
      <c r="BH371" s="48"/>
      <c r="BI371" s="49"/>
      <c r="BJ371" s="48"/>
      <c r="BK371" s="49"/>
      <c r="BL371" s="48"/>
    </row>
    <row r="372" spans="1:64" ht="15">
      <c r="A372" s="64" t="s">
        <v>249</v>
      </c>
      <c r="B372" s="64" t="s">
        <v>286</v>
      </c>
      <c r="C372" s="65" t="s">
        <v>2752</v>
      </c>
      <c r="D372" s="66">
        <v>10</v>
      </c>
      <c r="E372" s="67" t="s">
        <v>136</v>
      </c>
      <c r="F372" s="68">
        <v>12</v>
      </c>
      <c r="G372" s="65"/>
      <c r="H372" s="69"/>
      <c r="I372" s="70"/>
      <c r="J372" s="70"/>
      <c r="K372" s="34" t="s">
        <v>65</v>
      </c>
      <c r="L372" s="77">
        <v>372</v>
      </c>
      <c r="M372" s="77"/>
      <c r="N372" s="72"/>
      <c r="O372" s="79" t="s">
        <v>382</v>
      </c>
      <c r="P372" s="81">
        <v>43688.6980787037</v>
      </c>
      <c r="Q372" s="79" t="s">
        <v>431</v>
      </c>
      <c r="R372" s="79"/>
      <c r="S372" s="79"/>
      <c r="T372" s="79"/>
      <c r="U372" s="82" t="s">
        <v>534</v>
      </c>
      <c r="V372" s="82" t="s">
        <v>534</v>
      </c>
      <c r="W372" s="81">
        <v>43688.6980787037</v>
      </c>
      <c r="X372" s="82" t="s">
        <v>645</v>
      </c>
      <c r="Y372" s="79"/>
      <c r="Z372" s="79"/>
      <c r="AA372" s="85" t="s">
        <v>763</v>
      </c>
      <c r="AB372" s="85" t="s">
        <v>832</v>
      </c>
      <c r="AC372" s="79" t="b">
        <v>0</v>
      </c>
      <c r="AD372" s="79">
        <v>1</v>
      </c>
      <c r="AE372" s="85" t="s">
        <v>841</v>
      </c>
      <c r="AF372" s="79" t="b">
        <v>0</v>
      </c>
      <c r="AG372" s="79" t="s">
        <v>854</v>
      </c>
      <c r="AH372" s="79"/>
      <c r="AI372" s="85" t="s">
        <v>839</v>
      </c>
      <c r="AJ372" s="79" t="b">
        <v>0</v>
      </c>
      <c r="AK372" s="79">
        <v>0</v>
      </c>
      <c r="AL372" s="85" t="s">
        <v>839</v>
      </c>
      <c r="AM372" s="79" t="s">
        <v>863</v>
      </c>
      <c r="AN372" s="79" t="b">
        <v>0</v>
      </c>
      <c r="AO372" s="85" t="s">
        <v>832</v>
      </c>
      <c r="AP372" s="79" t="s">
        <v>176</v>
      </c>
      <c r="AQ372" s="79">
        <v>0</v>
      </c>
      <c r="AR372" s="79">
        <v>0</v>
      </c>
      <c r="AS372" s="79"/>
      <c r="AT372" s="79"/>
      <c r="AU372" s="79"/>
      <c r="AV372" s="79"/>
      <c r="AW372" s="79"/>
      <c r="AX372" s="79"/>
      <c r="AY372" s="79"/>
      <c r="AZ372" s="79"/>
      <c r="BA372">
        <v>9</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249</v>
      </c>
      <c r="B373" s="64" t="s">
        <v>297</v>
      </c>
      <c r="C373" s="65" t="s">
        <v>2752</v>
      </c>
      <c r="D373" s="66">
        <v>10</v>
      </c>
      <c r="E373" s="67" t="s">
        <v>136</v>
      </c>
      <c r="F373" s="68">
        <v>12</v>
      </c>
      <c r="G373" s="65"/>
      <c r="H373" s="69"/>
      <c r="I373" s="70"/>
      <c r="J373" s="70"/>
      <c r="K373" s="34" t="s">
        <v>65</v>
      </c>
      <c r="L373" s="77">
        <v>373</v>
      </c>
      <c r="M373" s="77"/>
      <c r="N373" s="72"/>
      <c r="O373" s="79" t="s">
        <v>382</v>
      </c>
      <c r="P373" s="81">
        <v>43688.6980787037</v>
      </c>
      <c r="Q373" s="79" t="s">
        <v>431</v>
      </c>
      <c r="R373" s="79"/>
      <c r="S373" s="79"/>
      <c r="T373" s="79"/>
      <c r="U373" s="82" t="s">
        <v>534</v>
      </c>
      <c r="V373" s="82" t="s">
        <v>534</v>
      </c>
      <c r="W373" s="81">
        <v>43688.6980787037</v>
      </c>
      <c r="X373" s="82" t="s">
        <v>645</v>
      </c>
      <c r="Y373" s="79"/>
      <c r="Z373" s="79"/>
      <c r="AA373" s="85" t="s">
        <v>763</v>
      </c>
      <c r="AB373" s="85" t="s">
        <v>832</v>
      </c>
      <c r="AC373" s="79" t="b">
        <v>0</v>
      </c>
      <c r="AD373" s="79">
        <v>1</v>
      </c>
      <c r="AE373" s="85" t="s">
        <v>841</v>
      </c>
      <c r="AF373" s="79" t="b">
        <v>0</v>
      </c>
      <c r="AG373" s="79" t="s">
        <v>854</v>
      </c>
      <c r="AH373" s="79"/>
      <c r="AI373" s="85" t="s">
        <v>839</v>
      </c>
      <c r="AJ373" s="79" t="b">
        <v>0</v>
      </c>
      <c r="AK373" s="79">
        <v>0</v>
      </c>
      <c r="AL373" s="85" t="s">
        <v>839</v>
      </c>
      <c r="AM373" s="79" t="s">
        <v>863</v>
      </c>
      <c r="AN373" s="79" t="b">
        <v>0</v>
      </c>
      <c r="AO373" s="85" t="s">
        <v>832</v>
      </c>
      <c r="AP373" s="79" t="s">
        <v>176</v>
      </c>
      <c r="AQ373" s="79">
        <v>0</v>
      </c>
      <c r="AR373" s="79">
        <v>0</v>
      </c>
      <c r="AS373" s="79"/>
      <c r="AT373" s="79"/>
      <c r="AU373" s="79"/>
      <c r="AV373" s="79"/>
      <c r="AW373" s="79"/>
      <c r="AX373" s="79"/>
      <c r="AY373" s="79"/>
      <c r="AZ373" s="79"/>
      <c r="BA373">
        <v>9</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249</v>
      </c>
      <c r="B374" s="64" t="s">
        <v>298</v>
      </c>
      <c r="C374" s="65" t="s">
        <v>2752</v>
      </c>
      <c r="D374" s="66">
        <v>10</v>
      </c>
      <c r="E374" s="67" t="s">
        <v>136</v>
      </c>
      <c r="F374" s="68">
        <v>12</v>
      </c>
      <c r="G374" s="65"/>
      <c r="H374" s="69"/>
      <c r="I374" s="70"/>
      <c r="J374" s="70"/>
      <c r="K374" s="34" t="s">
        <v>65</v>
      </c>
      <c r="L374" s="77">
        <v>374</v>
      </c>
      <c r="M374" s="77"/>
      <c r="N374" s="72"/>
      <c r="O374" s="79" t="s">
        <v>382</v>
      </c>
      <c r="P374" s="81">
        <v>43688.6980787037</v>
      </c>
      <c r="Q374" s="79" t="s">
        <v>431</v>
      </c>
      <c r="R374" s="79"/>
      <c r="S374" s="79"/>
      <c r="T374" s="79"/>
      <c r="U374" s="82" t="s">
        <v>534</v>
      </c>
      <c r="V374" s="82" t="s">
        <v>534</v>
      </c>
      <c r="W374" s="81">
        <v>43688.6980787037</v>
      </c>
      <c r="X374" s="82" t="s">
        <v>645</v>
      </c>
      <c r="Y374" s="79"/>
      <c r="Z374" s="79"/>
      <c r="AA374" s="85" t="s">
        <v>763</v>
      </c>
      <c r="AB374" s="85" t="s">
        <v>832</v>
      </c>
      <c r="AC374" s="79" t="b">
        <v>0</v>
      </c>
      <c r="AD374" s="79">
        <v>1</v>
      </c>
      <c r="AE374" s="85" t="s">
        <v>841</v>
      </c>
      <c r="AF374" s="79" t="b">
        <v>0</v>
      </c>
      <c r="AG374" s="79" t="s">
        <v>854</v>
      </c>
      <c r="AH374" s="79"/>
      <c r="AI374" s="85" t="s">
        <v>839</v>
      </c>
      <c r="AJ374" s="79" t="b">
        <v>0</v>
      </c>
      <c r="AK374" s="79">
        <v>0</v>
      </c>
      <c r="AL374" s="85" t="s">
        <v>839</v>
      </c>
      <c r="AM374" s="79" t="s">
        <v>863</v>
      </c>
      <c r="AN374" s="79" t="b">
        <v>0</v>
      </c>
      <c r="AO374" s="85" t="s">
        <v>832</v>
      </c>
      <c r="AP374" s="79" t="s">
        <v>176</v>
      </c>
      <c r="AQ374" s="79">
        <v>0</v>
      </c>
      <c r="AR374" s="79">
        <v>0</v>
      </c>
      <c r="AS374" s="79"/>
      <c r="AT374" s="79"/>
      <c r="AU374" s="79"/>
      <c r="AV374" s="79"/>
      <c r="AW374" s="79"/>
      <c r="AX374" s="79"/>
      <c r="AY374" s="79"/>
      <c r="AZ374" s="79"/>
      <c r="BA374">
        <v>9</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249</v>
      </c>
      <c r="B375" s="64" t="s">
        <v>299</v>
      </c>
      <c r="C375" s="65" t="s">
        <v>2752</v>
      </c>
      <c r="D375" s="66">
        <v>10</v>
      </c>
      <c r="E375" s="67" t="s">
        <v>136</v>
      </c>
      <c r="F375" s="68">
        <v>12</v>
      </c>
      <c r="G375" s="65"/>
      <c r="H375" s="69"/>
      <c r="I375" s="70"/>
      <c r="J375" s="70"/>
      <c r="K375" s="34" t="s">
        <v>65</v>
      </c>
      <c r="L375" s="77">
        <v>375</v>
      </c>
      <c r="M375" s="77"/>
      <c r="N375" s="72"/>
      <c r="O375" s="79" t="s">
        <v>382</v>
      </c>
      <c r="P375" s="81">
        <v>43688.6980787037</v>
      </c>
      <c r="Q375" s="79" t="s">
        <v>431</v>
      </c>
      <c r="R375" s="79"/>
      <c r="S375" s="79"/>
      <c r="T375" s="79"/>
      <c r="U375" s="82" t="s">
        <v>534</v>
      </c>
      <c r="V375" s="82" t="s">
        <v>534</v>
      </c>
      <c r="W375" s="81">
        <v>43688.6980787037</v>
      </c>
      <c r="X375" s="82" t="s">
        <v>645</v>
      </c>
      <c r="Y375" s="79"/>
      <c r="Z375" s="79"/>
      <c r="AA375" s="85" t="s">
        <v>763</v>
      </c>
      <c r="AB375" s="85" t="s">
        <v>832</v>
      </c>
      <c r="AC375" s="79" t="b">
        <v>0</v>
      </c>
      <c r="AD375" s="79">
        <v>1</v>
      </c>
      <c r="AE375" s="85" t="s">
        <v>841</v>
      </c>
      <c r="AF375" s="79" t="b">
        <v>0</v>
      </c>
      <c r="AG375" s="79" t="s">
        <v>854</v>
      </c>
      <c r="AH375" s="79"/>
      <c r="AI375" s="85" t="s">
        <v>839</v>
      </c>
      <c r="AJ375" s="79" t="b">
        <v>0</v>
      </c>
      <c r="AK375" s="79">
        <v>0</v>
      </c>
      <c r="AL375" s="85" t="s">
        <v>839</v>
      </c>
      <c r="AM375" s="79" t="s">
        <v>863</v>
      </c>
      <c r="AN375" s="79" t="b">
        <v>0</v>
      </c>
      <c r="AO375" s="85" t="s">
        <v>832</v>
      </c>
      <c r="AP375" s="79" t="s">
        <v>176</v>
      </c>
      <c r="AQ375" s="79">
        <v>0</v>
      </c>
      <c r="AR375" s="79">
        <v>0</v>
      </c>
      <c r="AS375" s="79"/>
      <c r="AT375" s="79"/>
      <c r="AU375" s="79"/>
      <c r="AV375" s="79"/>
      <c r="AW375" s="79"/>
      <c r="AX375" s="79"/>
      <c r="AY375" s="79"/>
      <c r="AZ375" s="79"/>
      <c r="BA375">
        <v>9</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249</v>
      </c>
      <c r="B376" s="64" t="s">
        <v>300</v>
      </c>
      <c r="C376" s="65" t="s">
        <v>2752</v>
      </c>
      <c r="D376" s="66">
        <v>10</v>
      </c>
      <c r="E376" s="67" t="s">
        <v>136</v>
      </c>
      <c r="F376" s="68">
        <v>12</v>
      </c>
      <c r="G376" s="65"/>
      <c r="H376" s="69"/>
      <c r="I376" s="70"/>
      <c r="J376" s="70"/>
      <c r="K376" s="34" t="s">
        <v>65</v>
      </c>
      <c r="L376" s="77">
        <v>376</v>
      </c>
      <c r="M376" s="77"/>
      <c r="N376" s="72"/>
      <c r="O376" s="79" t="s">
        <v>382</v>
      </c>
      <c r="P376" s="81">
        <v>43688.6980787037</v>
      </c>
      <c r="Q376" s="79" t="s">
        <v>431</v>
      </c>
      <c r="R376" s="79"/>
      <c r="S376" s="79"/>
      <c r="T376" s="79"/>
      <c r="U376" s="82" t="s">
        <v>534</v>
      </c>
      <c r="V376" s="82" t="s">
        <v>534</v>
      </c>
      <c r="W376" s="81">
        <v>43688.6980787037</v>
      </c>
      <c r="X376" s="82" t="s">
        <v>645</v>
      </c>
      <c r="Y376" s="79"/>
      <c r="Z376" s="79"/>
      <c r="AA376" s="85" t="s">
        <v>763</v>
      </c>
      <c r="AB376" s="85" t="s">
        <v>832</v>
      </c>
      <c r="AC376" s="79" t="b">
        <v>0</v>
      </c>
      <c r="AD376" s="79">
        <v>1</v>
      </c>
      <c r="AE376" s="85" t="s">
        <v>841</v>
      </c>
      <c r="AF376" s="79" t="b">
        <v>0</v>
      </c>
      <c r="AG376" s="79" t="s">
        <v>854</v>
      </c>
      <c r="AH376" s="79"/>
      <c r="AI376" s="85" t="s">
        <v>839</v>
      </c>
      <c r="AJ376" s="79" t="b">
        <v>0</v>
      </c>
      <c r="AK376" s="79">
        <v>0</v>
      </c>
      <c r="AL376" s="85" t="s">
        <v>839</v>
      </c>
      <c r="AM376" s="79" t="s">
        <v>863</v>
      </c>
      <c r="AN376" s="79" t="b">
        <v>0</v>
      </c>
      <c r="AO376" s="85" t="s">
        <v>832</v>
      </c>
      <c r="AP376" s="79" t="s">
        <v>176</v>
      </c>
      <c r="AQ376" s="79">
        <v>0</v>
      </c>
      <c r="AR376" s="79">
        <v>0</v>
      </c>
      <c r="AS376" s="79"/>
      <c r="AT376" s="79"/>
      <c r="AU376" s="79"/>
      <c r="AV376" s="79"/>
      <c r="AW376" s="79"/>
      <c r="AX376" s="79"/>
      <c r="AY376" s="79"/>
      <c r="AZ376" s="79"/>
      <c r="BA376">
        <v>9</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249</v>
      </c>
      <c r="B377" s="64" t="s">
        <v>301</v>
      </c>
      <c r="C377" s="65" t="s">
        <v>2752</v>
      </c>
      <c r="D377" s="66">
        <v>10</v>
      </c>
      <c r="E377" s="67" t="s">
        <v>136</v>
      </c>
      <c r="F377" s="68">
        <v>12</v>
      </c>
      <c r="G377" s="65"/>
      <c r="H377" s="69"/>
      <c r="I377" s="70"/>
      <c r="J377" s="70"/>
      <c r="K377" s="34" t="s">
        <v>65</v>
      </c>
      <c r="L377" s="77">
        <v>377</v>
      </c>
      <c r="M377" s="77"/>
      <c r="N377" s="72"/>
      <c r="O377" s="79" t="s">
        <v>382</v>
      </c>
      <c r="P377" s="81">
        <v>43688.6980787037</v>
      </c>
      <c r="Q377" s="79" t="s">
        <v>431</v>
      </c>
      <c r="R377" s="79"/>
      <c r="S377" s="79"/>
      <c r="T377" s="79"/>
      <c r="U377" s="82" t="s">
        <v>534</v>
      </c>
      <c r="V377" s="82" t="s">
        <v>534</v>
      </c>
      <c r="W377" s="81">
        <v>43688.6980787037</v>
      </c>
      <c r="X377" s="82" t="s">
        <v>645</v>
      </c>
      <c r="Y377" s="79"/>
      <c r="Z377" s="79"/>
      <c r="AA377" s="85" t="s">
        <v>763</v>
      </c>
      <c r="AB377" s="85" t="s">
        <v>832</v>
      </c>
      <c r="AC377" s="79" t="b">
        <v>0</v>
      </c>
      <c r="AD377" s="79">
        <v>1</v>
      </c>
      <c r="AE377" s="85" t="s">
        <v>841</v>
      </c>
      <c r="AF377" s="79" t="b">
        <v>0</v>
      </c>
      <c r="AG377" s="79" t="s">
        <v>854</v>
      </c>
      <c r="AH377" s="79"/>
      <c r="AI377" s="85" t="s">
        <v>839</v>
      </c>
      <c r="AJ377" s="79" t="b">
        <v>0</v>
      </c>
      <c r="AK377" s="79">
        <v>0</v>
      </c>
      <c r="AL377" s="85" t="s">
        <v>839</v>
      </c>
      <c r="AM377" s="79" t="s">
        <v>863</v>
      </c>
      <c r="AN377" s="79" t="b">
        <v>0</v>
      </c>
      <c r="AO377" s="85" t="s">
        <v>832</v>
      </c>
      <c r="AP377" s="79" t="s">
        <v>176</v>
      </c>
      <c r="AQ377" s="79">
        <v>0</v>
      </c>
      <c r="AR377" s="79">
        <v>0</v>
      </c>
      <c r="AS377" s="79"/>
      <c r="AT377" s="79"/>
      <c r="AU377" s="79"/>
      <c r="AV377" s="79"/>
      <c r="AW377" s="79"/>
      <c r="AX377" s="79"/>
      <c r="AY377" s="79"/>
      <c r="AZ377" s="79"/>
      <c r="BA377">
        <v>9</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249</v>
      </c>
      <c r="B378" s="64" t="s">
        <v>302</v>
      </c>
      <c r="C378" s="65" t="s">
        <v>2752</v>
      </c>
      <c r="D378" s="66">
        <v>10</v>
      </c>
      <c r="E378" s="67" t="s">
        <v>136</v>
      </c>
      <c r="F378" s="68">
        <v>12</v>
      </c>
      <c r="G378" s="65"/>
      <c r="H378" s="69"/>
      <c r="I378" s="70"/>
      <c r="J378" s="70"/>
      <c r="K378" s="34" t="s">
        <v>65</v>
      </c>
      <c r="L378" s="77">
        <v>378</v>
      </c>
      <c r="M378" s="77"/>
      <c r="N378" s="72"/>
      <c r="O378" s="79" t="s">
        <v>382</v>
      </c>
      <c r="P378" s="81">
        <v>43688.6980787037</v>
      </c>
      <c r="Q378" s="79" t="s">
        <v>431</v>
      </c>
      <c r="R378" s="79"/>
      <c r="S378" s="79"/>
      <c r="T378" s="79"/>
      <c r="U378" s="82" t="s">
        <v>534</v>
      </c>
      <c r="V378" s="82" t="s">
        <v>534</v>
      </c>
      <c r="W378" s="81">
        <v>43688.6980787037</v>
      </c>
      <c r="X378" s="82" t="s">
        <v>645</v>
      </c>
      <c r="Y378" s="79"/>
      <c r="Z378" s="79"/>
      <c r="AA378" s="85" t="s">
        <v>763</v>
      </c>
      <c r="AB378" s="85" t="s">
        <v>832</v>
      </c>
      <c r="AC378" s="79" t="b">
        <v>0</v>
      </c>
      <c r="AD378" s="79">
        <v>1</v>
      </c>
      <c r="AE378" s="85" t="s">
        <v>841</v>
      </c>
      <c r="AF378" s="79" t="b">
        <v>0</v>
      </c>
      <c r="AG378" s="79" t="s">
        <v>854</v>
      </c>
      <c r="AH378" s="79"/>
      <c r="AI378" s="85" t="s">
        <v>839</v>
      </c>
      <c r="AJ378" s="79" t="b">
        <v>0</v>
      </c>
      <c r="AK378" s="79">
        <v>0</v>
      </c>
      <c r="AL378" s="85" t="s">
        <v>839</v>
      </c>
      <c r="AM378" s="79" t="s">
        <v>863</v>
      </c>
      <c r="AN378" s="79" t="b">
        <v>0</v>
      </c>
      <c r="AO378" s="85" t="s">
        <v>832</v>
      </c>
      <c r="AP378" s="79" t="s">
        <v>176</v>
      </c>
      <c r="AQ378" s="79">
        <v>0</v>
      </c>
      <c r="AR378" s="79">
        <v>0</v>
      </c>
      <c r="AS378" s="79"/>
      <c r="AT378" s="79"/>
      <c r="AU378" s="79"/>
      <c r="AV378" s="79"/>
      <c r="AW378" s="79"/>
      <c r="AX378" s="79"/>
      <c r="AY378" s="79"/>
      <c r="AZ378" s="79"/>
      <c r="BA378">
        <v>9</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249</v>
      </c>
      <c r="B379" s="64" t="s">
        <v>303</v>
      </c>
      <c r="C379" s="65" t="s">
        <v>2752</v>
      </c>
      <c r="D379" s="66">
        <v>10</v>
      </c>
      <c r="E379" s="67" t="s">
        <v>136</v>
      </c>
      <c r="F379" s="68">
        <v>12</v>
      </c>
      <c r="G379" s="65"/>
      <c r="H379" s="69"/>
      <c r="I379" s="70"/>
      <c r="J379" s="70"/>
      <c r="K379" s="34" t="s">
        <v>65</v>
      </c>
      <c r="L379" s="77">
        <v>379</v>
      </c>
      <c r="M379" s="77"/>
      <c r="N379" s="72"/>
      <c r="O379" s="79" t="s">
        <v>383</v>
      </c>
      <c r="P379" s="81">
        <v>43688.6980787037</v>
      </c>
      <c r="Q379" s="79" t="s">
        <v>431</v>
      </c>
      <c r="R379" s="79"/>
      <c r="S379" s="79"/>
      <c r="T379" s="79"/>
      <c r="U379" s="82" t="s">
        <v>534</v>
      </c>
      <c r="V379" s="82" t="s">
        <v>534</v>
      </c>
      <c r="W379" s="81">
        <v>43688.6980787037</v>
      </c>
      <c r="X379" s="82" t="s">
        <v>645</v>
      </c>
      <c r="Y379" s="79"/>
      <c r="Z379" s="79"/>
      <c r="AA379" s="85" t="s">
        <v>763</v>
      </c>
      <c r="AB379" s="85" t="s">
        <v>832</v>
      </c>
      <c r="AC379" s="79" t="b">
        <v>0</v>
      </c>
      <c r="AD379" s="79">
        <v>1</v>
      </c>
      <c r="AE379" s="85" t="s">
        <v>841</v>
      </c>
      <c r="AF379" s="79" t="b">
        <v>0</v>
      </c>
      <c r="AG379" s="79" t="s">
        <v>854</v>
      </c>
      <c r="AH379" s="79"/>
      <c r="AI379" s="85" t="s">
        <v>839</v>
      </c>
      <c r="AJ379" s="79" t="b">
        <v>0</v>
      </c>
      <c r="AK379" s="79">
        <v>0</v>
      </c>
      <c r="AL379" s="85" t="s">
        <v>839</v>
      </c>
      <c r="AM379" s="79" t="s">
        <v>863</v>
      </c>
      <c r="AN379" s="79" t="b">
        <v>0</v>
      </c>
      <c r="AO379" s="85" t="s">
        <v>832</v>
      </c>
      <c r="AP379" s="79" t="s">
        <v>176</v>
      </c>
      <c r="AQ379" s="79">
        <v>0</v>
      </c>
      <c r="AR379" s="79">
        <v>0</v>
      </c>
      <c r="AS379" s="79"/>
      <c r="AT379" s="79"/>
      <c r="AU379" s="79"/>
      <c r="AV379" s="79"/>
      <c r="AW379" s="79"/>
      <c r="AX379" s="79"/>
      <c r="AY379" s="79"/>
      <c r="AZ379" s="79"/>
      <c r="BA379">
        <v>9</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250</v>
      </c>
      <c r="B380" s="64" t="s">
        <v>249</v>
      </c>
      <c r="C380" s="65" t="s">
        <v>2748</v>
      </c>
      <c r="D380" s="66">
        <v>3</v>
      </c>
      <c r="E380" s="67" t="s">
        <v>132</v>
      </c>
      <c r="F380" s="68">
        <v>35</v>
      </c>
      <c r="G380" s="65"/>
      <c r="H380" s="69"/>
      <c r="I380" s="70"/>
      <c r="J380" s="70"/>
      <c r="K380" s="34" t="s">
        <v>65</v>
      </c>
      <c r="L380" s="77">
        <v>380</v>
      </c>
      <c r="M380" s="77"/>
      <c r="N380" s="72"/>
      <c r="O380" s="79" t="s">
        <v>383</v>
      </c>
      <c r="P380" s="81">
        <v>43688.759722222225</v>
      </c>
      <c r="Q380" s="79" t="s">
        <v>432</v>
      </c>
      <c r="R380" s="79"/>
      <c r="S380" s="79"/>
      <c r="T380" s="79"/>
      <c r="U380" s="79"/>
      <c r="V380" s="82" t="s">
        <v>567</v>
      </c>
      <c r="W380" s="81">
        <v>43688.759722222225</v>
      </c>
      <c r="X380" s="82" t="s">
        <v>646</v>
      </c>
      <c r="Y380" s="79"/>
      <c r="Z380" s="79"/>
      <c r="AA380" s="85" t="s">
        <v>764</v>
      </c>
      <c r="AB380" s="85" t="s">
        <v>763</v>
      </c>
      <c r="AC380" s="79" t="b">
        <v>0</v>
      </c>
      <c r="AD380" s="79">
        <v>0</v>
      </c>
      <c r="AE380" s="85" t="s">
        <v>847</v>
      </c>
      <c r="AF380" s="79" t="b">
        <v>0</v>
      </c>
      <c r="AG380" s="79" t="s">
        <v>855</v>
      </c>
      <c r="AH380" s="79"/>
      <c r="AI380" s="85" t="s">
        <v>839</v>
      </c>
      <c r="AJ380" s="79" t="b">
        <v>0</v>
      </c>
      <c r="AK380" s="79">
        <v>0</v>
      </c>
      <c r="AL380" s="85" t="s">
        <v>839</v>
      </c>
      <c r="AM380" s="79" t="s">
        <v>863</v>
      </c>
      <c r="AN380" s="79" t="b">
        <v>0</v>
      </c>
      <c r="AO380" s="85" t="s">
        <v>763</v>
      </c>
      <c r="AP380" s="79" t="s">
        <v>176</v>
      </c>
      <c r="AQ380" s="79">
        <v>0</v>
      </c>
      <c r="AR380" s="79">
        <v>0</v>
      </c>
      <c r="AS380" s="79" t="s">
        <v>868</v>
      </c>
      <c r="AT380" s="79" t="s">
        <v>869</v>
      </c>
      <c r="AU380" s="79" t="s">
        <v>870</v>
      </c>
      <c r="AV380" s="79" t="s">
        <v>871</v>
      </c>
      <c r="AW380" s="79" t="s">
        <v>872</v>
      </c>
      <c r="AX380" s="79" t="s">
        <v>873</v>
      </c>
      <c r="AY380" s="79" t="s">
        <v>874</v>
      </c>
      <c r="AZ380" s="82" t="s">
        <v>875</v>
      </c>
      <c r="BA380">
        <v>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250</v>
      </c>
      <c r="B381" s="64" t="s">
        <v>295</v>
      </c>
      <c r="C381" s="65" t="s">
        <v>2748</v>
      </c>
      <c r="D381" s="66">
        <v>3</v>
      </c>
      <c r="E381" s="67" t="s">
        <v>132</v>
      </c>
      <c r="F381" s="68">
        <v>35</v>
      </c>
      <c r="G381" s="65"/>
      <c r="H381" s="69"/>
      <c r="I381" s="70"/>
      <c r="J381" s="70"/>
      <c r="K381" s="34" t="s">
        <v>65</v>
      </c>
      <c r="L381" s="77">
        <v>381</v>
      </c>
      <c r="M381" s="77"/>
      <c r="N381" s="72"/>
      <c r="O381" s="79" t="s">
        <v>382</v>
      </c>
      <c r="P381" s="81">
        <v>43688.759722222225</v>
      </c>
      <c r="Q381" s="79" t="s">
        <v>432</v>
      </c>
      <c r="R381" s="79"/>
      <c r="S381" s="79"/>
      <c r="T381" s="79"/>
      <c r="U381" s="79"/>
      <c r="V381" s="82" t="s">
        <v>567</v>
      </c>
      <c r="W381" s="81">
        <v>43688.759722222225</v>
      </c>
      <c r="X381" s="82" t="s">
        <v>646</v>
      </c>
      <c r="Y381" s="79"/>
      <c r="Z381" s="79"/>
      <c r="AA381" s="85" t="s">
        <v>764</v>
      </c>
      <c r="AB381" s="85" t="s">
        <v>763</v>
      </c>
      <c r="AC381" s="79" t="b">
        <v>0</v>
      </c>
      <c r="AD381" s="79">
        <v>0</v>
      </c>
      <c r="AE381" s="85" t="s">
        <v>847</v>
      </c>
      <c r="AF381" s="79" t="b">
        <v>0</v>
      </c>
      <c r="AG381" s="79" t="s">
        <v>855</v>
      </c>
      <c r="AH381" s="79"/>
      <c r="AI381" s="85" t="s">
        <v>839</v>
      </c>
      <c r="AJ381" s="79" t="b">
        <v>0</v>
      </c>
      <c r="AK381" s="79">
        <v>0</v>
      </c>
      <c r="AL381" s="85" t="s">
        <v>839</v>
      </c>
      <c r="AM381" s="79" t="s">
        <v>863</v>
      </c>
      <c r="AN381" s="79" t="b">
        <v>0</v>
      </c>
      <c r="AO381" s="85" t="s">
        <v>763</v>
      </c>
      <c r="AP381" s="79" t="s">
        <v>176</v>
      </c>
      <c r="AQ381" s="79">
        <v>0</v>
      </c>
      <c r="AR381" s="79">
        <v>0</v>
      </c>
      <c r="AS381" s="79" t="s">
        <v>868</v>
      </c>
      <c r="AT381" s="79" t="s">
        <v>869</v>
      </c>
      <c r="AU381" s="79" t="s">
        <v>870</v>
      </c>
      <c r="AV381" s="79" t="s">
        <v>871</v>
      </c>
      <c r="AW381" s="79" t="s">
        <v>872</v>
      </c>
      <c r="AX381" s="79" t="s">
        <v>873</v>
      </c>
      <c r="AY381" s="79" t="s">
        <v>874</v>
      </c>
      <c r="AZ381" s="82" t="s">
        <v>875</v>
      </c>
      <c r="BA381">
        <v>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250</v>
      </c>
      <c r="B382" s="64" t="s">
        <v>284</v>
      </c>
      <c r="C382" s="65" t="s">
        <v>2748</v>
      </c>
      <c r="D382" s="66">
        <v>3</v>
      </c>
      <c r="E382" s="67" t="s">
        <v>132</v>
      </c>
      <c r="F382" s="68">
        <v>35</v>
      </c>
      <c r="G382" s="65"/>
      <c r="H382" s="69"/>
      <c r="I382" s="70"/>
      <c r="J382" s="70"/>
      <c r="K382" s="34" t="s">
        <v>65</v>
      </c>
      <c r="L382" s="77">
        <v>382</v>
      </c>
      <c r="M382" s="77"/>
      <c r="N382" s="72"/>
      <c r="O382" s="79" t="s">
        <v>382</v>
      </c>
      <c r="P382" s="81">
        <v>43688.759722222225</v>
      </c>
      <c r="Q382" s="79" t="s">
        <v>432</v>
      </c>
      <c r="R382" s="79"/>
      <c r="S382" s="79"/>
      <c r="T382" s="79"/>
      <c r="U382" s="79"/>
      <c r="V382" s="82" t="s">
        <v>567</v>
      </c>
      <c r="W382" s="81">
        <v>43688.759722222225</v>
      </c>
      <c r="X382" s="82" t="s">
        <v>646</v>
      </c>
      <c r="Y382" s="79"/>
      <c r="Z382" s="79"/>
      <c r="AA382" s="85" t="s">
        <v>764</v>
      </c>
      <c r="AB382" s="85" t="s">
        <v>763</v>
      </c>
      <c r="AC382" s="79" t="b">
        <v>0</v>
      </c>
      <c r="AD382" s="79">
        <v>0</v>
      </c>
      <c r="AE382" s="85" t="s">
        <v>847</v>
      </c>
      <c r="AF382" s="79" t="b">
        <v>0</v>
      </c>
      <c r="AG382" s="79" t="s">
        <v>855</v>
      </c>
      <c r="AH382" s="79"/>
      <c r="AI382" s="85" t="s">
        <v>839</v>
      </c>
      <c r="AJ382" s="79" t="b">
        <v>0</v>
      </c>
      <c r="AK382" s="79">
        <v>0</v>
      </c>
      <c r="AL382" s="85" t="s">
        <v>839</v>
      </c>
      <c r="AM382" s="79" t="s">
        <v>863</v>
      </c>
      <c r="AN382" s="79" t="b">
        <v>0</v>
      </c>
      <c r="AO382" s="85" t="s">
        <v>763</v>
      </c>
      <c r="AP382" s="79" t="s">
        <v>176</v>
      </c>
      <c r="AQ382" s="79">
        <v>0</v>
      </c>
      <c r="AR382" s="79">
        <v>0</v>
      </c>
      <c r="AS382" s="79" t="s">
        <v>868</v>
      </c>
      <c r="AT382" s="79" t="s">
        <v>869</v>
      </c>
      <c r="AU382" s="79" t="s">
        <v>870</v>
      </c>
      <c r="AV382" s="79" t="s">
        <v>871</v>
      </c>
      <c r="AW382" s="79" t="s">
        <v>872</v>
      </c>
      <c r="AX382" s="79" t="s">
        <v>873</v>
      </c>
      <c r="AY382" s="79" t="s">
        <v>874</v>
      </c>
      <c r="AZ382" s="82" t="s">
        <v>875</v>
      </c>
      <c r="BA382">
        <v>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250</v>
      </c>
      <c r="B383" s="64" t="s">
        <v>293</v>
      </c>
      <c r="C383" s="65" t="s">
        <v>2748</v>
      </c>
      <c r="D383" s="66">
        <v>3</v>
      </c>
      <c r="E383" s="67" t="s">
        <v>132</v>
      </c>
      <c r="F383" s="68">
        <v>35</v>
      </c>
      <c r="G383" s="65"/>
      <c r="H383" s="69"/>
      <c r="I383" s="70"/>
      <c r="J383" s="70"/>
      <c r="K383" s="34" t="s">
        <v>65</v>
      </c>
      <c r="L383" s="77">
        <v>383</v>
      </c>
      <c r="M383" s="77"/>
      <c r="N383" s="72"/>
      <c r="O383" s="79" t="s">
        <v>382</v>
      </c>
      <c r="P383" s="81">
        <v>43688.759722222225</v>
      </c>
      <c r="Q383" s="79" t="s">
        <v>432</v>
      </c>
      <c r="R383" s="79"/>
      <c r="S383" s="79"/>
      <c r="T383" s="79"/>
      <c r="U383" s="79"/>
      <c r="V383" s="82" t="s">
        <v>567</v>
      </c>
      <c r="W383" s="81">
        <v>43688.759722222225</v>
      </c>
      <c r="X383" s="82" t="s">
        <v>646</v>
      </c>
      <c r="Y383" s="79"/>
      <c r="Z383" s="79"/>
      <c r="AA383" s="85" t="s">
        <v>764</v>
      </c>
      <c r="AB383" s="85" t="s">
        <v>763</v>
      </c>
      <c r="AC383" s="79" t="b">
        <v>0</v>
      </c>
      <c r="AD383" s="79">
        <v>0</v>
      </c>
      <c r="AE383" s="85" t="s">
        <v>847</v>
      </c>
      <c r="AF383" s="79" t="b">
        <v>0</v>
      </c>
      <c r="AG383" s="79" t="s">
        <v>855</v>
      </c>
      <c r="AH383" s="79"/>
      <c r="AI383" s="85" t="s">
        <v>839</v>
      </c>
      <c r="AJ383" s="79" t="b">
        <v>0</v>
      </c>
      <c r="AK383" s="79">
        <v>0</v>
      </c>
      <c r="AL383" s="85" t="s">
        <v>839</v>
      </c>
      <c r="AM383" s="79" t="s">
        <v>863</v>
      </c>
      <c r="AN383" s="79" t="b">
        <v>0</v>
      </c>
      <c r="AO383" s="85" t="s">
        <v>763</v>
      </c>
      <c r="AP383" s="79" t="s">
        <v>176</v>
      </c>
      <c r="AQ383" s="79">
        <v>0</v>
      </c>
      <c r="AR383" s="79">
        <v>0</v>
      </c>
      <c r="AS383" s="79" t="s">
        <v>868</v>
      </c>
      <c r="AT383" s="79" t="s">
        <v>869</v>
      </c>
      <c r="AU383" s="79" t="s">
        <v>870</v>
      </c>
      <c r="AV383" s="79" t="s">
        <v>871</v>
      </c>
      <c r="AW383" s="79" t="s">
        <v>872</v>
      </c>
      <c r="AX383" s="79" t="s">
        <v>873</v>
      </c>
      <c r="AY383" s="79" t="s">
        <v>874</v>
      </c>
      <c r="AZ383" s="82" t="s">
        <v>875</v>
      </c>
      <c r="BA383">
        <v>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250</v>
      </c>
      <c r="B384" s="64" t="s">
        <v>222</v>
      </c>
      <c r="C384" s="65" t="s">
        <v>2748</v>
      </c>
      <c r="D384" s="66">
        <v>3</v>
      </c>
      <c r="E384" s="67" t="s">
        <v>132</v>
      </c>
      <c r="F384" s="68">
        <v>35</v>
      </c>
      <c r="G384" s="65"/>
      <c r="H384" s="69"/>
      <c r="I384" s="70"/>
      <c r="J384" s="70"/>
      <c r="K384" s="34" t="s">
        <v>65</v>
      </c>
      <c r="L384" s="77">
        <v>384</v>
      </c>
      <c r="M384" s="77"/>
      <c r="N384" s="72"/>
      <c r="O384" s="79" t="s">
        <v>382</v>
      </c>
      <c r="P384" s="81">
        <v>43688.759722222225</v>
      </c>
      <c r="Q384" s="79" t="s">
        <v>432</v>
      </c>
      <c r="R384" s="79"/>
      <c r="S384" s="79"/>
      <c r="T384" s="79"/>
      <c r="U384" s="79"/>
      <c r="V384" s="82" t="s">
        <v>567</v>
      </c>
      <c r="W384" s="81">
        <v>43688.759722222225</v>
      </c>
      <c r="X384" s="82" t="s">
        <v>646</v>
      </c>
      <c r="Y384" s="79"/>
      <c r="Z384" s="79"/>
      <c r="AA384" s="85" t="s">
        <v>764</v>
      </c>
      <c r="AB384" s="85" t="s">
        <v>763</v>
      </c>
      <c r="AC384" s="79" t="b">
        <v>0</v>
      </c>
      <c r="AD384" s="79">
        <v>0</v>
      </c>
      <c r="AE384" s="85" t="s">
        <v>847</v>
      </c>
      <c r="AF384" s="79" t="b">
        <v>0</v>
      </c>
      <c r="AG384" s="79" t="s">
        <v>855</v>
      </c>
      <c r="AH384" s="79"/>
      <c r="AI384" s="85" t="s">
        <v>839</v>
      </c>
      <c r="AJ384" s="79" t="b">
        <v>0</v>
      </c>
      <c r="AK384" s="79">
        <v>0</v>
      </c>
      <c r="AL384" s="85" t="s">
        <v>839</v>
      </c>
      <c r="AM384" s="79" t="s">
        <v>863</v>
      </c>
      <c r="AN384" s="79" t="b">
        <v>0</v>
      </c>
      <c r="AO384" s="85" t="s">
        <v>763</v>
      </c>
      <c r="AP384" s="79" t="s">
        <v>176</v>
      </c>
      <c r="AQ384" s="79">
        <v>0</v>
      </c>
      <c r="AR384" s="79">
        <v>0</v>
      </c>
      <c r="AS384" s="79" t="s">
        <v>868</v>
      </c>
      <c r="AT384" s="79" t="s">
        <v>869</v>
      </c>
      <c r="AU384" s="79" t="s">
        <v>870</v>
      </c>
      <c r="AV384" s="79" t="s">
        <v>871</v>
      </c>
      <c r="AW384" s="79" t="s">
        <v>872</v>
      </c>
      <c r="AX384" s="79" t="s">
        <v>873</v>
      </c>
      <c r="AY384" s="79" t="s">
        <v>874</v>
      </c>
      <c r="AZ384" s="82" t="s">
        <v>875</v>
      </c>
      <c r="BA384">
        <v>1</v>
      </c>
      <c r="BB384" s="78" t="str">
        <f>REPLACE(INDEX(GroupVertices[Group],MATCH(Edges[[#This Row],[Vertex 1]],GroupVertices[Vertex],0)),1,1,"")</f>
        <v>2</v>
      </c>
      <c r="BC384" s="78" t="str">
        <f>REPLACE(INDEX(GroupVertices[Group],MATCH(Edges[[#This Row],[Vertex 2]],GroupVertices[Vertex],0)),1,1,"")</f>
        <v>3</v>
      </c>
      <c r="BD384" s="48"/>
      <c r="BE384" s="49"/>
      <c r="BF384" s="48"/>
      <c r="BG384" s="49"/>
      <c r="BH384" s="48"/>
      <c r="BI384" s="49"/>
      <c r="BJ384" s="48"/>
      <c r="BK384" s="49"/>
      <c r="BL384" s="48"/>
    </row>
    <row r="385" spans="1:64" ht="15">
      <c r="A385" s="64" t="s">
        <v>250</v>
      </c>
      <c r="B385" s="64" t="s">
        <v>296</v>
      </c>
      <c r="C385" s="65" t="s">
        <v>2748</v>
      </c>
      <c r="D385" s="66">
        <v>3</v>
      </c>
      <c r="E385" s="67" t="s">
        <v>132</v>
      </c>
      <c r="F385" s="68">
        <v>35</v>
      </c>
      <c r="G385" s="65"/>
      <c r="H385" s="69"/>
      <c r="I385" s="70"/>
      <c r="J385" s="70"/>
      <c r="K385" s="34" t="s">
        <v>65</v>
      </c>
      <c r="L385" s="77">
        <v>385</v>
      </c>
      <c r="M385" s="77"/>
      <c r="N385" s="72"/>
      <c r="O385" s="79" t="s">
        <v>382</v>
      </c>
      <c r="P385" s="81">
        <v>43688.759722222225</v>
      </c>
      <c r="Q385" s="79" t="s">
        <v>432</v>
      </c>
      <c r="R385" s="79"/>
      <c r="S385" s="79"/>
      <c r="T385" s="79"/>
      <c r="U385" s="79"/>
      <c r="V385" s="82" t="s">
        <v>567</v>
      </c>
      <c r="W385" s="81">
        <v>43688.759722222225</v>
      </c>
      <c r="X385" s="82" t="s">
        <v>646</v>
      </c>
      <c r="Y385" s="79"/>
      <c r="Z385" s="79"/>
      <c r="AA385" s="85" t="s">
        <v>764</v>
      </c>
      <c r="AB385" s="85" t="s">
        <v>763</v>
      </c>
      <c r="AC385" s="79" t="b">
        <v>0</v>
      </c>
      <c r="AD385" s="79">
        <v>0</v>
      </c>
      <c r="AE385" s="85" t="s">
        <v>847</v>
      </c>
      <c r="AF385" s="79" t="b">
        <v>0</v>
      </c>
      <c r="AG385" s="79" t="s">
        <v>855</v>
      </c>
      <c r="AH385" s="79"/>
      <c r="AI385" s="85" t="s">
        <v>839</v>
      </c>
      <c r="AJ385" s="79" t="b">
        <v>0</v>
      </c>
      <c r="AK385" s="79">
        <v>0</v>
      </c>
      <c r="AL385" s="85" t="s">
        <v>839</v>
      </c>
      <c r="AM385" s="79" t="s">
        <v>863</v>
      </c>
      <c r="AN385" s="79" t="b">
        <v>0</v>
      </c>
      <c r="AO385" s="85" t="s">
        <v>763</v>
      </c>
      <c r="AP385" s="79" t="s">
        <v>176</v>
      </c>
      <c r="AQ385" s="79">
        <v>0</v>
      </c>
      <c r="AR385" s="79">
        <v>0</v>
      </c>
      <c r="AS385" s="79" t="s">
        <v>868</v>
      </c>
      <c r="AT385" s="79" t="s">
        <v>869</v>
      </c>
      <c r="AU385" s="79" t="s">
        <v>870</v>
      </c>
      <c r="AV385" s="79" t="s">
        <v>871</v>
      </c>
      <c r="AW385" s="79" t="s">
        <v>872</v>
      </c>
      <c r="AX385" s="79" t="s">
        <v>873</v>
      </c>
      <c r="AY385" s="79" t="s">
        <v>874</v>
      </c>
      <c r="AZ385" s="82" t="s">
        <v>875</v>
      </c>
      <c r="BA385">
        <v>1</v>
      </c>
      <c r="BB385" s="78" t="str">
        <f>REPLACE(INDEX(GroupVertices[Group],MATCH(Edges[[#This Row],[Vertex 1]],GroupVertices[Vertex],0)),1,1,"")</f>
        <v>2</v>
      </c>
      <c r="BC385" s="78" t="str">
        <f>REPLACE(INDEX(GroupVertices[Group],MATCH(Edges[[#This Row],[Vertex 2]],GroupVertices[Vertex],0)),1,1,"")</f>
        <v>5</v>
      </c>
      <c r="BD385" s="48"/>
      <c r="BE385" s="49"/>
      <c r="BF385" s="48"/>
      <c r="BG385" s="49"/>
      <c r="BH385" s="48"/>
      <c r="BI385" s="49"/>
      <c r="BJ385" s="48"/>
      <c r="BK385" s="49"/>
      <c r="BL385" s="48"/>
    </row>
    <row r="386" spans="1:64" ht="15">
      <c r="A386" s="64" t="s">
        <v>250</v>
      </c>
      <c r="B386" s="64" t="s">
        <v>286</v>
      </c>
      <c r="C386" s="65" t="s">
        <v>2748</v>
      </c>
      <c r="D386" s="66">
        <v>3</v>
      </c>
      <c r="E386" s="67" t="s">
        <v>132</v>
      </c>
      <c r="F386" s="68">
        <v>35</v>
      </c>
      <c r="G386" s="65"/>
      <c r="H386" s="69"/>
      <c r="I386" s="70"/>
      <c r="J386" s="70"/>
      <c r="K386" s="34" t="s">
        <v>65</v>
      </c>
      <c r="L386" s="77">
        <v>386</v>
      </c>
      <c r="M386" s="77"/>
      <c r="N386" s="72"/>
      <c r="O386" s="79" t="s">
        <v>382</v>
      </c>
      <c r="P386" s="81">
        <v>43688.759722222225</v>
      </c>
      <c r="Q386" s="79" t="s">
        <v>432</v>
      </c>
      <c r="R386" s="79"/>
      <c r="S386" s="79"/>
      <c r="T386" s="79"/>
      <c r="U386" s="79"/>
      <c r="V386" s="82" t="s">
        <v>567</v>
      </c>
      <c r="W386" s="81">
        <v>43688.759722222225</v>
      </c>
      <c r="X386" s="82" t="s">
        <v>646</v>
      </c>
      <c r="Y386" s="79"/>
      <c r="Z386" s="79"/>
      <c r="AA386" s="85" t="s">
        <v>764</v>
      </c>
      <c r="AB386" s="85" t="s">
        <v>763</v>
      </c>
      <c r="AC386" s="79" t="b">
        <v>0</v>
      </c>
      <c r="AD386" s="79">
        <v>0</v>
      </c>
      <c r="AE386" s="85" t="s">
        <v>847</v>
      </c>
      <c r="AF386" s="79" t="b">
        <v>0</v>
      </c>
      <c r="AG386" s="79" t="s">
        <v>855</v>
      </c>
      <c r="AH386" s="79"/>
      <c r="AI386" s="85" t="s">
        <v>839</v>
      </c>
      <c r="AJ386" s="79" t="b">
        <v>0</v>
      </c>
      <c r="AK386" s="79">
        <v>0</v>
      </c>
      <c r="AL386" s="85" t="s">
        <v>839</v>
      </c>
      <c r="AM386" s="79" t="s">
        <v>863</v>
      </c>
      <c r="AN386" s="79" t="b">
        <v>0</v>
      </c>
      <c r="AO386" s="85" t="s">
        <v>763</v>
      </c>
      <c r="AP386" s="79" t="s">
        <v>176</v>
      </c>
      <c r="AQ386" s="79">
        <v>0</v>
      </c>
      <c r="AR386" s="79">
        <v>0</v>
      </c>
      <c r="AS386" s="79" t="s">
        <v>868</v>
      </c>
      <c r="AT386" s="79" t="s">
        <v>869</v>
      </c>
      <c r="AU386" s="79" t="s">
        <v>870</v>
      </c>
      <c r="AV386" s="79" t="s">
        <v>871</v>
      </c>
      <c r="AW386" s="79" t="s">
        <v>872</v>
      </c>
      <c r="AX386" s="79" t="s">
        <v>873</v>
      </c>
      <c r="AY386" s="79" t="s">
        <v>874</v>
      </c>
      <c r="AZ386" s="82" t="s">
        <v>875</v>
      </c>
      <c r="BA386">
        <v>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250</v>
      </c>
      <c r="B387" s="64" t="s">
        <v>297</v>
      </c>
      <c r="C387" s="65" t="s">
        <v>2748</v>
      </c>
      <c r="D387" s="66">
        <v>3</v>
      </c>
      <c r="E387" s="67" t="s">
        <v>132</v>
      </c>
      <c r="F387" s="68">
        <v>35</v>
      </c>
      <c r="G387" s="65"/>
      <c r="H387" s="69"/>
      <c r="I387" s="70"/>
      <c r="J387" s="70"/>
      <c r="K387" s="34" t="s">
        <v>65</v>
      </c>
      <c r="L387" s="77">
        <v>387</v>
      </c>
      <c r="M387" s="77"/>
      <c r="N387" s="72"/>
      <c r="O387" s="79" t="s">
        <v>382</v>
      </c>
      <c r="P387" s="81">
        <v>43688.759722222225</v>
      </c>
      <c r="Q387" s="79" t="s">
        <v>432</v>
      </c>
      <c r="R387" s="79"/>
      <c r="S387" s="79"/>
      <c r="T387" s="79"/>
      <c r="U387" s="79"/>
      <c r="V387" s="82" t="s">
        <v>567</v>
      </c>
      <c r="W387" s="81">
        <v>43688.759722222225</v>
      </c>
      <c r="X387" s="82" t="s">
        <v>646</v>
      </c>
      <c r="Y387" s="79"/>
      <c r="Z387" s="79"/>
      <c r="AA387" s="85" t="s">
        <v>764</v>
      </c>
      <c r="AB387" s="85" t="s">
        <v>763</v>
      </c>
      <c r="AC387" s="79" t="b">
        <v>0</v>
      </c>
      <c r="AD387" s="79">
        <v>0</v>
      </c>
      <c r="AE387" s="85" t="s">
        <v>847</v>
      </c>
      <c r="AF387" s="79" t="b">
        <v>0</v>
      </c>
      <c r="AG387" s="79" t="s">
        <v>855</v>
      </c>
      <c r="AH387" s="79"/>
      <c r="AI387" s="85" t="s">
        <v>839</v>
      </c>
      <c r="AJ387" s="79" t="b">
        <v>0</v>
      </c>
      <c r="AK387" s="79">
        <v>0</v>
      </c>
      <c r="AL387" s="85" t="s">
        <v>839</v>
      </c>
      <c r="AM387" s="79" t="s">
        <v>863</v>
      </c>
      <c r="AN387" s="79" t="b">
        <v>0</v>
      </c>
      <c r="AO387" s="85" t="s">
        <v>763</v>
      </c>
      <c r="AP387" s="79" t="s">
        <v>176</v>
      </c>
      <c r="AQ387" s="79">
        <v>0</v>
      </c>
      <c r="AR387" s="79">
        <v>0</v>
      </c>
      <c r="AS387" s="79" t="s">
        <v>868</v>
      </c>
      <c r="AT387" s="79" t="s">
        <v>869</v>
      </c>
      <c r="AU387" s="79" t="s">
        <v>870</v>
      </c>
      <c r="AV387" s="79" t="s">
        <v>871</v>
      </c>
      <c r="AW387" s="79" t="s">
        <v>872</v>
      </c>
      <c r="AX387" s="79" t="s">
        <v>873</v>
      </c>
      <c r="AY387" s="79" t="s">
        <v>874</v>
      </c>
      <c r="AZ387" s="82" t="s">
        <v>875</v>
      </c>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250</v>
      </c>
      <c r="B388" s="64" t="s">
        <v>298</v>
      </c>
      <c r="C388" s="65" t="s">
        <v>2748</v>
      </c>
      <c r="D388" s="66">
        <v>3</v>
      </c>
      <c r="E388" s="67" t="s">
        <v>132</v>
      </c>
      <c r="F388" s="68">
        <v>35</v>
      </c>
      <c r="G388" s="65"/>
      <c r="H388" s="69"/>
      <c r="I388" s="70"/>
      <c r="J388" s="70"/>
      <c r="K388" s="34" t="s">
        <v>65</v>
      </c>
      <c r="L388" s="77">
        <v>388</v>
      </c>
      <c r="M388" s="77"/>
      <c r="N388" s="72"/>
      <c r="O388" s="79" t="s">
        <v>382</v>
      </c>
      <c r="P388" s="81">
        <v>43688.759722222225</v>
      </c>
      <c r="Q388" s="79" t="s">
        <v>432</v>
      </c>
      <c r="R388" s="79"/>
      <c r="S388" s="79"/>
      <c r="T388" s="79"/>
      <c r="U388" s="79"/>
      <c r="V388" s="82" t="s">
        <v>567</v>
      </c>
      <c r="W388" s="81">
        <v>43688.759722222225</v>
      </c>
      <c r="X388" s="82" t="s">
        <v>646</v>
      </c>
      <c r="Y388" s="79"/>
      <c r="Z388" s="79"/>
      <c r="AA388" s="85" t="s">
        <v>764</v>
      </c>
      <c r="AB388" s="85" t="s">
        <v>763</v>
      </c>
      <c r="AC388" s="79" t="b">
        <v>0</v>
      </c>
      <c r="AD388" s="79">
        <v>0</v>
      </c>
      <c r="AE388" s="85" t="s">
        <v>847</v>
      </c>
      <c r="AF388" s="79" t="b">
        <v>0</v>
      </c>
      <c r="AG388" s="79" t="s">
        <v>855</v>
      </c>
      <c r="AH388" s="79"/>
      <c r="AI388" s="85" t="s">
        <v>839</v>
      </c>
      <c r="AJ388" s="79" t="b">
        <v>0</v>
      </c>
      <c r="AK388" s="79">
        <v>0</v>
      </c>
      <c r="AL388" s="85" t="s">
        <v>839</v>
      </c>
      <c r="AM388" s="79" t="s">
        <v>863</v>
      </c>
      <c r="AN388" s="79" t="b">
        <v>0</v>
      </c>
      <c r="AO388" s="85" t="s">
        <v>763</v>
      </c>
      <c r="AP388" s="79" t="s">
        <v>176</v>
      </c>
      <c r="AQ388" s="79">
        <v>0</v>
      </c>
      <c r="AR388" s="79">
        <v>0</v>
      </c>
      <c r="AS388" s="79" t="s">
        <v>868</v>
      </c>
      <c r="AT388" s="79" t="s">
        <v>869</v>
      </c>
      <c r="AU388" s="79" t="s">
        <v>870</v>
      </c>
      <c r="AV388" s="79" t="s">
        <v>871</v>
      </c>
      <c r="AW388" s="79" t="s">
        <v>872</v>
      </c>
      <c r="AX388" s="79" t="s">
        <v>873</v>
      </c>
      <c r="AY388" s="79" t="s">
        <v>874</v>
      </c>
      <c r="AZ388" s="82" t="s">
        <v>875</v>
      </c>
      <c r="BA388">
        <v>1</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250</v>
      </c>
      <c r="B389" s="64" t="s">
        <v>299</v>
      </c>
      <c r="C389" s="65" t="s">
        <v>2748</v>
      </c>
      <c r="D389" s="66">
        <v>3</v>
      </c>
      <c r="E389" s="67" t="s">
        <v>132</v>
      </c>
      <c r="F389" s="68">
        <v>35</v>
      </c>
      <c r="G389" s="65"/>
      <c r="H389" s="69"/>
      <c r="I389" s="70"/>
      <c r="J389" s="70"/>
      <c r="K389" s="34" t="s">
        <v>65</v>
      </c>
      <c r="L389" s="77">
        <v>389</v>
      </c>
      <c r="M389" s="77"/>
      <c r="N389" s="72"/>
      <c r="O389" s="79" t="s">
        <v>382</v>
      </c>
      <c r="P389" s="81">
        <v>43688.759722222225</v>
      </c>
      <c r="Q389" s="79" t="s">
        <v>432</v>
      </c>
      <c r="R389" s="79"/>
      <c r="S389" s="79"/>
      <c r="T389" s="79"/>
      <c r="U389" s="79"/>
      <c r="V389" s="82" t="s">
        <v>567</v>
      </c>
      <c r="W389" s="81">
        <v>43688.759722222225</v>
      </c>
      <c r="X389" s="82" t="s">
        <v>646</v>
      </c>
      <c r="Y389" s="79"/>
      <c r="Z389" s="79"/>
      <c r="AA389" s="85" t="s">
        <v>764</v>
      </c>
      <c r="AB389" s="85" t="s">
        <v>763</v>
      </c>
      <c r="AC389" s="79" t="b">
        <v>0</v>
      </c>
      <c r="AD389" s="79">
        <v>0</v>
      </c>
      <c r="AE389" s="85" t="s">
        <v>847</v>
      </c>
      <c r="AF389" s="79" t="b">
        <v>0</v>
      </c>
      <c r="AG389" s="79" t="s">
        <v>855</v>
      </c>
      <c r="AH389" s="79"/>
      <c r="AI389" s="85" t="s">
        <v>839</v>
      </c>
      <c r="AJ389" s="79" t="b">
        <v>0</v>
      </c>
      <c r="AK389" s="79">
        <v>0</v>
      </c>
      <c r="AL389" s="85" t="s">
        <v>839</v>
      </c>
      <c r="AM389" s="79" t="s">
        <v>863</v>
      </c>
      <c r="AN389" s="79" t="b">
        <v>0</v>
      </c>
      <c r="AO389" s="85" t="s">
        <v>763</v>
      </c>
      <c r="AP389" s="79" t="s">
        <v>176</v>
      </c>
      <c r="AQ389" s="79">
        <v>0</v>
      </c>
      <c r="AR389" s="79">
        <v>0</v>
      </c>
      <c r="AS389" s="79" t="s">
        <v>868</v>
      </c>
      <c r="AT389" s="79" t="s">
        <v>869</v>
      </c>
      <c r="AU389" s="79" t="s">
        <v>870</v>
      </c>
      <c r="AV389" s="79" t="s">
        <v>871</v>
      </c>
      <c r="AW389" s="79" t="s">
        <v>872</v>
      </c>
      <c r="AX389" s="79" t="s">
        <v>873</v>
      </c>
      <c r="AY389" s="79" t="s">
        <v>874</v>
      </c>
      <c r="AZ389" s="82" t="s">
        <v>875</v>
      </c>
      <c r="BA389">
        <v>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250</v>
      </c>
      <c r="B390" s="64" t="s">
        <v>300</v>
      </c>
      <c r="C390" s="65" t="s">
        <v>2748</v>
      </c>
      <c r="D390" s="66">
        <v>3</v>
      </c>
      <c r="E390" s="67" t="s">
        <v>132</v>
      </c>
      <c r="F390" s="68">
        <v>35</v>
      </c>
      <c r="G390" s="65"/>
      <c r="H390" s="69"/>
      <c r="I390" s="70"/>
      <c r="J390" s="70"/>
      <c r="K390" s="34" t="s">
        <v>65</v>
      </c>
      <c r="L390" s="77">
        <v>390</v>
      </c>
      <c r="M390" s="77"/>
      <c r="N390" s="72"/>
      <c r="O390" s="79" t="s">
        <v>382</v>
      </c>
      <c r="P390" s="81">
        <v>43688.759722222225</v>
      </c>
      <c r="Q390" s="79" t="s">
        <v>432</v>
      </c>
      <c r="R390" s="79"/>
      <c r="S390" s="79"/>
      <c r="T390" s="79"/>
      <c r="U390" s="79"/>
      <c r="V390" s="82" t="s">
        <v>567</v>
      </c>
      <c r="W390" s="81">
        <v>43688.759722222225</v>
      </c>
      <c r="X390" s="82" t="s">
        <v>646</v>
      </c>
      <c r="Y390" s="79"/>
      <c r="Z390" s="79"/>
      <c r="AA390" s="85" t="s">
        <v>764</v>
      </c>
      <c r="AB390" s="85" t="s">
        <v>763</v>
      </c>
      <c r="AC390" s="79" t="b">
        <v>0</v>
      </c>
      <c r="AD390" s="79">
        <v>0</v>
      </c>
      <c r="AE390" s="85" t="s">
        <v>847</v>
      </c>
      <c r="AF390" s="79" t="b">
        <v>0</v>
      </c>
      <c r="AG390" s="79" t="s">
        <v>855</v>
      </c>
      <c r="AH390" s="79"/>
      <c r="AI390" s="85" t="s">
        <v>839</v>
      </c>
      <c r="AJ390" s="79" t="b">
        <v>0</v>
      </c>
      <c r="AK390" s="79">
        <v>0</v>
      </c>
      <c r="AL390" s="85" t="s">
        <v>839</v>
      </c>
      <c r="AM390" s="79" t="s">
        <v>863</v>
      </c>
      <c r="AN390" s="79" t="b">
        <v>0</v>
      </c>
      <c r="AO390" s="85" t="s">
        <v>763</v>
      </c>
      <c r="AP390" s="79" t="s">
        <v>176</v>
      </c>
      <c r="AQ390" s="79">
        <v>0</v>
      </c>
      <c r="AR390" s="79">
        <v>0</v>
      </c>
      <c r="AS390" s="79" t="s">
        <v>868</v>
      </c>
      <c r="AT390" s="79" t="s">
        <v>869</v>
      </c>
      <c r="AU390" s="79" t="s">
        <v>870</v>
      </c>
      <c r="AV390" s="79" t="s">
        <v>871</v>
      </c>
      <c r="AW390" s="79" t="s">
        <v>872</v>
      </c>
      <c r="AX390" s="79" t="s">
        <v>873</v>
      </c>
      <c r="AY390" s="79" t="s">
        <v>874</v>
      </c>
      <c r="AZ390" s="82" t="s">
        <v>875</v>
      </c>
      <c r="BA390">
        <v>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250</v>
      </c>
      <c r="B391" s="64" t="s">
        <v>301</v>
      </c>
      <c r="C391" s="65" t="s">
        <v>2748</v>
      </c>
      <c r="D391" s="66">
        <v>3</v>
      </c>
      <c r="E391" s="67" t="s">
        <v>132</v>
      </c>
      <c r="F391" s="68">
        <v>35</v>
      </c>
      <c r="G391" s="65"/>
      <c r="H391" s="69"/>
      <c r="I391" s="70"/>
      <c r="J391" s="70"/>
      <c r="K391" s="34" t="s">
        <v>65</v>
      </c>
      <c r="L391" s="77">
        <v>391</v>
      </c>
      <c r="M391" s="77"/>
      <c r="N391" s="72"/>
      <c r="O391" s="79" t="s">
        <v>382</v>
      </c>
      <c r="P391" s="81">
        <v>43688.759722222225</v>
      </c>
      <c r="Q391" s="79" t="s">
        <v>432</v>
      </c>
      <c r="R391" s="79"/>
      <c r="S391" s="79"/>
      <c r="T391" s="79"/>
      <c r="U391" s="79"/>
      <c r="V391" s="82" t="s">
        <v>567</v>
      </c>
      <c r="W391" s="81">
        <v>43688.759722222225</v>
      </c>
      <c r="X391" s="82" t="s">
        <v>646</v>
      </c>
      <c r="Y391" s="79"/>
      <c r="Z391" s="79"/>
      <c r="AA391" s="85" t="s">
        <v>764</v>
      </c>
      <c r="AB391" s="85" t="s">
        <v>763</v>
      </c>
      <c r="AC391" s="79" t="b">
        <v>0</v>
      </c>
      <c r="AD391" s="79">
        <v>0</v>
      </c>
      <c r="AE391" s="85" t="s">
        <v>847</v>
      </c>
      <c r="AF391" s="79" t="b">
        <v>0</v>
      </c>
      <c r="AG391" s="79" t="s">
        <v>855</v>
      </c>
      <c r="AH391" s="79"/>
      <c r="AI391" s="85" t="s">
        <v>839</v>
      </c>
      <c r="AJ391" s="79" t="b">
        <v>0</v>
      </c>
      <c r="AK391" s="79">
        <v>0</v>
      </c>
      <c r="AL391" s="85" t="s">
        <v>839</v>
      </c>
      <c r="AM391" s="79" t="s">
        <v>863</v>
      </c>
      <c r="AN391" s="79" t="b">
        <v>0</v>
      </c>
      <c r="AO391" s="85" t="s">
        <v>763</v>
      </c>
      <c r="AP391" s="79" t="s">
        <v>176</v>
      </c>
      <c r="AQ391" s="79">
        <v>0</v>
      </c>
      <c r="AR391" s="79">
        <v>0</v>
      </c>
      <c r="AS391" s="79" t="s">
        <v>868</v>
      </c>
      <c r="AT391" s="79" t="s">
        <v>869</v>
      </c>
      <c r="AU391" s="79" t="s">
        <v>870</v>
      </c>
      <c r="AV391" s="79" t="s">
        <v>871</v>
      </c>
      <c r="AW391" s="79" t="s">
        <v>872</v>
      </c>
      <c r="AX391" s="79" t="s">
        <v>873</v>
      </c>
      <c r="AY391" s="79" t="s">
        <v>874</v>
      </c>
      <c r="AZ391" s="82" t="s">
        <v>875</v>
      </c>
      <c r="BA391">
        <v>1</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250</v>
      </c>
      <c r="B392" s="64" t="s">
        <v>302</v>
      </c>
      <c r="C392" s="65" t="s">
        <v>2748</v>
      </c>
      <c r="D392" s="66">
        <v>3</v>
      </c>
      <c r="E392" s="67" t="s">
        <v>132</v>
      </c>
      <c r="F392" s="68">
        <v>35</v>
      </c>
      <c r="G392" s="65"/>
      <c r="H392" s="69"/>
      <c r="I392" s="70"/>
      <c r="J392" s="70"/>
      <c r="K392" s="34" t="s">
        <v>65</v>
      </c>
      <c r="L392" s="77">
        <v>392</v>
      </c>
      <c r="M392" s="77"/>
      <c r="N392" s="72"/>
      <c r="O392" s="79" t="s">
        <v>382</v>
      </c>
      <c r="P392" s="81">
        <v>43688.759722222225</v>
      </c>
      <c r="Q392" s="79" t="s">
        <v>432</v>
      </c>
      <c r="R392" s="79"/>
      <c r="S392" s="79"/>
      <c r="T392" s="79"/>
      <c r="U392" s="79"/>
      <c r="V392" s="82" t="s">
        <v>567</v>
      </c>
      <c r="W392" s="81">
        <v>43688.759722222225</v>
      </c>
      <c r="X392" s="82" t="s">
        <v>646</v>
      </c>
      <c r="Y392" s="79"/>
      <c r="Z392" s="79"/>
      <c r="AA392" s="85" t="s">
        <v>764</v>
      </c>
      <c r="AB392" s="85" t="s">
        <v>763</v>
      </c>
      <c r="AC392" s="79" t="b">
        <v>0</v>
      </c>
      <c r="AD392" s="79">
        <v>0</v>
      </c>
      <c r="AE392" s="85" t="s">
        <v>847</v>
      </c>
      <c r="AF392" s="79" t="b">
        <v>0</v>
      </c>
      <c r="AG392" s="79" t="s">
        <v>855</v>
      </c>
      <c r="AH392" s="79"/>
      <c r="AI392" s="85" t="s">
        <v>839</v>
      </c>
      <c r="AJ392" s="79" t="b">
        <v>0</v>
      </c>
      <c r="AK392" s="79">
        <v>0</v>
      </c>
      <c r="AL392" s="85" t="s">
        <v>839</v>
      </c>
      <c r="AM392" s="79" t="s">
        <v>863</v>
      </c>
      <c r="AN392" s="79" t="b">
        <v>0</v>
      </c>
      <c r="AO392" s="85" t="s">
        <v>763</v>
      </c>
      <c r="AP392" s="79" t="s">
        <v>176</v>
      </c>
      <c r="AQ392" s="79">
        <v>0</v>
      </c>
      <c r="AR392" s="79">
        <v>0</v>
      </c>
      <c r="AS392" s="79" t="s">
        <v>868</v>
      </c>
      <c r="AT392" s="79" t="s">
        <v>869</v>
      </c>
      <c r="AU392" s="79" t="s">
        <v>870</v>
      </c>
      <c r="AV392" s="79" t="s">
        <v>871</v>
      </c>
      <c r="AW392" s="79" t="s">
        <v>872</v>
      </c>
      <c r="AX392" s="79" t="s">
        <v>873</v>
      </c>
      <c r="AY392" s="79" t="s">
        <v>874</v>
      </c>
      <c r="AZ392" s="82" t="s">
        <v>875</v>
      </c>
      <c r="BA392">
        <v>1</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250</v>
      </c>
      <c r="B393" s="64" t="s">
        <v>303</v>
      </c>
      <c r="C393" s="65" t="s">
        <v>2748</v>
      </c>
      <c r="D393" s="66">
        <v>3</v>
      </c>
      <c r="E393" s="67" t="s">
        <v>132</v>
      </c>
      <c r="F393" s="68">
        <v>35</v>
      </c>
      <c r="G393" s="65"/>
      <c r="H393" s="69"/>
      <c r="I393" s="70"/>
      <c r="J393" s="70"/>
      <c r="K393" s="34" t="s">
        <v>65</v>
      </c>
      <c r="L393" s="77">
        <v>393</v>
      </c>
      <c r="M393" s="77"/>
      <c r="N393" s="72"/>
      <c r="O393" s="79" t="s">
        <v>382</v>
      </c>
      <c r="P393" s="81">
        <v>43688.759722222225</v>
      </c>
      <c r="Q393" s="79" t="s">
        <v>432</v>
      </c>
      <c r="R393" s="79"/>
      <c r="S393" s="79"/>
      <c r="T393" s="79"/>
      <c r="U393" s="79"/>
      <c r="V393" s="82" t="s">
        <v>567</v>
      </c>
      <c r="W393" s="81">
        <v>43688.759722222225</v>
      </c>
      <c r="X393" s="82" t="s">
        <v>646</v>
      </c>
      <c r="Y393" s="79"/>
      <c r="Z393" s="79"/>
      <c r="AA393" s="85" t="s">
        <v>764</v>
      </c>
      <c r="AB393" s="85" t="s">
        <v>763</v>
      </c>
      <c r="AC393" s="79" t="b">
        <v>0</v>
      </c>
      <c r="AD393" s="79">
        <v>0</v>
      </c>
      <c r="AE393" s="85" t="s">
        <v>847</v>
      </c>
      <c r="AF393" s="79" t="b">
        <v>0</v>
      </c>
      <c r="AG393" s="79" t="s">
        <v>855</v>
      </c>
      <c r="AH393" s="79"/>
      <c r="AI393" s="85" t="s">
        <v>839</v>
      </c>
      <c r="AJ393" s="79" t="b">
        <v>0</v>
      </c>
      <c r="AK393" s="79">
        <v>0</v>
      </c>
      <c r="AL393" s="85" t="s">
        <v>839</v>
      </c>
      <c r="AM393" s="79" t="s">
        <v>863</v>
      </c>
      <c r="AN393" s="79" t="b">
        <v>0</v>
      </c>
      <c r="AO393" s="85" t="s">
        <v>763</v>
      </c>
      <c r="AP393" s="79" t="s">
        <v>176</v>
      </c>
      <c r="AQ393" s="79">
        <v>0</v>
      </c>
      <c r="AR393" s="79">
        <v>0</v>
      </c>
      <c r="AS393" s="79" t="s">
        <v>868</v>
      </c>
      <c r="AT393" s="79" t="s">
        <v>869</v>
      </c>
      <c r="AU393" s="79" t="s">
        <v>870</v>
      </c>
      <c r="AV393" s="79" t="s">
        <v>871</v>
      </c>
      <c r="AW393" s="79" t="s">
        <v>872</v>
      </c>
      <c r="AX393" s="79" t="s">
        <v>873</v>
      </c>
      <c r="AY393" s="79" t="s">
        <v>874</v>
      </c>
      <c r="AZ393" s="82" t="s">
        <v>875</v>
      </c>
      <c r="BA393">
        <v>1</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251</v>
      </c>
      <c r="B394" s="64" t="s">
        <v>351</v>
      </c>
      <c r="C394" s="65" t="s">
        <v>2748</v>
      </c>
      <c r="D394" s="66">
        <v>3</v>
      </c>
      <c r="E394" s="67" t="s">
        <v>132</v>
      </c>
      <c r="F394" s="68">
        <v>35</v>
      </c>
      <c r="G394" s="65"/>
      <c r="H394" s="69"/>
      <c r="I394" s="70"/>
      <c r="J394" s="70"/>
      <c r="K394" s="34" t="s">
        <v>65</v>
      </c>
      <c r="L394" s="77">
        <v>394</v>
      </c>
      <c r="M394" s="77"/>
      <c r="N394" s="72"/>
      <c r="O394" s="79" t="s">
        <v>382</v>
      </c>
      <c r="P394" s="81">
        <v>43688.827048611114</v>
      </c>
      <c r="Q394" s="79" t="s">
        <v>433</v>
      </c>
      <c r="R394" s="79"/>
      <c r="S394" s="79"/>
      <c r="T394" s="79" t="s">
        <v>518</v>
      </c>
      <c r="U394" s="79"/>
      <c r="V394" s="82" t="s">
        <v>568</v>
      </c>
      <c r="W394" s="81">
        <v>43688.827048611114</v>
      </c>
      <c r="X394" s="82" t="s">
        <v>647</v>
      </c>
      <c r="Y394" s="79"/>
      <c r="Z394" s="79"/>
      <c r="AA394" s="85" t="s">
        <v>765</v>
      </c>
      <c r="AB394" s="79"/>
      <c r="AC394" s="79" t="b">
        <v>0</v>
      </c>
      <c r="AD394" s="79">
        <v>0</v>
      </c>
      <c r="AE394" s="85" t="s">
        <v>839</v>
      </c>
      <c r="AF394" s="79" t="b">
        <v>0</v>
      </c>
      <c r="AG394" s="79" t="s">
        <v>853</v>
      </c>
      <c r="AH394" s="79"/>
      <c r="AI394" s="85" t="s">
        <v>839</v>
      </c>
      <c r="AJ394" s="79" t="b">
        <v>0</v>
      </c>
      <c r="AK394" s="79">
        <v>13</v>
      </c>
      <c r="AL394" s="85" t="s">
        <v>779</v>
      </c>
      <c r="AM394" s="79" t="s">
        <v>860</v>
      </c>
      <c r="AN394" s="79" t="b">
        <v>0</v>
      </c>
      <c r="AO394" s="85" t="s">
        <v>779</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5</v>
      </c>
      <c r="BC394" s="78" t="str">
        <f>REPLACE(INDEX(GroupVertices[Group],MATCH(Edges[[#This Row],[Vertex 2]],GroupVertices[Vertex],0)),1,1,"")</f>
        <v>5</v>
      </c>
      <c r="BD394" s="48"/>
      <c r="BE394" s="49"/>
      <c r="BF394" s="48"/>
      <c r="BG394" s="49"/>
      <c r="BH394" s="48"/>
      <c r="BI394" s="49"/>
      <c r="BJ394" s="48"/>
      <c r="BK394" s="49"/>
      <c r="BL394" s="48"/>
    </row>
    <row r="395" spans="1:64" ht="15">
      <c r="A395" s="64" t="s">
        <v>251</v>
      </c>
      <c r="B395" s="64" t="s">
        <v>296</v>
      </c>
      <c r="C395" s="65" t="s">
        <v>2748</v>
      </c>
      <c r="D395" s="66">
        <v>3</v>
      </c>
      <c r="E395" s="67" t="s">
        <v>132</v>
      </c>
      <c r="F395" s="68">
        <v>35</v>
      </c>
      <c r="G395" s="65"/>
      <c r="H395" s="69"/>
      <c r="I395" s="70"/>
      <c r="J395" s="70"/>
      <c r="K395" s="34" t="s">
        <v>65</v>
      </c>
      <c r="L395" s="77">
        <v>395</v>
      </c>
      <c r="M395" s="77"/>
      <c r="N395" s="72"/>
      <c r="O395" s="79" t="s">
        <v>382</v>
      </c>
      <c r="P395" s="81">
        <v>43688.827048611114</v>
      </c>
      <c r="Q395" s="79" t="s">
        <v>433</v>
      </c>
      <c r="R395" s="79"/>
      <c r="S395" s="79"/>
      <c r="T395" s="79" t="s">
        <v>518</v>
      </c>
      <c r="U395" s="79"/>
      <c r="V395" s="82" t="s">
        <v>568</v>
      </c>
      <c r="W395" s="81">
        <v>43688.827048611114</v>
      </c>
      <c r="X395" s="82" t="s">
        <v>647</v>
      </c>
      <c r="Y395" s="79"/>
      <c r="Z395" s="79"/>
      <c r="AA395" s="85" t="s">
        <v>765</v>
      </c>
      <c r="AB395" s="79"/>
      <c r="AC395" s="79" t="b">
        <v>0</v>
      </c>
      <c r="AD395" s="79">
        <v>0</v>
      </c>
      <c r="AE395" s="85" t="s">
        <v>839</v>
      </c>
      <c r="AF395" s="79" t="b">
        <v>0</v>
      </c>
      <c r="AG395" s="79" t="s">
        <v>853</v>
      </c>
      <c r="AH395" s="79"/>
      <c r="AI395" s="85" t="s">
        <v>839</v>
      </c>
      <c r="AJ395" s="79" t="b">
        <v>0</v>
      </c>
      <c r="AK395" s="79">
        <v>13</v>
      </c>
      <c r="AL395" s="85" t="s">
        <v>779</v>
      </c>
      <c r="AM395" s="79" t="s">
        <v>860</v>
      </c>
      <c r="AN395" s="79" t="b">
        <v>0</v>
      </c>
      <c r="AO395" s="85" t="s">
        <v>779</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5</v>
      </c>
      <c r="BC395" s="78" t="str">
        <f>REPLACE(INDEX(GroupVertices[Group],MATCH(Edges[[#This Row],[Vertex 2]],GroupVertices[Vertex],0)),1,1,"")</f>
        <v>5</v>
      </c>
      <c r="BD395" s="48"/>
      <c r="BE395" s="49"/>
      <c r="BF395" s="48"/>
      <c r="BG395" s="49"/>
      <c r="BH395" s="48"/>
      <c r="BI395" s="49"/>
      <c r="BJ395" s="48"/>
      <c r="BK395" s="49"/>
      <c r="BL395" s="48"/>
    </row>
    <row r="396" spans="1:64" ht="15">
      <c r="A396" s="64" t="s">
        <v>251</v>
      </c>
      <c r="B396" s="64" t="s">
        <v>264</v>
      </c>
      <c r="C396" s="65" t="s">
        <v>2748</v>
      </c>
      <c r="D396" s="66">
        <v>3</v>
      </c>
      <c r="E396" s="67" t="s">
        <v>132</v>
      </c>
      <c r="F396" s="68">
        <v>35</v>
      </c>
      <c r="G396" s="65"/>
      <c r="H396" s="69"/>
      <c r="I396" s="70"/>
      <c r="J396" s="70"/>
      <c r="K396" s="34" t="s">
        <v>65</v>
      </c>
      <c r="L396" s="77">
        <v>396</v>
      </c>
      <c r="M396" s="77"/>
      <c r="N396" s="72"/>
      <c r="O396" s="79" t="s">
        <v>382</v>
      </c>
      <c r="P396" s="81">
        <v>43688.827048611114</v>
      </c>
      <c r="Q396" s="79" t="s">
        <v>433</v>
      </c>
      <c r="R396" s="79"/>
      <c r="S396" s="79"/>
      <c r="T396" s="79" t="s">
        <v>518</v>
      </c>
      <c r="U396" s="79"/>
      <c r="V396" s="82" t="s">
        <v>568</v>
      </c>
      <c r="W396" s="81">
        <v>43688.827048611114</v>
      </c>
      <c r="X396" s="82" t="s">
        <v>647</v>
      </c>
      <c r="Y396" s="79"/>
      <c r="Z396" s="79"/>
      <c r="AA396" s="85" t="s">
        <v>765</v>
      </c>
      <c r="AB396" s="79"/>
      <c r="AC396" s="79" t="b">
        <v>0</v>
      </c>
      <c r="AD396" s="79">
        <v>0</v>
      </c>
      <c r="AE396" s="85" t="s">
        <v>839</v>
      </c>
      <c r="AF396" s="79" t="b">
        <v>0</v>
      </c>
      <c r="AG396" s="79" t="s">
        <v>853</v>
      </c>
      <c r="AH396" s="79"/>
      <c r="AI396" s="85" t="s">
        <v>839</v>
      </c>
      <c r="AJ396" s="79" t="b">
        <v>0</v>
      </c>
      <c r="AK396" s="79">
        <v>13</v>
      </c>
      <c r="AL396" s="85" t="s">
        <v>779</v>
      </c>
      <c r="AM396" s="79" t="s">
        <v>860</v>
      </c>
      <c r="AN396" s="79" t="b">
        <v>0</v>
      </c>
      <c r="AO396" s="85" t="s">
        <v>779</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5</v>
      </c>
      <c r="BC396" s="78" t="str">
        <f>REPLACE(INDEX(GroupVertices[Group],MATCH(Edges[[#This Row],[Vertex 2]],GroupVertices[Vertex],0)),1,1,"")</f>
        <v>5</v>
      </c>
      <c r="BD396" s="48">
        <v>1</v>
      </c>
      <c r="BE396" s="49">
        <v>4.3478260869565215</v>
      </c>
      <c r="BF396" s="48">
        <v>0</v>
      </c>
      <c r="BG396" s="49">
        <v>0</v>
      </c>
      <c r="BH396" s="48">
        <v>0</v>
      </c>
      <c r="BI396" s="49">
        <v>0</v>
      </c>
      <c r="BJ396" s="48">
        <v>22</v>
      </c>
      <c r="BK396" s="49">
        <v>95.65217391304348</v>
      </c>
      <c r="BL396" s="48">
        <v>23</v>
      </c>
    </row>
    <row r="397" spans="1:64" ht="15">
      <c r="A397" s="64" t="s">
        <v>252</v>
      </c>
      <c r="B397" s="64" t="s">
        <v>351</v>
      </c>
      <c r="C397" s="65" t="s">
        <v>2748</v>
      </c>
      <c r="D397" s="66">
        <v>3</v>
      </c>
      <c r="E397" s="67" t="s">
        <v>132</v>
      </c>
      <c r="F397" s="68">
        <v>35</v>
      </c>
      <c r="G397" s="65"/>
      <c r="H397" s="69"/>
      <c r="I397" s="70"/>
      <c r="J397" s="70"/>
      <c r="K397" s="34" t="s">
        <v>65</v>
      </c>
      <c r="L397" s="77">
        <v>397</v>
      </c>
      <c r="M397" s="77"/>
      <c r="N397" s="72"/>
      <c r="O397" s="79" t="s">
        <v>382</v>
      </c>
      <c r="P397" s="81">
        <v>43688.829988425925</v>
      </c>
      <c r="Q397" s="79" t="s">
        <v>433</v>
      </c>
      <c r="R397" s="79"/>
      <c r="S397" s="79"/>
      <c r="T397" s="79" t="s">
        <v>518</v>
      </c>
      <c r="U397" s="79"/>
      <c r="V397" s="82" t="s">
        <v>569</v>
      </c>
      <c r="W397" s="81">
        <v>43688.829988425925</v>
      </c>
      <c r="X397" s="82" t="s">
        <v>648</v>
      </c>
      <c r="Y397" s="79"/>
      <c r="Z397" s="79"/>
      <c r="AA397" s="85" t="s">
        <v>766</v>
      </c>
      <c r="AB397" s="79"/>
      <c r="AC397" s="79" t="b">
        <v>0</v>
      </c>
      <c r="AD397" s="79">
        <v>0</v>
      </c>
      <c r="AE397" s="85" t="s">
        <v>839</v>
      </c>
      <c r="AF397" s="79" t="b">
        <v>0</v>
      </c>
      <c r="AG397" s="79" t="s">
        <v>853</v>
      </c>
      <c r="AH397" s="79"/>
      <c r="AI397" s="85" t="s">
        <v>839</v>
      </c>
      <c r="AJ397" s="79" t="b">
        <v>0</v>
      </c>
      <c r="AK397" s="79">
        <v>13</v>
      </c>
      <c r="AL397" s="85" t="s">
        <v>779</v>
      </c>
      <c r="AM397" s="79" t="s">
        <v>861</v>
      </c>
      <c r="AN397" s="79" t="b">
        <v>0</v>
      </c>
      <c r="AO397" s="85" t="s">
        <v>779</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5</v>
      </c>
      <c r="BC397" s="78" t="str">
        <f>REPLACE(INDEX(GroupVertices[Group],MATCH(Edges[[#This Row],[Vertex 2]],GroupVertices[Vertex],0)),1,1,"")</f>
        <v>5</v>
      </c>
      <c r="BD397" s="48"/>
      <c r="BE397" s="49"/>
      <c r="BF397" s="48"/>
      <c r="BG397" s="49"/>
      <c r="BH397" s="48"/>
      <c r="BI397" s="49"/>
      <c r="BJ397" s="48"/>
      <c r="BK397" s="49"/>
      <c r="BL397" s="48"/>
    </row>
    <row r="398" spans="1:64" ht="15">
      <c r="A398" s="64" t="s">
        <v>252</v>
      </c>
      <c r="B398" s="64" t="s">
        <v>296</v>
      </c>
      <c r="C398" s="65" t="s">
        <v>2748</v>
      </c>
      <c r="D398" s="66">
        <v>3</v>
      </c>
      <c r="E398" s="67" t="s">
        <v>132</v>
      </c>
      <c r="F398" s="68">
        <v>35</v>
      </c>
      <c r="G398" s="65"/>
      <c r="H398" s="69"/>
      <c r="I398" s="70"/>
      <c r="J398" s="70"/>
      <c r="K398" s="34" t="s">
        <v>65</v>
      </c>
      <c r="L398" s="77">
        <v>398</v>
      </c>
      <c r="M398" s="77"/>
      <c r="N398" s="72"/>
      <c r="O398" s="79" t="s">
        <v>382</v>
      </c>
      <c r="P398" s="81">
        <v>43688.829988425925</v>
      </c>
      <c r="Q398" s="79" t="s">
        <v>433</v>
      </c>
      <c r="R398" s="79"/>
      <c r="S398" s="79"/>
      <c r="T398" s="79" t="s">
        <v>518</v>
      </c>
      <c r="U398" s="79"/>
      <c r="V398" s="82" t="s">
        <v>569</v>
      </c>
      <c r="W398" s="81">
        <v>43688.829988425925</v>
      </c>
      <c r="X398" s="82" t="s">
        <v>648</v>
      </c>
      <c r="Y398" s="79"/>
      <c r="Z398" s="79"/>
      <c r="AA398" s="85" t="s">
        <v>766</v>
      </c>
      <c r="AB398" s="79"/>
      <c r="AC398" s="79" t="b">
        <v>0</v>
      </c>
      <c r="AD398" s="79">
        <v>0</v>
      </c>
      <c r="AE398" s="85" t="s">
        <v>839</v>
      </c>
      <c r="AF398" s="79" t="b">
        <v>0</v>
      </c>
      <c r="AG398" s="79" t="s">
        <v>853</v>
      </c>
      <c r="AH398" s="79"/>
      <c r="AI398" s="85" t="s">
        <v>839</v>
      </c>
      <c r="AJ398" s="79" t="b">
        <v>0</v>
      </c>
      <c r="AK398" s="79">
        <v>13</v>
      </c>
      <c r="AL398" s="85" t="s">
        <v>779</v>
      </c>
      <c r="AM398" s="79" t="s">
        <v>861</v>
      </c>
      <c r="AN398" s="79" t="b">
        <v>0</v>
      </c>
      <c r="AO398" s="85" t="s">
        <v>779</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5</v>
      </c>
      <c r="BC398" s="78" t="str">
        <f>REPLACE(INDEX(GroupVertices[Group],MATCH(Edges[[#This Row],[Vertex 2]],GroupVertices[Vertex],0)),1,1,"")</f>
        <v>5</v>
      </c>
      <c r="BD398" s="48"/>
      <c r="BE398" s="49"/>
      <c r="BF398" s="48"/>
      <c r="BG398" s="49"/>
      <c r="BH398" s="48"/>
      <c r="BI398" s="49"/>
      <c r="BJ398" s="48"/>
      <c r="BK398" s="49"/>
      <c r="BL398" s="48"/>
    </row>
    <row r="399" spans="1:64" ht="15">
      <c r="A399" s="64" t="s">
        <v>252</v>
      </c>
      <c r="B399" s="64" t="s">
        <v>264</v>
      </c>
      <c r="C399" s="65" t="s">
        <v>2748</v>
      </c>
      <c r="D399" s="66">
        <v>3</v>
      </c>
      <c r="E399" s="67" t="s">
        <v>132</v>
      </c>
      <c r="F399" s="68">
        <v>35</v>
      </c>
      <c r="G399" s="65"/>
      <c r="H399" s="69"/>
      <c r="I399" s="70"/>
      <c r="J399" s="70"/>
      <c r="K399" s="34" t="s">
        <v>65</v>
      </c>
      <c r="L399" s="77">
        <v>399</v>
      </c>
      <c r="M399" s="77"/>
      <c r="N399" s="72"/>
      <c r="O399" s="79" t="s">
        <v>382</v>
      </c>
      <c r="P399" s="81">
        <v>43688.829988425925</v>
      </c>
      <c r="Q399" s="79" t="s">
        <v>433</v>
      </c>
      <c r="R399" s="79"/>
      <c r="S399" s="79"/>
      <c r="T399" s="79" t="s">
        <v>518</v>
      </c>
      <c r="U399" s="79"/>
      <c r="V399" s="82" t="s">
        <v>569</v>
      </c>
      <c r="W399" s="81">
        <v>43688.829988425925</v>
      </c>
      <c r="X399" s="82" t="s">
        <v>648</v>
      </c>
      <c r="Y399" s="79"/>
      <c r="Z399" s="79"/>
      <c r="AA399" s="85" t="s">
        <v>766</v>
      </c>
      <c r="AB399" s="79"/>
      <c r="AC399" s="79" t="b">
        <v>0</v>
      </c>
      <c r="AD399" s="79">
        <v>0</v>
      </c>
      <c r="AE399" s="85" t="s">
        <v>839</v>
      </c>
      <c r="AF399" s="79" t="b">
        <v>0</v>
      </c>
      <c r="AG399" s="79" t="s">
        <v>853</v>
      </c>
      <c r="AH399" s="79"/>
      <c r="AI399" s="85" t="s">
        <v>839</v>
      </c>
      <c r="AJ399" s="79" t="b">
        <v>0</v>
      </c>
      <c r="AK399" s="79">
        <v>13</v>
      </c>
      <c r="AL399" s="85" t="s">
        <v>779</v>
      </c>
      <c r="AM399" s="79" t="s">
        <v>861</v>
      </c>
      <c r="AN399" s="79" t="b">
        <v>0</v>
      </c>
      <c r="AO399" s="85" t="s">
        <v>779</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5</v>
      </c>
      <c r="BC399" s="78" t="str">
        <f>REPLACE(INDEX(GroupVertices[Group],MATCH(Edges[[#This Row],[Vertex 2]],GroupVertices[Vertex],0)),1,1,"")</f>
        <v>5</v>
      </c>
      <c r="BD399" s="48">
        <v>1</v>
      </c>
      <c r="BE399" s="49">
        <v>4.3478260869565215</v>
      </c>
      <c r="BF399" s="48">
        <v>0</v>
      </c>
      <c r="BG399" s="49">
        <v>0</v>
      </c>
      <c r="BH399" s="48">
        <v>0</v>
      </c>
      <c r="BI399" s="49">
        <v>0</v>
      </c>
      <c r="BJ399" s="48">
        <v>22</v>
      </c>
      <c r="BK399" s="49">
        <v>95.65217391304348</v>
      </c>
      <c r="BL399" s="48">
        <v>23</v>
      </c>
    </row>
    <row r="400" spans="1:64" ht="15">
      <c r="A400" s="64" t="s">
        <v>253</v>
      </c>
      <c r="B400" s="64" t="s">
        <v>344</v>
      </c>
      <c r="C400" s="65" t="s">
        <v>2748</v>
      </c>
      <c r="D400" s="66">
        <v>3</v>
      </c>
      <c r="E400" s="67" t="s">
        <v>132</v>
      </c>
      <c r="F400" s="68">
        <v>35</v>
      </c>
      <c r="G400" s="65"/>
      <c r="H400" s="69"/>
      <c r="I400" s="70"/>
      <c r="J400" s="70"/>
      <c r="K400" s="34" t="s">
        <v>65</v>
      </c>
      <c r="L400" s="77">
        <v>400</v>
      </c>
      <c r="M400" s="77"/>
      <c r="N400" s="72"/>
      <c r="O400" s="79" t="s">
        <v>382</v>
      </c>
      <c r="P400" s="81">
        <v>43687.37018518519</v>
      </c>
      <c r="Q400" s="79" t="s">
        <v>415</v>
      </c>
      <c r="R400" s="79"/>
      <c r="S400" s="79"/>
      <c r="T400" s="79" t="s">
        <v>516</v>
      </c>
      <c r="U400" s="79"/>
      <c r="V400" s="82" t="s">
        <v>570</v>
      </c>
      <c r="W400" s="81">
        <v>43687.37018518519</v>
      </c>
      <c r="X400" s="82" t="s">
        <v>649</v>
      </c>
      <c r="Y400" s="79"/>
      <c r="Z400" s="79"/>
      <c r="AA400" s="85" t="s">
        <v>767</v>
      </c>
      <c r="AB400" s="79"/>
      <c r="AC400" s="79" t="b">
        <v>0</v>
      </c>
      <c r="AD400" s="79">
        <v>0</v>
      </c>
      <c r="AE400" s="85" t="s">
        <v>839</v>
      </c>
      <c r="AF400" s="79" t="b">
        <v>0</v>
      </c>
      <c r="AG400" s="79" t="s">
        <v>853</v>
      </c>
      <c r="AH400" s="79"/>
      <c r="AI400" s="85" t="s">
        <v>839</v>
      </c>
      <c r="AJ400" s="79" t="b">
        <v>0</v>
      </c>
      <c r="AK400" s="79">
        <v>11</v>
      </c>
      <c r="AL400" s="85" t="s">
        <v>739</v>
      </c>
      <c r="AM400" s="79" t="s">
        <v>861</v>
      </c>
      <c r="AN400" s="79" t="b">
        <v>0</v>
      </c>
      <c r="AO400" s="85" t="s">
        <v>739</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6</v>
      </c>
      <c r="BC400" s="78" t="str">
        <f>REPLACE(INDEX(GroupVertices[Group],MATCH(Edges[[#This Row],[Vertex 2]],GroupVertices[Vertex],0)),1,1,"")</f>
        <v>6</v>
      </c>
      <c r="BD400" s="48"/>
      <c r="BE400" s="49"/>
      <c r="BF400" s="48"/>
      <c r="BG400" s="49"/>
      <c r="BH400" s="48"/>
      <c r="BI400" s="49"/>
      <c r="BJ400" s="48"/>
      <c r="BK400" s="49"/>
      <c r="BL400" s="48"/>
    </row>
    <row r="401" spans="1:64" ht="15">
      <c r="A401" s="64" t="s">
        <v>234</v>
      </c>
      <c r="B401" s="64" t="s">
        <v>345</v>
      </c>
      <c r="C401" s="65" t="s">
        <v>2748</v>
      </c>
      <c r="D401" s="66">
        <v>3</v>
      </c>
      <c r="E401" s="67" t="s">
        <v>132</v>
      </c>
      <c r="F401" s="68">
        <v>35</v>
      </c>
      <c r="G401" s="65"/>
      <c r="H401" s="69"/>
      <c r="I401" s="70"/>
      <c r="J401" s="70"/>
      <c r="K401" s="34" t="s">
        <v>65</v>
      </c>
      <c r="L401" s="77">
        <v>401</v>
      </c>
      <c r="M401" s="77"/>
      <c r="N401" s="72"/>
      <c r="O401" s="79" t="s">
        <v>382</v>
      </c>
      <c r="P401" s="81">
        <v>43687.0465625</v>
      </c>
      <c r="Q401" s="79" t="s">
        <v>414</v>
      </c>
      <c r="R401" s="82" t="s">
        <v>489</v>
      </c>
      <c r="S401" s="79" t="s">
        <v>514</v>
      </c>
      <c r="T401" s="79" t="s">
        <v>515</v>
      </c>
      <c r="U401" s="82" t="s">
        <v>524</v>
      </c>
      <c r="V401" s="82" t="s">
        <v>524</v>
      </c>
      <c r="W401" s="81">
        <v>43687.0465625</v>
      </c>
      <c r="X401" s="82" t="s">
        <v>621</v>
      </c>
      <c r="Y401" s="79"/>
      <c r="Z401" s="79"/>
      <c r="AA401" s="85" t="s">
        <v>739</v>
      </c>
      <c r="AB401" s="79"/>
      <c r="AC401" s="79" t="b">
        <v>0</v>
      </c>
      <c r="AD401" s="79">
        <v>17</v>
      </c>
      <c r="AE401" s="85" t="s">
        <v>839</v>
      </c>
      <c r="AF401" s="79" t="b">
        <v>0</v>
      </c>
      <c r="AG401" s="79" t="s">
        <v>853</v>
      </c>
      <c r="AH401" s="79"/>
      <c r="AI401" s="85" t="s">
        <v>839</v>
      </c>
      <c r="AJ401" s="79" t="b">
        <v>0</v>
      </c>
      <c r="AK401" s="79">
        <v>11</v>
      </c>
      <c r="AL401" s="85" t="s">
        <v>839</v>
      </c>
      <c r="AM401" s="79" t="s">
        <v>865</v>
      </c>
      <c r="AN401" s="79" t="b">
        <v>0</v>
      </c>
      <c r="AO401" s="85" t="s">
        <v>739</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6</v>
      </c>
      <c r="BC401" s="78" t="str">
        <f>REPLACE(INDEX(GroupVertices[Group],MATCH(Edges[[#This Row],[Vertex 2]],GroupVertices[Vertex],0)),1,1,"")</f>
        <v>6</v>
      </c>
      <c r="BD401" s="48">
        <v>0</v>
      </c>
      <c r="BE401" s="49">
        <v>0</v>
      </c>
      <c r="BF401" s="48">
        <v>0</v>
      </c>
      <c r="BG401" s="49">
        <v>0</v>
      </c>
      <c r="BH401" s="48">
        <v>0</v>
      </c>
      <c r="BI401" s="49">
        <v>0</v>
      </c>
      <c r="BJ401" s="48">
        <v>23</v>
      </c>
      <c r="BK401" s="49">
        <v>100</v>
      </c>
      <c r="BL401" s="48">
        <v>23</v>
      </c>
    </row>
    <row r="402" spans="1:64" ht="15">
      <c r="A402" s="64" t="s">
        <v>253</v>
      </c>
      <c r="B402" s="64" t="s">
        <v>345</v>
      </c>
      <c r="C402" s="65" t="s">
        <v>2748</v>
      </c>
      <c r="D402" s="66">
        <v>3</v>
      </c>
      <c r="E402" s="67" t="s">
        <v>132</v>
      </c>
      <c r="F402" s="68">
        <v>35</v>
      </c>
      <c r="G402" s="65"/>
      <c r="H402" s="69"/>
      <c r="I402" s="70"/>
      <c r="J402" s="70"/>
      <c r="K402" s="34" t="s">
        <v>65</v>
      </c>
      <c r="L402" s="77">
        <v>402</v>
      </c>
      <c r="M402" s="77"/>
      <c r="N402" s="72"/>
      <c r="O402" s="79" t="s">
        <v>382</v>
      </c>
      <c r="P402" s="81">
        <v>43687.37018518519</v>
      </c>
      <c r="Q402" s="79" t="s">
        <v>415</v>
      </c>
      <c r="R402" s="79"/>
      <c r="S402" s="79"/>
      <c r="T402" s="79" t="s">
        <v>516</v>
      </c>
      <c r="U402" s="79"/>
      <c r="V402" s="82" t="s">
        <v>570</v>
      </c>
      <c r="W402" s="81">
        <v>43687.37018518519</v>
      </c>
      <c r="X402" s="82" t="s">
        <v>649</v>
      </c>
      <c r="Y402" s="79"/>
      <c r="Z402" s="79"/>
      <c r="AA402" s="85" t="s">
        <v>767</v>
      </c>
      <c r="AB402" s="79"/>
      <c r="AC402" s="79" t="b">
        <v>0</v>
      </c>
      <c r="AD402" s="79">
        <v>0</v>
      </c>
      <c r="AE402" s="85" t="s">
        <v>839</v>
      </c>
      <c r="AF402" s="79" t="b">
        <v>0</v>
      </c>
      <c r="AG402" s="79" t="s">
        <v>853</v>
      </c>
      <c r="AH402" s="79"/>
      <c r="AI402" s="85" t="s">
        <v>839</v>
      </c>
      <c r="AJ402" s="79" t="b">
        <v>0</v>
      </c>
      <c r="AK402" s="79">
        <v>11</v>
      </c>
      <c r="AL402" s="85" t="s">
        <v>739</v>
      </c>
      <c r="AM402" s="79" t="s">
        <v>861</v>
      </c>
      <c r="AN402" s="79" t="b">
        <v>0</v>
      </c>
      <c r="AO402" s="85" t="s">
        <v>739</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6</v>
      </c>
      <c r="BC402" s="78" t="str">
        <f>REPLACE(INDEX(GroupVertices[Group],MATCH(Edges[[#This Row],[Vertex 2]],GroupVertices[Vertex],0)),1,1,"")</f>
        <v>6</v>
      </c>
      <c r="BD402" s="48"/>
      <c r="BE402" s="49"/>
      <c r="BF402" s="48"/>
      <c r="BG402" s="49"/>
      <c r="BH402" s="48"/>
      <c r="BI402" s="49"/>
      <c r="BJ402" s="48"/>
      <c r="BK402" s="49"/>
      <c r="BL402" s="48"/>
    </row>
    <row r="403" spans="1:64" ht="15">
      <c r="A403" s="64" t="s">
        <v>234</v>
      </c>
      <c r="B403" s="64" t="s">
        <v>222</v>
      </c>
      <c r="C403" s="65" t="s">
        <v>2748</v>
      </c>
      <c r="D403" s="66">
        <v>3</v>
      </c>
      <c r="E403" s="67" t="s">
        <v>132</v>
      </c>
      <c r="F403" s="68">
        <v>35</v>
      </c>
      <c r="G403" s="65"/>
      <c r="H403" s="69"/>
      <c r="I403" s="70"/>
      <c r="J403" s="70"/>
      <c r="K403" s="34" t="s">
        <v>65</v>
      </c>
      <c r="L403" s="77">
        <v>403</v>
      </c>
      <c r="M403" s="77"/>
      <c r="N403" s="72"/>
      <c r="O403" s="79" t="s">
        <v>382</v>
      </c>
      <c r="P403" s="81">
        <v>43687.0465625</v>
      </c>
      <c r="Q403" s="79" t="s">
        <v>414</v>
      </c>
      <c r="R403" s="82" t="s">
        <v>489</v>
      </c>
      <c r="S403" s="79" t="s">
        <v>514</v>
      </c>
      <c r="T403" s="79" t="s">
        <v>515</v>
      </c>
      <c r="U403" s="82" t="s">
        <v>524</v>
      </c>
      <c r="V403" s="82" t="s">
        <v>524</v>
      </c>
      <c r="W403" s="81">
        <v>43687.0465625</v>
      </c>
      <c r="X403" s="82" t="s">
        <v>621</v>
      </c>
      <c r="Y403" s="79"/>
      <c r="Z403" s="79"/>
      <c r="AA403" s="85" t="s">
        <v>739</v>
      </c>
      <c r="AB403" s="79"/>
      <c r="AC403" s="79" t="b">
        <v>0</v>
      </c>
      <c r="AD403" s="79">
        <v>17</v>
      </c>
      <c r="AE403" s="85" t="s">
        <v>839</v>
      </c>
      <c r="AF403" s="79" t="b">
        <v>0</v>
      </c>
      <c r="AG403" s="79" t="s">
        <v>853</v>
      </c>
      <c r="AH403" s="79"/>
      <c r="AI403" s="85" t="s">
        <v>839</v>
      </c>
      <c r="AJ403" s="79" t="b">
        <v>0</v>
      </c>
      <c r="AK403" s="79">
        <v>11</v>
      </c>
      <c r="AL403" s="85" t="s">
        <v>839</v>
      </c>
      <c r="AM403" s="79" t="s">
        <v>865</v>
      </c>
      <c r="AN403" s="79" t="b">
        <v>0</v>
      </c>
      <c r="AO403" s="85" t="s">
        <v>739</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6</v>
      </c>
      <c r="BC403" s="78" t="str">
        <f>REPLACE(INDEX(GroupVertices[Group],MATCH(Edges[[#This Row],[Vertex 2]],GroupVertices[Vertex],0)),1,1,"")</f>
        <v>3</v>
      </c>
      <c r="BD403" s="48"/>
      <c r="BE403" s="49"/>
      <c r="BF403" s="48"/>
      <c r="BG403" s="49"/>
      <c r="BH403" s="48"/>
      <c r="BI403" s="49"/>
      <c r="BJ403" s="48"/>
      <c r="BK403" s="49"/>
      <c r="BL403" s="48"/>
    </row>
    <row r="404" spans="1:64" ht="15">
      <c r="A404" s="64" t="s">
        <v>253</v>
      </c>
      <c r="B404" s="64" t="s">
        <v>234</v>
      </c>
      <c r="C404" s="65" t="s">
        <v>2748</v>
      </c>
      <c r="D404" s="66">
        <v>3</v>
      </c>
      <c r="E404" s="67" t="s">
        <v>132</v>
      </c>
      <c r="F404" s="68">
        <v>35</v>
      </c>
      <c r="G404" s="65"/>
      <c r="H404" s="69"/>
      <c r="I404" s="70"/>
      <c r="J404" s="70"/>
      <c r="K404" s="34" t="s">
        <v>65</v>
      </c>
      <c r="L404" s="77">
        <v>404</v>
      </c>
      <c r="M404" s="77"/>
      <c r="N404" s="72"/>
      <c r="O404" s="79" t="s">
        <v>382</v>
      </c>
      <c r="P404" s="81">
        <v>43687.37018518519</v>
      </c>
      <c r="Q404" s="79" t="s">
        <v>415</v>
      </c>
      <c r="R404" s="79"/>
      <c r="S404" s="79"/>
      <c r="T404" s="79" t="s">
        <v>516</v>
      </c>
      <c r="U404" s="79"/>
      <c r="V404" s="82" t="s">
        <v>570</v>
      </c>
      <c r="W404" s="81">
        <v>43687.37018518519</v>
      </c>
      <c r="X404" s="82" t="s">
        <v>649</v>
      </c>
      <c r="Y404" s="79"/>
      <c r="Z404" s="79"/>
      <c r="AA404" s="85" t="s">
        <v>767</v>
      </c>
      <c r="AB404" s="79"/>
      <c r="AC404" s="79" t="b">
        <v>0</v>
      </c>
      <c r="AD404" s="79">
        <v>0</v>
      </c>
      <c r="AE404" s="85" t="s">
        <v>839</v>
      </c>
      <c r="AF404" s="79" t="b">
        <v>0</v>
      </c>
      <c r="AG404" s="79" t="s">
        <v>853</v>
      </c>
      <c r="AH404" s="79"/>
      <c r="AI404" s="85" t="s">
        <v>839</v>
      </c>
      <c r="AJ404" s="79" t="b">
        <v>0</v>
      </c>
      <c r="AK404" s="79">
        <v>11</v>
      </c>
      <c r="AL404" s="85" t="s">
        <v>739</v>
      </c>
      <c r="AM404" s="79" t="s">
        <v>861</v>
      </c>
      <c r="AN404" s="79" t="b">
        <v>0</v>
      </c>
      <c r="AO404" s="85" t="s">
        <v>739</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6</v>
      </c>
      <c r="BC404" s="78" t="str">
        <f>REPLACE(INDEX(GroupVertices[Group],MATCH(Edges[[#This Row],[Vertex 2]],GroupVertices[Vertex],0)),1,1,"")</f>
        <v>6</v>
      </c>
      <c r="BD404" s="48">
        <v>0</v>
      </c>
      <c r="BE404" s="49">
        <v>0</v>
      </c>
      <c r="BF404" s="48">
        <v>0</v>
      </c>
      <c r="BG404" s="49">
        <v>0</v>
      </c>
      <c r="BH404" s="48">
        <v>0</v>
      </c>
      <c r="BI404" s="49">
        <v>0</v>
      </c>
      <c r="BJ404" s="48">
        <v>21</v>
      </c>
      <c r="BK404" s="49">
        <v>100</v>
      </c>
      <c r="BL404" s="48">
        <v>21</v>
      </c>
    </row>
    <row r="405" spans="1:64" ht="15">
      <c r="A405" s="64" t="s">
        <v>253</v>
      </c>
      <c r="B405" s="64" t="s">
        <v>351</v>
      </c>
      <c r="C405" s="65" t="s">
        <v>2748</v>
      </c>
      <c r="D405" s="66">
        <v>3</v>
      </c>
      <c r="E405" s="67" t="s">
        <v>132</v>
      </c>
      <c r="F405" s="68">
        <v>35</v>
      </c>
      <c r="G405" s="65"/>
      <c r="H405" s="69"/>
      <c r="I405" s="70"/>
      <c r="J405" s="70"/>
      <c r="K405" s="34" t="s">
        <v>65</v>
      </c>
      <c r="L405" s="77">
        <v>405</v>
      </c>
      <c r="M405" s="77"/>
      <c r="N405" s="72"/>
      <c r="O405" s="79" t="s">
        <v>382</v>
      </c>
      <c r="P405" s="81">
        <v>43688.84104166667</v>
      </c>
      <c r="Q405" s="79" t="s">
        <v>433</v>
      </c>
      <c r="R405" s="79"/>
      <c r="S405" s="79"/>
      <c r="T405" s="79" t="s">
        <v>518</v>
      </c>
      <c r="U405" s="79"/>
      <c r="V405" s="82" t="s">
        <v>570</v>
      </c>
      <c r="W405" s="81">
        <v>43688.84104166667</v>
      </c>
      <c r="X405" s="82" t="s">
        <v>650</v>
      </c>
      <c r="Y405" s="79"/>
      <c r="Z405" s="79"/>
      <c r="AA405" s="85" t="s">
        <v>768</v>
      </c>
      <c r="AB405" s="79"/>
      <c r="AC405" s="79" t="b">
        <v>0</v>
      </c>
      <c r="AD405" s="79">
        <v>0</v>
      </c>
      <c r="AE405" s="85" t="s">
        <v>839</v>
      </c>
      <c r="AF405" s="79" t="b">
        <v>0</v>
      </c>
      <c r="AG405" s="79" t="s">
        <v>853</v>
      </c>
      <c r="AH405" s="79"/>
      <c r="AI405" s="85" t="s">
        <v>839</v>
      </c>
      <c r="AJ405" s="79" t="b">
        <v>0</v>
      </c>
      <c r="AK405" s="79">
        <v>13</v>
      </c>
      <c r="AL405" s="85" t="s">
        <v>779</v>
      </c>
      <c r="AM405" s="79" t="s">
        <v>861</v>
      </c>
      <c r="AN405" s="79" t="b">
        <v>0</v>
      </c>
      <c r="AO405" s="85" t="s">
        <v>779</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6</v>
      </c>
      <c r="BC405" s="78" t="str">
        <f>REPLACE(INDEX(GroupVertices[Group],MATCH(Edges[[#This Row],[Vertex 2]],GroupVertices[Vertex],0)),1,1,"")</f>
        <v>5</v>
      </c>
      <c r="BD405" s="48"/>
      <c r="BE405" s="49"/>
      <c r="BF405" s="48"/>
      <c r="BG405" s="49"/>
      <c r="BH405" s="48"/>
      <c r="BI405" s="49"/>
      <c r="BJ405" s="48"/>
      <c r="BK405" s="49"/>
      <c r="BL405" s="48"/>
    </row>
    <row r="406" spans="1:64" ht="15">
      <c r="A406" s="64" t="s">
        <v>253</v>
      </c>
      <c r="B406" s="64" t="s">
        <v>296</v>
      </c>
      <c r="C406" s="65" t="s">
        <v>2748</v>
      </c>
      <c r="D406" s="66">
        <v>3</v>
      </c>
      <c r="E406" s="67" t="s">
        <v>132</v>
      </c>
      <c r="F406" s="68">
        <v>35</v>
      </c>
      <c r="G406" s="65"/>
      <c r="H406" s="69"/>
      <c r="I406" s="70"/>
      <c r="J406" s="70"/>
      <c r="K406" s="34" t="s">
        <v>65</v>
      </c>
      <c r="L406" s="77">
        <v>406</v>
      </c>
      <c r="M406" s="77"/>
      <c r="N406" s="72"/>
      <c r="O406" s="79" t="s">
        <v>382</v>
      </c>
      <c r="P406" s="81">
        <v>43688.84104166667</v>
      </c>
      <c r="Q406" s="79" t="s">
        <v>433</v>
      </c>
      <c r="R406" s="79"/>
      <c r="S406" s="79"/>
      <c r="T406" s="79" t="s">
        <v>518</v>
      </c>
      <c r="U406" s="79"/>
      <c r="V406" s="82" t="s">
        <v>570</v>
      </c>
      <c r="W406" s="81">
        <v>43688.84104166667</v>
      </c>
      <c r="X406" s="82" t="s">
        <v>650</v>
      </c>
      <c r="Y406" s="79"/>
      <c r="Z406" s="79"/>
      <c r="AA406" s="85" t="s">
        <v>768</v>
      </c>
      <c r="AB406" s="79"/>
      <c r="AC406" s="79" t="b">
        <v>0</v>
      </c>
      <c r="AD406" s="79">
        <v>0</v>
      </c>
      <c r="AE406" s="85" t="s">
        <v>839</v>
      </c>
      <c r="AF406" s="79" t="b">
        <v>0</v>
      </c>
      <c r="AG406" s="79" t="s">
        <v>853</v>
      </c>
      <c r="AH406" s="79"/>
      <c r="AI406" s="85" t="s">
        <v>839</v>
      </c>
      <c r="AJ406" s="79" t="b">
        <v>0</v>
      </c>
      <c r="AK406" s="79">
        <v>13</v>
      </c>
      <c r="AL406" s="85" t="s">
        <v>779</v>
      </c>
      <c r="AM406" s="79" t="s">
        <v>861</v>
      </c>
      <c r="AN406" s="79" t="b">
        <v>0</v>
      </c>
      <c r="AO406" s="85" t="s">
        <v>779</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6</v>
      </c>
      <c r="BC406" s="78" t="str">
        <f>REPLACE(INDEX(GroupVertices[Group],MATCH(Edges[[#This Row],[Vertex 2]],GroupVertices[Vertex],0)),1,1,"")</f>
        <v>5</v>
      </c>
      <c r="BD406" s="48"/>
      <c r="BE406" s="49"/>
      <c r="BF406" s="48"/>
      <c r="BG406" s="49"/>
      <c r="BH406" s="48"/>
      <c r="BI406" s="49"/>
      <c r="BJ406" s="48"/>
      <c r="BK406" s="49"/>
      <c r="BL406" s="48"/>
    </row>
    <row r="407" spans="1:64" ht="15">
      <c r="A407" s="64" t="s">
        <v>253</v>
      </c>
      <c r="B407" s="64" t="s">
        <v>264</v>
      </c>
      <c r="C407" s="65" t="s">
        <v>2748</v>
      </c>
      <c r="D407" s="66">
        <v>3</v>
      </c>
      <c r="E407" s="67" t="s">
        <v>132</v>
      </c>
      <c r="F407" s="68">
        <v>35</v>
      </c>
      <c r="G407" s="65"/>
      <c r="H407" s="69"/>
      <c r="I407" s="70"/>
      <c r="J407" s="70"/>
      <c r="K407" s="34" t="s">
        <v>65</v>
      </c>
      <c r="L407" s="77">
        <v>407</v>
      </c>
      <c r="M407" s="77"/>
      <c r="N407" s="72"/>
      <c r="O407" s="79" t="s">
        <v>382</v>
      </c>
      <c r="P407" s="81">
        <v>43688.84104166667</v>
      </c>
      <c r="Q407" s="79" t="s">
        <v>433</v>
      </c>
      <c r="R407" s="79"/>
      <c r="S407" s="79"/>
      <c r="T407" s="79" t="s">
        <v>518</v>
      </c>
      <c r="U407" s="79"/>
      <c r="V407" s="82" t="s">
        <v>570</v>
      </c>
      <c r="W407" s="81">
        <v>43688.84104166667</v>
      </c>
      <c r="X407" s="82" t="s">
        <v>650</v>
      </c>
      <c r="Y407" s="79"/>
      <c r="Z407" s="79"/>
      <c r="AA407" s="85" t="s">
        <v>768</v>
      </c>
      <c r="AB407" s="79"/>
      <c r="AC407" s="79" t="b">
        <v>0</v>
      </c>
      <c r="AD407" s="79">
        <v>0</v>
      </c>
      <c r="AE407" s="85" t="s">
        <v>839</v>
      </c>
      <c r="AF407" s="79" t="b">
        <v>0</v>
      </c>
      <c r="AG407" s="79" t="s">
        <v>853</v>
      </c>
      <c r="AH407" s="79"/>
      <c r="AI407" s="85" t="s">
        <v>839</v>
      </c>
      <c r="AJ407" s="79" t="b">
        <v>0</v>
      </c>
      <c r="AK407" s="79">
        <v>13</v>
      </c>
      <c r="AL407" s="85" t="s">
        <v>779</v>
      </c>
      <c r="AM407" s="79" t="s">
        <v>861</v>
      </c>
      <c r="AN407" s="79" t="b">
        <v>0</v>
      </c>
      <c r="AO407" s="85" t="s">
        <v>779</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6</v>
      </c>
      <c r="BC407" s="78" t="str">
        <f>REPLACE(INDEX(GroupVertices[Group],MATCH(Edges[[#This Row],[Vertex 2]],GroupVertices[Vertex],0)),1,1,"")</f>
        <v>5</v>
      </c>
      <c r="BD407" s="48">
        <v>1</v>
      </c>
      <c r="BE407" s="49">
        <v>4.3478260869565215</v>
      </c>
      <c r="BF407" s="48">
        <v>0</v>
      </c>
      <c r="BG407" s="49">
        <v>0</v>
      </c>
      <c r="BH407" s="48">
        <v>0</v>
      </c>
      <c r="BI407" s="49">
        <v>0</v>
      </c>
      <c r="BJ407" s="48">
        <v>22</v>
      </c>
      <c r="BK407" s="49">
        <v>95.65217391304348</v>
      </c>
      <c r="BL407" s="48">
        <v>23</v>
      </c>
    </row>
    <row r="408" spans="1:64" ht="15">
      <c r="A408" s="64" t="s">
        <v>254</v>
      </c>
      <c r="B408" s="64" t="s">
        <v>351</v>
      </c>
      <c r="C408" s="65" t="s">
        <v>2748</v>
      </c>
      <c r="D408" s="66">
        <v>3</v>
      </c>
      <c r="E408" s="67" t="s">
        <v>132</v>
      </c>
      <c r="F408" s="68">
        <v>35</v>
      </c>
      <c r="G408" s="65"/>
      <c r="H408" s="69"/>
      <c r="I408" s="70"/>
      <c r="J408" s="70"/>
      <c r="K408" s="34" t="s">
        <v>65</v>
      </c>
      <c r="L408" s="77">
        <v>408</v>
      </c>
      <c r="M408" s="77"/>
      <c r="N408" s="72"/>
      <c r="O408" s="79" t="s">
        <v>382</v>
      </c>
      <c r="P408" s="81">
        <v>43688.88415509259</v>
      </c>
      <c r="Q408" s="79" t="s">
        <v>433</v>
      </c>
      <c r="R408" s="79"/>
      <c r="S408" s="79"/>
      <c r="T408" s="79" t="s">
        <v>518</v>
      </c>
      <c r="U408" s="79"/>
      <c r="V408" s="82" t="s">
        <v>571</v>
      </c>
      <c r="W408" s="81">
        <v>43688.88415509259</v>
      </c>
      <c r="X408" s="82" t="s">
        <v>651</v>
      </c>
      <c r="Y408" s="79"/>
      <c r="Z408" s="79"/>
      <c r="AA408" s="85" t="s">
        <v>769</v>
      </c>
      <c r="AB408" s="79"/>
      <c r="AC408" s="79" t="b">
        <v>0</v>
      </c>
      <c r="AD408" s="79">
        <v>0</v>
      </c>
      <c r="AE408" s="85" t="s">
        <v>839</v>
      </c>
      <c r="AF408" s="79" t="b">
        <v>0</v>
      </c>
      <c r="AG408" s="79" t="s">
        <v>853</v>
      </c>
      <c r="AH408" s="79"/>
      <c r="AI408" s="85" t="s">
        <v>839</v>
      </c>
      <c r="AJ408" s="79" t="b">
        <v>0</v>
      </c>
      <c r="AK408" s="79">
        <v>13</v>
      </c>
      <c r="AL408" s="85" t="s">
        <v>779</v>
      </c>
      <c r="AM408" s="79" t="s">
        <v>861</v>
      </c>
      <c r="AN408" s="79" t="b">
        <v>0</v>
      </c>
      <c r="AO408" s="85" t="s">
        <v>779</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5</v>
      </c>
      <c r="BC408" s="78" t="str">
        <f>REPLACE(INDEX(GroupVertices[Group],MATCH(Edges[[#This Row],[Vertex 2]],GroupVertices[Vertex],0)),1,1,"")</f>
        <v>5</v>
      </c>
      <c r="BD408" s="48"/>
      <c r="BE408" s="49"/>
      <c r="BF408" s="48"/>
      <c r="BG408" s="49"/>
      <c r="BH408" s="48"/>
      <c r="BI408" s="49"/>
      <c r="BJ408" s="48"/>
      <c r="BK408" s="49"/>
      <c r="BL408" s="48"/>
    </row>
    <row r="409" spans="1:64" ht="15">
      <c r="A409" s="64" t="s">
        <v>254</v>
      </c>
      <c r="B409" s="64" t="s">
        <v>296</v>
      </c>
      <c r="C409" s="65" t="s">
        <v>2748</v>
      </c>
      <c r="D409" s="66">
        <v>3</v>
      </c>
      <c r="E409" s="67" t="s">
        <v>132</v>
      </c>
      <c r="F409" s="68">
        <v>35</v>
      </c>
      <c r="G409" s="65"/>
      <c r="H409" s="69"/>
      <c r="I409" s="70"/>
      <c r="J409" s="70"/>
      <c r="K409" s="34" t="s">
        <v>65</v>
      </c>
      <c r="L409" s="77">
        <v>409</v>
      </c>
      <c r="M409" s="77"/>
      <c r="N409" s="72"/>
      <c r="O409" s="79" t="s">
        <v>382</v>
      </c>
      <c r="P409" s="81">
        <v>43688.88415509259</v>
      </c>
      <c r="Q409" s="79" t="s">
        <v>433</v>
      </c>
      <c r="R409" s="79"/>
      <c r="S409" s="79"/>
      <c r="T409" s="79" t="s">
        <v>518</v>
      </c>
      <c r="U409" s="79"/>
      <c r="V409" s="82" t="s">
        <v>571</v>
      </c>
      <c r="W409" s="81">
        <v>43688.88415509259</v>
      </c>
      <c r="X409" s="82" t="s">
        <v>651</v>
      </c>
      <c r="Y409" s="79"/>
      <c r="Z409" s="79"/>
      <c r="AA409" s="85" t="s">
        <v>769</v>
      </c>
      <c r="AB409" s="79"/>
      <c r="AC409" s="79" t="b">
        <v>0</v>
      </c>
      <c r="AD409" s="79">
        <v>0</v>
      </c>
      <c r="AE409" s="85" t="s">
        <v>839</v>
      </c>
      <c r="AF409" s="79" t="b">
        <v>0</v>
      </c>
      <c r="AG409" s="79" t="s">
        <v>853</v>
      </c>
      <c r="AH409" s="79"/>
      <c r="AI409" s="85" t="s">
        <v>839</v>
      </c>
      <c r="AJ409" s="79" t="b">
        <v>0</v>
      </c>
      <c r="AK409" s="79">
        <v>13</v>
      </c>
      <c r="AL409" s="85" t="s">
        <v>779</v>
      </c>
      <c r="AM409" s="79" t="s">
        <v>861</v>
      </c>
      <c r="AN409" s="79" t="b">
        <v>0</v>
      </c>
      <c r="AO409" s="85" t="s">
        <v>779</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5</v>
      </c>
      <c r="BC409" s="78" t="str">
        <f>REPLACE(INDEX(GroupVertices[Group],MATCH(Edges[[#This Row],[Vertex 2]],GroupVertices[Vertex],0)),1,1,"")</f>
        <v>5</v>
      </c>
      <c r="BD409" s="48"/>
      <c r="BE409" s="49"/>
      <c r="BF409" s="48"/>
      <c r="BG409" s="49"/>
      <c r="BH409" s="48"/>
      <c r="BI409" s="49"/>
      <c r="BJ409" s="48"/>
      <c r="BK409" s="49"/>
      <c r="BL409" s="48"/>
    </row>
    <row r="410" spans="1:64" ht="15">
      <c r="A410" s="64" t="s">
        <v>254</v>
      </c>
      <c r="B410" s="64" t="s">
        <v>264</v>
      </c>
      <c r="C410" s="65" t="s">
        <v>2748</v>
      </c>
      <c r="D410" s="66">
        <v>3</v>
      </c>
      <c r="E410" s="67" t="s">
        <v>132</v>
      </c>
      <c r="F410" s="68">
        <v>35</v>
      </c>
      <c r="G410" s="65"/>
      <c r="H410" s="69"/>
      <c r="I410" s="70"/>
      <c r="J410" s="70"/>
      <c r="K410" s="34" t="s">
        <v>65</v>
      </c>
      <c r="L410" s="77">
        <v>410</v>
      </c>
      <c r="M410" s="77"/>
      <c r="N410" s="72"/>
      <c r="O410" s="79" t="s">
        <v>382</v>
      </c>
      <c r="P410" s="81">
        <v>43688.88415509259</v>
      </c>
      <c r="Q410" s="79" t="s">
        <v>433</v>
      </c>
      <c r="R410" s="79"/>
      <c r="S410" s="79"/>
      <c r="T410" s="79" t="s">
        <v>518</v>
      </c>
      <c r="U410" s="79"/>
      <c r="V410" s="82" t="s">
        <v>571</v>
      </c>
      <c r="W410" s="81">
        <v>43688.88415509259</v>
      </c>
      <c r="X410" s="82" t="s">
        <v>651</v>
      </c>
      <c r="Y410" s="79"/>
      <c r="Z410" s="79"/>
      <c r="AA410" s="85" t="s">
        <v>769</v>
      </c>
      <c r="AB410" s="79"/>
      <c r="AC410" s="79" t="b">
        <v>0</v>
      </c>
      <c r="AD410" s="79">
        <v>0</v>
      </c>
      <c r="AE410" s="85" t="s">
        <v>839</v>
      </c>
      <c r="AF410" s="79" t="b">
        <v>0</v>
      </c>
      <c r="AG410" s="79" t="s">
        <v>853</v>
      </c>
      <c r="AH410" s="79"/>
      <c r="AI410" s="85" t="s">
        <v>839</v>
      </c>
      <c r="AJ410" s="79" t="b">
        <v>0</v>
      </c>
      <c r="AK410" s="79">
        <v>13</v>
      </c>
      <c r="AL410" s="85" t="s">
        <v>779</v>
      </c>
      <c r="AM410" s="79" t="s">
        <v>861</v>
      </c>
      <c r="AN410" s="79" t="b">
        <v>0</v>
      </c>
      <c r="AO410" s="85" t="s">
        <v>779</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5</v>
      </c>
      <c r="BC410" s="78" t="str">
        <f>REPLACE(INDEX(GroupVertices[Group],MATCH(Edges[[#This Row],[Vertex 2]],GroupVertices[Vertex],0)),1,1,"")</f>
        <v>5</v>
      </c>
      <c r="BD410" s="48">
        <v>1</v>
      </c>
      <c r="BE410" s="49">
        <v>4.3478260869565215</v>
      </c>
      <c r="BF410" s="48">
        <v>0</v>
      </c>
      <c r="BG410" s="49">
        <v>0</v>
      </c>
      <c r="BH410" s="48">
        <v>0</v>
      </c>
      <c r="BI410" s="49">
        <v>0</v>
      </c>
      <c r="BJ410" s="48">
        <v>22</v>
      </c>
      <c r="BK410" s="49">
        <v>95.65217391304348</v>
      </c>
      <c r="BL410" s="48">
        <v>23</v>
      </c>
    </row>
    <row r="411" spans="1:64" ht="15">
      <c r="A411" s="64" t="s">
        <v>255</v>
      </c>
      <c r="B411" s="64" t="s">
        <v>351</v>
      </c>
      <c r="C411" s="65" t="s">
        <v>2748</v>
      </c>
      <c r="D411" s="66">
        <v>3</v>
      </c>
      <c r="E411" s="67" t="s">
        <v>132</v>
      </c>
      <c r="F411" s="68">
        <v>35</v>
      </c>
      <c r="G411" s="65"/>
      <c r="H411" s="69"/>
      <c r="I411" s="70"/>
      <c r="J411" s="70"/>
      <c r="K411" s="34" t="s">
        <v>65</v>
      </c>
      <c r="L411" s="77">
        <v>411</v>
      </c>
      <c r="M411" s="77"/>
      <c r="N411" s="72"/>
      <c r="O411" s="79" t="s">
        <v>382</v>
      </c>
      <c r="P411" s="81">
        <v>43688.897627314815</v>
      </c>
      <c r="Q411" s="79" t="s">
        <v>433</v>
      </c>
      <c r="R411" s="79"/>
      <c r="S411" s="79"/>
      <c r="T411" s="79" t="s">
        <v>518</v>
      </c>
      <c r="U411" s="79"/>
      <c r="V411" s="82" t="s">
        <v>572</v>
      </c>
      <c r="W411" s="81">
        <v>43688.897627314815</v>
      </c>
      <c r="X411" s="82" t="s">
        <v>652</v>
      </c>
      <c r="Y411" s="79"/>
      <c r="Z411" s="79"/>
      <c r="AA411" s="85" t="s">
        <v>770</v>
      </c>
      <c r="AB411" s="79"/>
      <c r="AC411" s="79" t="b">
        <v>0</v>
      </c>
      <c r="AD411" s="79">
        <v>0</v>
      </c>
      <c r="AE411" s="85" t="s">
        <v>839</v>
      </c>
      <c r="AF411" s="79" t="b">
        <v>0</v>
      </c>
      <c r="AG411" s="79" t="s">
        <v>853</v>
      </c>
      <c r="AH411" s="79"/>
      <c r="AI411" s="85" t="s">
        <v>839</v>
      </c>
      <c r="AJ411" s="79" t="b">
        <v>0</v>
      </c>
      <c r="AK411" s="79">
        <v>13</v>
      </c>
      <c r="AL411" s="85" t="s">
        <v>779</v>
      </c>
      <c r="AM411" s="79" t="s">
        <v>861</v>
      </c>
      <c r="AN411" s="79" t="b">
        <v>0</v>
      </c>
      <c r="AO411" s="85" t="s">
        <v>779</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5</v>
      </c>
      <c r="BC411" s="78" t="str">
        <f>REPLACE(INDEX(GroupVertices[Group],MATCH(Edges[[#This Row],[Vertex 2]],GroupVertices[Vertex],0)),1,1,"")</f>
        <v>5</v>
      </c>
      <c r="BD411" s="48"/>
      <c r="BE411" s="49"/>
      <c r="BF411" s="48"/>
      <c r="BG411" s="49"/>
      <c r="BH411" s="48"/>
      <c r="BI411" s="49"/>
      <c r="BJ411" s="48"/>
      <c r="BK411" s="49"/>
      <c r="BL411" s="48"/>
    </row>
    <row r="412" spans="1:64" ht="15">
      <c r="A412" s="64" t="s">
        <v>255</v>
      </c>
      <c r="B412" s="64" t="s">
        <v>296</v>
      </c>
      <c r="C412" s="65" t="s">
        <v>2748</v>
      </c>
      <c r="D412" s="66">
        <v>3</v>
      </c>
      <c r="E412" s="67" t="s">
        <v>132</v>
      </c>
      <c r="F412" s="68">
        <v>35</v>
      </c>
      <c r="G412" s="65"/>
      <c r="H412" s="69"/>
      <c r="I412" s="70"/>
      <c r="J412" s="70"/>
      <c r="K412" s="34" t="s">
        <v>65</v>
      </c>
      <c r="L412" s="77">
        <v>412</v>
      </c>
      <c r="M412" s="77"/>
      <c r="N412" s="72"/>
      <c r="O412" s="79" t="s">
        <v>382</v>
      </c>
      <c r="P412" s="81">
        <v>43688.897627314815</v>
      </c>
      <c r="Q412" s="79" t="s">
        <v>433</v>
      </c>
      <c r="R412" s="79"/>
      <c r="S412" s="79"/>
      <c r="T412" s="79" t="s">
        <v>518</v>
      </c>
      <c r="U412" s="79"/>
      <c r="V412" s="82" t="s">
        <v>572</v>
      </c>
      <c r="W412" s="81">
        <v>43688.897627314815</v>
      </c>
      <c r="X412" s="82" t="s">
        <v>652</v>
      </c>
      <c r="Y412" s="79"/>
      <c r="Z412" s="79"/>
      <c r="AA412" s="85" t="s">
        <v>770</v>
      </c>
      <c r="AB412" s="79"/>
      <c r="AC412" s="79" t="b">
        <v>0</v>
      </c>
      <c r="AD412" s="79">
        <v>0</v>
      </c>
      <c r="AE412" s="85" t="s">
        <v>839</v>
      </c>
      <c r="AF412" s="79" t="b">
        <v>0</v>
      </c>
      <c r="AG412" s="79" t="s">
        <v>853</v>
      </c>
      <c r="AH412" s="79"/>
      <c r="AI412" s="85" t="s">
        <v>839</v>
      </c>
      <c r="AJ412" s="79" t="b">
        <v>0</v>
      </c>
      <c r="AK412" s="79">
        <v>13</v>
      </c>
      <c r="AL412" s="85" t="s">
        <v>779</v>
      </c>
      <c r="AM412" s="79" t="s">
        <v>861</v>
      </c>
      <c r="AN412" s="79" t="b">
        <v>0</v>
      </c>
      <c r="AO412" s="85" t="s">
        <v>779</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5</v>
      </c>
      <c r="BC412" s="78" t="str">
        <f>REPLACE(INDEX(GroupVertices[Group],MATCH(Edges[[#This Row],[Vertex 2]],GroupVertices[Vertex],0)),1,1,"")</f>
        <v>5</v>
      </c>
      <c r="BD412" s="48"/>
      <c r="BE412" s="49"/>
      <c r="BF412" s="48"/>
      <c r="BG412" s="49"/>
      <c r="BH412" s="48"/>
      <c r="BI412" s="49"/>
      <c r="BJ412" s="48"/>
      <c r="BK412" s="49"/>
      <c r="BL412" s="48"/>
    </row>
    <row r="413" spans="1:64" ht="15">
      <c r="A413" s="64" t="s">
        <v>255</v>
      </c>
      <c r="B413" s="64" t="s">
        <v>264</v>
      </c>
      <c r="C413" s="65" t="s">
        <v>2748</v>
      </c>
      <c r="D413" s="66">
        <v>3</v>
      </c>
      <c r="E413" s="67" t="s">
        <v>132</v>
      </c>
      <c r="F413" s="68">
        <v>35</v>
      </c>
      <c r="G413" s="65"/>
      <c r="H413" s="69"/>
      <c r="I413" s="70"/>
      <c r="J413" s="70"/>
      <c r="K413" s="34" t="s">
        <v>65</v>
      </c>
      <c r="L413" s="77">
        <v>413</v>
      </c>
      <c r="M413" s="77"/>
      <c r="N413" s="72"/>
      <c r="O413" s="79" t="s">
        <v>382</v>
      </c>
      <c r="P413" s="81">
        <v>43688.897627314815</v>
      </c>
      <c r="Q413" s="79" t="s">
        <v>433</v>
      </c>
      <c r="R413" s="79"/>
      <c r="S413" s="79"/>
      <c r="T413" s="79" t="s">
        <v>518</v>
      </c>
      <c r="U413" s="79"/>
      <c r="V413" s="82" t="s">
        <v>572</v>
      </c>
      <c r="W413" s="81">
        <v>43688.897627314815</v>
      </c>
      <c r="X413" s="82" t="s">
        <v>652</v>
      </c>
      <c r="Y413" s="79"/>
      <c r="Z413" s="79"/>
      <c r="AA413" s="85" t="s">
        <v>770</v>
      </c>
      <c r="AB413" s="79"/>
      <c r="AC413" s="79" t="b">
        <v>0</v>
      </c>
      <c r="AD413" s="79">
        <v>0</v>
      </c>
      <c r="AE413" s="85" t="s">
        <v>839</v>
      </c>
      <c r="AF413" s="79" t="b">
        <v>0</v>
      </c>
      <c r="AG413" s="79" t="s">
        <v>853</v>
      </c>
      <c r="AH413" s="79"/>
      <c r="AI413" s="85" t="s">
        <v>839</v>
      </c>
      <c r="AJ413" s="79" t="b">
        <v>0</v>
      </c>
      <c r="AK413" s="79">
        <v>13</v>
      </c>
      <c r="AL413" s="85" t="s">
        <v>779</v>
      </c>
      <c r="AM413" s="79" t="s">
        <v>861</v>
      </c>
      <c r="AN413" s="79" t="b">
        <v>0</v>
      </c>
      <c r="AO413" s="85" t="s">
        <v>779</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5</v>
      </c>
      <c r="BC413" s="78" t="str">
        <f>REPLACE(INDEX(GroupVertices[Group],MATCH(Edges[[#This Row],[Vertex 2]],GroupVertices[Vertex],0)),1,1,"")</f>
        <v>5</v>
      </c>
      <c r="BD413" s="48">
        <v>1</v>
      </c>
      <c r="BE413" s="49">
        <v>4.3478260869565215</v>
      </c>
      <c r="BF413" s="48">
        <v>0</v>
      </c>
      <c r="BG413" s="49">
        <v>0</v>
      </c>
      <c r="BH413" s="48">
        <v>0</v>
      </c>
      <c r="BI413" s="49">
        <v>0</v>
      </c>
      <c r="BJ413" s="48">
        <v>22</v>
      </c>
      <c r="BK413" s="49">
        <v>95.65217391304348</v>
      </c>
      <c r="BL413" s="48">
        <v>23</v>
      </c>
    </row>
    <row r="414" spans="1:64" ht="15">
      <c r="A414" s="64" t="s">
        <v>256</v>
      </c>
      <c r="B414" s="64" t="s">
        <v>351</v>
      </c>
      <c r="C414" s="65" t="s">
        <v>2748</v>
      </c>
      <c r="D414" s="66">
        <v>3</v>
      </c>
      <c r="E414" s="67" t="s">
        <v>132</v>
      </c>
      <c r="F414" s="68">
        <v>35</v>
      </c>
      <c r="G414" s="65"/>
      <c r="H414" s="69"/>
      <c r="I414" s="70"/>
      <c r="J414" s="70"/>
      <c r="K414" s="34" t="s">
        <v>65</v>
      </c>
      <c r="L414" s="77">
        <v>414</v>
      </c>
      <c r="M414" s="77"/>
      <c r="N414" s="72"/>
      <c r="O414" s="79" t="s">
        <v>382</v>
      </c>
      <c r="P414" s="81">
        <v>43688.92804398148</v>
      </c>
      <c r="Q414" s="79" t="s">
        <v>433</v>
      </c>
      <c r="R414" s="79"/>
      <c r="S414" s="79"/>
      <c r="T414" s="79" t="s">
        <v>518</v>
      </c>
      <c r="U414" s="79"/>
      <c r="V414" s="82" t="s">
        <v>573</v>
      </c>
      <c r="W414" s="81">
        <v>43688.92804398148</v>
      </c>
      <c r="X414" s="82" t="s">
        <v>653</v>
      </c>
      <c r="Y414" s="79"/>
      <c r="Z414" s="79"/>
      <c r="AA414" s="85" t="s">
        <v>771</v>
      </c>
      <c r="AB414" s="79"/>
      <c r="AC414" s="79" t="b">
        <v>0</v>
      </c>
      <c r="AD414" s="79">
        <v>0</v>
      </c>
      <c r="AE414" s="85" t="s">
        <v>839</v>
      </c>
      <c r="AF414" s="79" t="b">
        <v>0</v>
      </c>
      <c r="AG414" s="79" t="s">
        <v>853</v>
      </c>
      <c r="AH414" s="79"/>
      <c r="AI414" s="85" t="s">
        <v>839</v>
      </c>
      <c r="AJ414" s="79" t="b">
        <v>0</v>
      </c>
      <c r="AK414" s="79">
        <v>13</v>
      </c>
      <c r="AL414" s="85" t="s">
        <v>779</v>
      </c>
      <c r="AM414" s="79" t="s">
        <v>861</v>
      </c>
      <c r="AN414" s="79" t="b">
        <v>0</v>
      </c>
      <c r="AO414" s="85" t="s">
        <v>779</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5</v>
      </c>
      <c r="BC414" s="78" t="str">
        <f>REPLACE(INDEX(GroupVertices[Group],MATCH(Edges[[#This Row],[Vertex 2]],GroupVertices[Vertex],0)),1,1,"")</f>
        <v>5</v>
      </c>
      <c r="BD414" s="48"/>
      <c r="BE414" s="49"/>
      <c r="BF414" s="48"/>
      <c r="BG414" s="49"/>
      <c r="BH414" s="48"/>
      <c r="BI414" s="49"/>
      <c r="BJ414" s="48"/>
      <c r="BK414" s="49"/>
      <c r="BL414" s="48"/>
    </row>
    <row r="415" spans="1:64" ht="15">
      <c r="A415" s="64" t="s">
        <v>256</v>
      </c>
      <c r="B415" s="64" t="s">
        <v>296</v>
      </c>
      <c r="C415" s="65" t="s">
        <v>2748</v>
      </c>
      <c r="D415" s="66">
        <v>3</v>
      </c>
      <c r="E415" s="67" t="s">
        <v>132</v>
      </c>
      <c r="F415" s="68">
        <v>35</v>
      </c>
      <c r="G415" s="65"/>
      <c r="H415" s="69"/>
      <c r="I415" s="70"/>
      <c r="J415" s="70"/>
      <c r="K415" s="34" t="s">
        <v>65</v>
      </c>
      <c r="L415" s="77">
        <v>415</v>
      </c>
      <c r="M415" s="77"/>
      <c r="N415" s="72"/>
      <c r="O415" s="79" t="s">
        <v>382</v>
      </c>
      <c r="P415" s="81">
        <v>43688.92804398148</v>
      </c>
      <c r="Q415" s="79" t="s">
        <v>433</v>
      </c>
      <c r="R415" s="79"/>
      <c r="S415" s="79"/>
      <c r="T415" s="79" t="s">
        <v>518</v>
      </c>
      <c r="U415" s="79"/>
      <c r="V415" s="82" t="s">
        <v>573</v>
      </c>
      <c r="W415" s="81">
        <v>43688.92804398148</v>
      </c>
      <c r="X415" s="82" t="s">
        <v>653</v>
      </c>
      <c r="Y415" s="79"/>
      <c r="Z415" s="79"/>
      <c r="AA415" s="85" t="s">
        <v>771</v>
      </c>
      <c r="AB415" s="79"/>
      <c r="AC415" s="79" t="b">
        <v>0</v>
      </c>
      <c r="AD415" s="79">
        <v>0</v>
      </c>
      <c r="AE415" s="85" t="s">
        <v>839</v>
      </c>
      <c r="AF415" s="79" t="b">
        <v>0</v>
      </c>
      <c r="AG415" s="79" t="s">
        <v>853</v>
      </c>
      <c r="AH415" s="79"/>
      <c r="AI415" s="85" t="s">
        <v>839</v>
      </c>
      <c r="AJ415" s="79" t="b">
        <v>0</v>
      </c>
      <c r="AK415" s="79">
        <v>13</v>
      </c>
      <c r="AL415" s="85" t="s">
        <v>779</v>
      </c>
      <c r="AM415" s="79" t="s">
        <v>861</v>
      </c>
      <c r="AN415" s="79" t="b">
        <v>0</v>
      </c>
      <c r="AO415" s="85" t="s">
        <v>779</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5</v>
      </c>
      <c r="BC415" s="78" t="str">
        <f>REPLACE(INDEX(GroupVertices[Group],MATCH(Edges[[#This Row],[Vertex 2]],GroupVertices[Vertex],0)),1,1,"")</f>
        <v>5</v>
      </c>
      <c r="BD415" s="48"/>
      <c r="BE415" s="49"/>
      <c r="BF415" s="48"/>
      <c r="BG415" s="49"/>
      <c r="BH415" s="48"/>
      <c r="BI415" s="49"/>
      <c r="BJ415" s="48"/>
      <c r="BK415" s="49"/>
      <c r="BL415" s="48"/>
    </row>
    <row r="416" spans="1:64" ht="15">
      <c r="A416" s="64" t="s">
        <v>256</v>
      </c>
      <c r="B416" s="64" t="s">
        <v>264</v>
      </c>
      <c r="C416" s="65" t="s">
        <v>2748</v>
      </c>
      <c r="D416" s="66">
        <v>3</v>
      </c>
      <c r="E416" s="67" t="s">
        <v>132</v>
      </c>
      <c r="F416" s="68">
        <v>35</v>
      </c>
      <c r="G416" s="65"/>
      <c r="H416" s="69"/>
      <c r="I416" s="70"/>
      <c r="J416" s="70"/>
      <c r="K416" s="34" t="s">
        <v>65</v>
      </c>
      <c r="L416" s="77">
        <v>416</v>
      </c>
      <c r="M416" s="77"/>
      <c r="N416" s="72"/>
      <c r="O416" s="79" t="s">
        <v>382</v>
      </c>
      <c r="P416" s="81">
        <v>43688.92804398148</v>
      </c>
      <c r="Q416" s="79" t="s">
        <v>433</v>
      </c>
      <c r="R416" s="79"/>
      <c r="S416" s="79"/>
      <c r="T416" s="79" t="s">
        <v>518</v>
      </c>
      <c r="U416" s="79"/>
      <c r="V416" s="82" t="s">
        <v>573</v>
      </c>
      <c r="W416" s="81">
        <v>43688.92804398148</v>
      </c>
      <c r="X416" s="82" t="s">
        <v>653</v>
      </c>
      <c r="Y416" s="79"/>
      <c r="Z416" s="79"/>
      <c r="AA416" s="85" t="s">
        <v>771</v>
      </c>
      <c r="AB416" s="79"/>
      <c r="AC416" s="79" t="b">
        <v>0</v>
      </c>
      <c r="AD416" s="79">
        <v>0</v>
      </c>
      <c r="AE416" s="85" t="s">
        <v>839</v>
      </c>
      <c r="AF416" s="79" t="b">
        <v>0</v>
      </c>
      <c r="AG416" s="79" t="s">
        <v>853</v>
      </c>
      <c r="AH416" s="79"/>
      <c r="AI416" s="85" t="s">
        <v>839</v>
      </c>
      <c r="AJ416" s="79" t="b">
        <v>0</v>
      </c>
      <c r="AK416" s="79">
        <v>13</v>
      </c>
      <c r="AL416" s="85" t="s">
        <v>779</v>
      </c>
      <c r="AM416" s="79" t="s">
        <v>861</v>
      </c>
      <c r="AN416" s="79" t="b">
        <v>0</v>
      </c>
      <c r="AO416" s="85" t="s">
        <v>779</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5</v>
      </c>
      <c r="BC416" s="78" t="str">
        <f>REPLACE(INDEX(GroupVertices[Group],MATCH(Edges[[#This Row],[Vertex 2]],GroupVertices[Vertex],0)),1,1,"")</f>
        <v>5</v>
      </c>
      <c r="BD416" s="48">
        <v>1</v>
      </c>
      <c r="BE416" s="49">
        <v>4.3478260869565215</v>
      </c>
      <c r="BF416" s="48">
        <v>0</v>
      </c>
      <c r="BG416" s="49">
        <v>0</v>
      </c>
      <c r="BH416" s="48">
        <v>0</v>
      </c>
      <c r="BI416" s="49">
        <v>0</v>
      </c>
      <c r="BJ416" s="48">
        <v>22</v>
      </c>
      <c r="BK416" s="49">
        <v>95.65217391304348</v>
      </c>
      <c r="BL416" s="48">
        <v>23</v>
      </c>
    </row>
    <row r="417" spans="1:64" ht="15">
      <c r="A417" s="64" t="s">
        <v>257</v>
      </c>
      <c r="B417" s="64" t="s">
        <v>351</v>
      </c>
      <c r="C417" s="65" t="s">
        <v>2748</v>
      </c>
      <c r="D417" s="66">
        <v>3</v>
      </c>
      <c r="E417" s="67" t="s">
        <v>132</v>
      </c>
      <c r="F417" s="68">
        <v>35</v>
      </c>
      <c r="G417" s="65"/>
      <c r="H417" s="69"/>
      <c r="I417" s="70"/>
      <c r="J417" s="70"/>
      <c r="K417" s="34" t="s">
        <v>65</v>
      </c>
      <c r="L417" s="77">
        <v>417</v>
      </c>
      <c r="M417" s="77"/>
      <c r="N417" s="72"/>
      <c r="O417" s="79" t="s">
        <v>382</v>
      </c>
      <c r="P417" s="81">
        <v>43688.93813657408</v>
      </c>
      <c r="Q417" s="79" t="s">
        <v>433</v>
      </c>
      <c r="R417" s="79"/>
      <c r="S417" s="79"/>
      <c r="T417" s="79" t="s">
        <v>518</v>
      </c>
      <c r="U417" s="79"/>
      <c r="V417" s="82" t="s">
        <v>574</v>
      </c>
      <c r="W417" s="81">
        <v>43688.93813657408</v>
      </c>
      <c r="X417" s="82" t="s">
        <v>654</v>
      </c>
      <c r="Y417" s="79"/>
      <c r="Z417" s="79"/>
      <c r="AA417" s="85" t="s">
        <v>772</v>
      </c>
      <c r="AB417" s="79"/>
      <c r="AC417" s="79" t="b">
        <v>0</v>
      </c>
      <c r="AD417" s="79">
        <v>0</v>
      </c>
      <c r="AE417" s="85" t="s">
        <v>839</v>
      </c>
      <c r="AF417" s="79" t="b">
        <v>0</v>
      </c>
      <c r="AG417" s="79" t="s">
        <v>853</v>
      </c>
      <c r="AH417" s="79"/>
      <c r="AI417" s="85" t="s">
        <v>839</v>
      </c>
      <c r="AJ417" s="79" t="b">
        <v>0</v>
      </c>
      <c r="AK417" s="79">
        <v>13</v>
      </c>
      <c r="AL417" s="85" t="s">
        <v>779</v>
      </c>
      <c r="AM417" s="79" t="s">
        <v>863</v>
      </c>
      <c r="AN417" s="79" t="b">
        <v>0</v>
      </c>
      <c r="AO417" s="85" t="s">
        <v>779</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5</v>
      </c>
      <c r="BC417" s="78" t="str">
        <f>REPLACE(INDEX(GroupVertices[Group],MATCH(Edges[[#This Row],[Vertex 2]],GroupVertices[Vertex],0)),1,1,"")</f>
        <v>5</v>
      </c>
      <c r="BD417" s="48"/>
      <c r="BE417" s="49"/>
      <c r="BF417" s="48"/>
      <c r="BG417" s="49"/>
      <c r="BH417" s="48"/>
      <c r="BI417" s="49"/>
      <c r="BJ417" s="48"/>
      <c r="BK417" s="49"/>
      <c r="BL417" s="48"/>
    </row>
    <row r="418" spans="1:64" ht="15">
      <c r="A418" s="64" t="s">
        <v>257</v>
      </c>
      <c r="B418" s="64" t="s">
        <v>296</v>
      </c>
      <c r="C418" s="65" t="s">
        <v>2748</v>
      </c>
      <c r="D418" s="66">
        <v>3</v>
      </c>
      <c r="E418" s="67" t="s">
        <v>132</v>
      </c>
      <c r="F418" s="68">
        <v>35</v>
      </c>
      <c r="G418" s="65"/>
      <c r="H418" s="69"/>
      <c r="I418" s="70"/>
      <c r="J418" s="70"/>
      <c r="K418" s="34" t="s">
        <v>65</v>
      </c>
      <c r="L418" s="77">
        <v>418</v>
      </c>
      <c r="M418" s="77"/>
      <c r="N418" s="72"/>
      <c r="O418" s="79" t="s">
        <v>382</v>
      </c>
      <c r="P418" s="81">
        <v>43688.93813657408</v>
      </c>
      <c r="Q418" s="79" t="s">
        <v>433</v>
      </c>
      <c r="R418" s="79"/>
      <c r="S418" s="79"/>
      <c r="T418" s="79" t="s">
        <v>518</v>
      </c>
      <c r="U418" s="79"/>
      <c r="V418" s="82" t="s">
        <v>574</v>
      </c>
      <c r="W418" s="81">
        <v>43688.93813657408</v>
      </c>
      <c r="X418" s="82" t="s">
        <v>654</v>
      </c>
      <c r="Y418" s="79"/>
      <c r="Z418" s="79"/>
      <c r="AA418" s="85" t="s">
        <v>772</v>
      </c>
      <c r="AB418" s="79"/>
      <c r="AC418" s="79" t="b">
        <v>0</v>
      </c>
      <c r="AD418" s="79">
        <v>0</v>
      </c>
      <c r="AE418" s="85" t="s">
        <v>839</v>
      </c>
      <c r="AF418" s="79" t="b">
        <v>0</v>
      </c>
      <c r="AG418" s="79" t="s">
        <v>853</v>
      </c>
      <c r="AH418" s="79"/>
      <c r="AI418" s="85" t="s">
        <v>839</v>
      </c>
      <c r="AJ418" s="79" t="b">
        <v>0</v>
      </c>
      <c r="AK418" s="79">
        <v>13</v>
      </c>
      <c r="AL418" s="85" t="s">
        <v>779</v>
      </c>
      <c r="AM418" s="79" t="s">
        <v>863</v>
      </c>
      <c r="AN418" s="79" t="b">
        <v>0</v>
      </c>
      <c r="AO418" s="85" t="s">
        <v>779</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5</v>
      </c>
      <c r="BC418" s="78" t="str">
        <f>REPLACE(INDEX(GroupVertices[Group],MATCH(Edges[[#This Row],[Vertex 2]],GroupVertices[Vertex],0)),1,1,"")</f>
        <v>5</v>
      </c>
      <c r="BD418" s="48"/>
      <c r="BE418" s="49"/>
      <c r="BF418" s="48"/>
      <c r="BG418" s="49"/>
      <c r="BH418" s="48"/>
      <c r="BI418" s="49"/>
      <c r="BJ418" s="48"/>
      <c r="BK418" s="49"/>
      <c r="BL418" s="48"/>
    </row>
    <row r="419" spans="1:64" ht="15">
      <c r="A419" s="64" t="s">
        <v>257</v>
      </c>
      <c r="B419" s="64" t="s">
        <v>264</v>
      </c>
      <c r="C419" s="65" t="s">
        <v>2748</v>
      </c>
      <c r="D419" s="66">
        <v>3</v>
      </c>
      <c r="E419" s="67" t="s">
        <v>132</v>
      </c>
      <c r="F419" s="68">
        <v>35</v>
      </c>
      <c r="G419" s="65"/>
      <c r="H419" s="69"/>
      <c r="I419" s="70"/>
      <c r="J419" s="70"/>
      <c r="K419" s="34" t="s">
        <v>65</v>
      </c>
      <c r="L419" s="77">
        <v>419</v>
      </c>
      <c r="M419" s="77"/>
      <c r="N419" s="72"/>
      <c r="O419" s="79" t="s">
        <v>382</v>
      </c>
      <c r="P419" s="81">
        <v>43688.93813657408</v>
      </c>
      <c r="Q419" s="79" t="s">
        <v>433</v>
      </c>
      <c r="R419" s="79"/>
      <c r="S419" s="79"/>
      <c r="T419" s="79" t="s">
        <v>518</v>
      </c>
      <c r="U419" s="79"/>
      <c r="V419" s="82" t="s">
        <v>574</v>
      </c>
      <c r="W419" s="81">
        <v>43688.93813657408</v>
      </c>
      <c r="X419" s="82" t="s">
        <v>654</v>
      </c>
      <c r="Y419" s="79"/>
      <c r="Z419" s="79"/>
      <c r="AA419" s="85" t="s">
        <v>772</v>
      </c>
      <c r="AB419" s="79"/>
      <c r="AC419" s="79" t="b">
        <v>0</v>
      </c>
      <c r="AD419" s="79">
        <v>0</v>
      </c>
      <c r="AE419" s="85" t="s">
        <v>839</v>
      </c>
      <c r="AF419" s="79" t="b">
        <v>0</v>
      </c>
      <c r="AG419" s="79" t="s">
        <v>853</v>
      </c>
      <c r="AH419" s="79"/>
      <c r="AI419" s="85" t="s">
        <v>839</v>
      </c>
      <c r="AJ419" s="79" t="b">
        <v>0</v>
      </c>
      <c r="AK419" s="79">
        <v>13</v>
      </c>
      <c r="AL419" s="85" t="s">
        <v>779</v>
      </c>
      <c r="AM419" s="79" t="s">
        <v>863</v>
      </c>
      <c r="AN419" s="79" t="b">
        <v>0</v>
      </c>
      <c r="AO419" s="85" t="s">
        <v>779</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5</v>
      </c>
      <c r="BC419" s="78" t="str">
        <f>REPLACE(INDEX(GroupVertices[Group],MATCH(Edges[[#This Row],[Vertex 2]],GroupVertices[Vertex],0)),1,1,"")</f>
        <v>5</v>
      </c>
      <c r="BD419" s="48">
        <v>1</v>
      </c>
      <c r="BE419" s="49">
        <v>4.3478260869565215</v>
      </c>
      <c r="BF419" s="48">
        <v>0</v>
      </c>
      <c r="BG419" s="49">
        <v>0</v>
      </c>
      <c r="BH419" s="48">
        <v>0</v>
      </c>
      <c r="BI419" s="49">
        <v>0</v>
      </c>
      <c r="BJ419" s="48">
        <v>22</v>
      </c>
      <c r="BK419" s="49">
        <v>95.65217391304348</v>
      </c>
      <c r="BL419" s="48">
        <v>23</v>
      </c>
    </row>
    <row r="420" spans="1:64" ht="15">
      <c r="A420" s="64" t="s">
        <v>258</v>
      </c>
      <c r="B420" s="64" t="s">
        <v>351</v>
      </c>
      <c r="C420" s="65" t="s">
        <v>2748</v>
      </c>
      <c r="D420" s="66">
        <v>3</v>
      </c>
      <c r="E420" s="67" t="s">
        <v>132</v>
      </c>
      <c r="F420" s="68">
        <v>35</v>
      </c>
      <c r="G420" s="65"/>
      <c r="H420" s="69"/>
      <c r="I420" s="70"/>
      <c r="J420" s="70"/>
      <c r="K420" s="34" t="s">
        <v>65</v>
      </c>
      <c r="L420" s="77">
        <v>420</v>
      </c>
      <c r="M420" s="77"/>
      <c r="N420" s="72"/>
      <c r="O420" s="79" t="s">
        <v>382</v>
      </c>
      <c r="P420" s="81">
        <v>43688.954722222225</v>
      </c>
      <c r="Q420" s="79" t="s">
        <v>433</v>
      </c>
      <c r="R420" s="79"/>
      <c r="S420" s="79"/>
      <c r="T420" s="79" t="s">
        <v>518</v>
      </c>
      <c r="U420" s="79"/>
      <c r="V420" s="82" t="s">
        <v>575</v>
      </c>
      <c r="W420" s="81">
        <v>43688.954722222225</v>
      </c>
      <c r="X420" s="82" t="s">
        <v>655</v>
      </c>
      <c r="Y420" s="79"/>
      <c r="Z420" s="79"/>
      <c r="AA420" s="85" t="s">
        <v>773</v>
      </c>
      <c r="AB420" s="79"/>
      <c r="AC420" s="79" t="b">
        <v>0</v>
      </c>
      <c r="AD420" s="79">
        <v>0</v>
      </c>
      <c r="AE420" s="85" t="s">
        <v>839</v>
      </c>
      <c r="AF420" s="79" t="b">
        <v>0</v>
      </c>
      <c r="AG420" s="79" t="s">
        <v>853</v>
      </c>
      <c r="AH420" s="79"/>
      <c r="AI420" s="85" t="s">
        <v>839</v>
      </c>
      <c r="AJ420" s="79" t="b">
        <v>0</v>
      </c>
      <c r="AK420" s="79">
        <v>13</v>
      </c>
      <c r="AL420" s="85" t="s">
        <v>779</v>
      </c>
      <c r="AM420" s="79" t="s">
        <v>860</v>
      </c>
      <c r="AN420" s="79" t="b">
        <v>0</v>
      </c>
      <c r="AO420" s="85" t="s">
        <v>779</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5</v>
      </c>
      <c r="BC420" s="78" t="str">
        <f>REPLACE(INDEX(GroupVertices[Group],MATCH(Edges[[#This Row],[Vertex 2]],GroupVertices[Vertex],0)),1,1,"")</f>
        <v>5</v>
      </c>
      <c r="BD420" s="48"/>
      <c r="BE420" s="49"/>
      <c r="BF420" s="48"/>
      <c r="BG420" s="49"/>
      <c r="BH420" s="48"/>
      <c r="BI420" s="49"/>
      <c r="BJ420" s="48"/>
      <c r="BK420" s="49"/>
      <c r="BL420" s="48"/>
    </row>
    <row r="421" spans="1:64" ht="15">
      <c r="A421" s="64" t="s">
        <v>258</v>
      </c>
      <c r="B421" s="64" t="s">
        <v>296</v>
      </c>
      <c r="C421" s="65" t="s">
        <v>2748</v>
      </c>
      <c r="D421" s="66">
        <v>3</v>
      </c>
      <c r="E421" s="67" t="s">
        <v>132</v>
      </c>
      <c r="F421" s="68">
        <v>35</v>
      </c>
      <c r="G421" s="65"/>
      <c r="H421" s="69"/>
      <c r="I421" s="70"/>
      <c r="J421" s="70"/>
      <c r="K421" s="34" t="s">
        <v>65</v>
      </c>
      <c r="L421" s="77">
        <v>421</v>
      </c>
      <c r="M421" s="77"/>
      <c r="N421" s="72"/>
      <c r="O421" s="79" t="s">
        <v>382</v>
      </c>
      <c r="P421" s="81">
        <v>43688.954722222225</v>
      </c>
      <c r="Q421" s="79" t="s">
        <v>433</v>
      </c>
      <c r="R421" s="79"/>
      <c r="S421" s="79"/>
      <c r="T421" s="79" t="s">
        <v>518</v>
      </c>
      <c r="U421" s="79"/>
      <c r="V421" s="82" t="s">
        <v>575</v>
      </c>
      <c r="W421" s="81">
        <v>43688.954722222225</v>
      </c>
      <c r="X421" s="82" t="s">
        <v>655</v>
      </c>
      <c r="Y421" s="79"/>
      <c r="Z421" s="79"/>
      <c r="AA421" s="85" t="s">
        <v>773</v>
      </c>
      <c r="AB421" s="79"/>
      <c r="AC421" s="79" t="b">
        <v>0</v>
      </c>
      <c r="AD421" s="79">
        <v>0</v>
      </c>
      <c r="AE421" s="85" t="s">
        <v>839</v>
      </c>
      <c r="AF421" s="79" t="b">
        <v>0</v>
      </c>
      <c r="AG421" s="79" t="s">
        <v>853</v>
      </c>
      <c r="AH421" s="79"/>
      <c r="AI421" s="85" t="s">
        <v>839</v>
      </c>
      <c r="AJ421" s="79" t="b">
        <v>0</v>
      </c>
      <c r="AK421" s="79">
        <v>13</v>
      </c>
      <c r="AL421" s="85" t="s">
        <v>779</v>
      </c>
      <c r="AM421" s="79" t="s">
        <v>860</v>
      </c>
      <c r="AN421" s="79" t="b">
        <v>0</v>
      </c>
      <c r="AO421" s="85" t="s">
        <v>779</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5</v>
      </c>
      <c r="BC421" s="78" t="str">
        <f>REPLACE(INDEX(GroupVertices[Group],MATCH(Edges[[#This Row],[Vertex 2]],GroupVertices[Vertex],0)),1,1,"")</f>
        <v>5</v>
      </c>
      <c r="BD421" s="48"/>
      <c r="BE421" s="49"/>
      <c r="BF421" s="48"/>
      <c r="BG421" s="49"/>
      <c r="BH421" s="48"/>
      <c r="BI421" s="49"/>
      <c r="BJ421" s="48"/>
      <c r="BK421" s="49"/>
      <c r="BL421" s="48"/>
    </row>
    <row r="422" spans="1:64" ht="15">
      <c r="A422" s="64" t="s">
        <v>258</v>
      </c>
      <c r="B422" s="64" t="s">
        <v>264</v>
      </c>
      <c r="C422" s="65" t="s">
        <v>2748</v>
      </c>
      <c r="D422" s="66">
        <v>3</v>
      </c>
      <c r="E422" s="67" t="s">
        <v>132</v>
      </c>
      <c r="F422" s="68">
        <v>35</v>
      </c>
      <c r="G422" s="65"/>
      <c r="H422" s="69"/>
      <c r="I422" s="70"/>
      <c r="J422" s="70"/>
      <c r="K422" s="34" t="s">
        <v>65</v>
      </c>
      <c r="L422" s="77">
        <v>422</v>
      </c>
      <c r="M422" s="77"/>
      <c r="N422" s="72"/>
      <c r="O422" s="79" t="s">
        <v>382</v>
      </c>
      <c r="P422" s="81">
        <v>43688.954722222225</v>
      </c>
      <c r="Q422" s="79" t="s">
        <v>433</v>
      </c>
      <c r="R422" s="79"/>
      <c r="S422" s="79"/>
      <c r="T422" s="79" t="s">
        <v>518</v>
      </c>
      <c r="U422" s="79"/>
      <c r="V422" s="82" t="s">
        <v>575</v>
      </c>
      <c r="W422" s="81">
        <v>43688.954722222225</v>
      </c>
      <c r="X422" s="82" t="s">
        <v>655</v>
      </c>
      <c r="Y422" s="79"/>
      <c r="Z422" s="79"/>
      <c r="AA422" s="85" t="s">
        <v>773</v>
      </c>
      <c r="AB422" s="79"/>
      <c r="AC422" s="79" t="b">
        <v>0</v>
      </c>
      <c r="AD422" s="79">
        <v>0</v>
      </c>
      <c r="AE422" s="85" t="s">
        <v>839</v>
      </c>
      <c r="AF422" s="79" t="b">
        <v>0</v>
      </c>
      <c r="AG422" s="79" t="s">
        <v>853</v>
      </c>
      <c r="AH422" s="79"/>
      <c r="AI422" s="85" t="s">
        <v>839</v>
      </c>
      <c r="AJ422" s="79" t="b">
        <v>0</v>
      </c>
      <c r="AK422" s="79">
        <v>13</v>
      </c>
      <c r="AL422" s="85" t="s">
        <v>779</v>
      </c>
      <c r="AM422" s="79" t="s">
        <v>860</v>
      </c>
      <c r="AN422" s="79" t="b">
        <v>0</v>
      </c>
      <c r="AO422" s="85" t="s">
        <v>779</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5</v>
      </c>
      <c r="BC422" s="78" t="str">
        <f>REPLACE(INDEX(GroupVertices[Group],MATCH(Edges[[#This Row],[Vertex 2]],GroupVertices[Vertex],0)),1,1,"")</f>
        <v>5</v>
      </c>
      <c r="BD422" s="48">
        <v>1</v>
      </c>
      <c r="BE422" s="49">
        <v>4.3478260869565215</v>
      </c>
      <c r="BF422" s="48">
        <v>0</v>
      </c>
      <c r="BG422" s="49">
        <v>0</v>
      </c>
      <c r="BH422" s="48">
        <v>0</v>
      </c>
      <c r="BI422" s="49">
        <v>0</v>
      </c>
      <c r="BJ422" s="48">
        <v>22</v>
      </c>
      <c r="BK422" s="49">
        <v>95.65217391304348</v>
      </c>
      <c r="BL422" s="48">
        <v>23</v>
      </c>
    </row>
    <row r="423" spans="1:64" ht="15">
      <c r="A423" s="64" t="s">
        <v>259</v>
      </c>
      <c r="B423" s="64" t="s">
        <v>351</v>
      </c>
      <c r="C423" s="65" t="s">
        <v>2748</v>
      </c>
      <c r="D423" s="66">
        <v>3</v>
      </c>
      <c r="E423" s="67" t="s">
        <v>132</v>
      </c>
      <c r="F423" s="68">
        <v>35</v>
      </c>
      <c r="G423" s="65"/>
      <c r="H423" s="69"/>
      <c r="I423" s="70"/>
      <c r="J423" s="70"/>
      <c r="K423" s="34" t="s">
        <v>65</v>
      </c>
      <c r="L423" s="77">
        <v>423</v>
      </c>
      <c r="M423" s="77"/>
      <c r="N423" s="72"/>
      <c r="O423" s="79" t="s">
        <v>382</v>
      </c>
      <c r="P423" s="81">
        <v>43688.97393518518</v>
      </c>
      <c r="Q423" s="79" t="s">
        <v>433</v>
      </c>
      <c r="R423" s="79"/>
      <c r="S423" s="79"/>
      <c r="T423" s="79" t="s">
        <v>518</v>
      </c>
      <c r="U423" s="79"/>
      <c r="V423" s="82" t="s">
        <v>576</v>
      </c>
      <c r="W423" s="81">
        <v>43688.97393518518</v>
      </c>
      <c r="X423" s="82" t="s">
        <v>656</v>
      </c>
      <c r="Y423" s="79"/>
      <c r="Z423" s="79"/>
      <c r="AA423" s="85" t="s">
        <v>774</v>
      </c>
      <c r="AB423" s="79"/>
      <c r="AC423" s="79" t="b">
        <v>0</v>
      </c>
      <c r="AD423" s="79">
        <v>0</v>
      </c>
      <c r="AE423" s="85" t="s">
        <v>839</v>
      </c>
      <c r="AF423" s="79" t="b">
        <v>0</v>
      </c>
      <c r="AG423" s="79" t="s">
        <v>853</v>
      </c>
      <c r="AH423" s="79"/>
      <c r="AI423" s="85" t="s">
        <v>839</v>
      </c>
      <c r="AJ423" s="79" t="b">
        <v>0</v>
      </c>
      <c r="AK423" s="79">
        <v>13</v>
      </c>
      <c r="AL423" s="85" t="s">
        <v>779</v>
      </c>
      <c r="AM423" s="79" t="s">
        <v>860</v>
      </c>
      <c r="AN423" s="79" t="b">
        <v>0</v>
      </c>
      <c r="AO423" s="85" t="s">
        <v>779</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5</v>
      </c>
      <c r="BC423" s="78" t="str">
        <f>REPLACE(INDEX(GroupVertices[Group],MATCH(Edges[[#This Row],[Vertex 2]],GroupVertices[Vertex],0)),1,1,"")</f>
        <v>5</v>
      </c>
      <c r="BD423" s="48"/>
      <c r="BE423" s="49"/>
      <c r="BF423" s="48"/>
      <c r="BG423" s="49"/>
      <c r="BH423" s="48"/>
      <c r="BI423" s="49"/>
      <c r="BJ423" s="48"/>
      <c r="BK423" s="49"/>
      <c r="BL423" s="48"/>
    </row>
    <row r="424" spans="1:64" ht="15">
      <c r="A424" s="64" t="s">
        <v>259</v>
      </c>
      <c r="B424" s="64" t="s">
        <v>296</v>
      </c>
      <c r="C424" s="65" t="s">
        <v>2748</v>
      </c>
      <c r="D424" s="66">
        <v>3</v>
      </c>
      <c r="E424" s="67" t="s">
        <v>132</v>
      </c>
      <c r="F424" s="68">
        <v>35</v>
      </c>
      <c r="G424" s="65"/>
      <c r="H424" s="69"/>
      <c r="I424" s="70"/>
      <c r="J424" s="70"/>
      <c r="K424" s="34" t="s">
        <v>65</v>
      </c>
      <c r="L424" s="77">
        <v>424</v>
      </c>
      <c r="M424" s="77"/>
      <c r="N424" s="72"/>
      <c r="O424" s="79" t="s">
        <v>382</v>
      </c>
      <c r="P424" s="81">
        <v>43688.97393518518</v>
      </c>
      <c r="Q424" s="79" t="s">
        <v>433</v>
      </c>
      <c r="R424" s="79"/>
      <c r="S424" s="79"/>
      <c r="T424" s="79" t="s">
        <v>518</v>
      </c>
      <c r="U424" s="79"/>
      <c r="V424" s="82" t="s">
        <v>576</v>
      </c>
      <c r="W424" s="81">
        <v>43688.97393518518</v>
      </c>
      <c r="X424" s="82" t="s">
        <v>656</v>
      </c>
      <c r="Y424" s="79"/>
      <c r="Z424" s="79"/>
      <c r="AA424" s="85" t="s">
        <v>774</v>
      </c>
      <c r="AB424" s="79"/>
      <c r="AC424" s="79" t="b">
        <v>0</v>
      </c>
      <c r="AD424" s="79">
        <v>0</v>
      </c>
      <c r="AE424" s="85" t="s">
        <v>839</v>
      </c>
      <c r="AF424" s="79" t="b">
        <v>0</v>
      </c>
      <c r="AG424" s="79" t="s">
        <v>853</v>
      </c>
      <c r="AH424" s="79"/>
      <c r="AI424" s="85" t="s">
        <v>839</v>
      </c>
      <c r="AJ424" s="79" t="b">
        <v>0</v>
      </c>
      <c r="AK424" s="79">
        <v>13</v>
      </c>
      <c r="AL424" s="85" t="s">
        <v>779</v>
      </c>
      <c r="AM424" s="79" t="s">
        <v>860</v>
      </c>
      <c r="AN424" s="79" t="b">
        <v>0</v>
      </c>
      <c r="AO424" s="85" t="s">
        <v>779</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5</v>
      </c>
      <c r="BC424" s="78" t="str">
        <f>REPLACE(INDEX(GroupVertices[Group],MATCH(Edges[[#This Row],[Vertex 2]],GroupVertices[Vertex],0)),1,1,"")</f>
        <v>5</v>
      </c>
      <c r="BD424" s="48"/>
      <c r="BE424" s="49"/>
      <c r="BF424" s="48"/>
      <c r="BG424" s="49"/>
      <c r="BH424" s="48"/>
      <c r="BI424" s="49"/>
      <c r="BJ424" s="48"/>
      <c r="BK424" s="49"/>
      <c r="BL424" s="48"/>
    </row>
    <row r="425" spans="1:64" ht="15">
      <c r="A425" s="64" t="s">
        <v>259</v>
      </c>
      <c r="B425" s="64" t="s">
        <v>264</v>
      </c>
      <c r="C425" s="65" t="s">
        <v>2748</v>
      </c>
      <c r="D425" s="66">
        <v>3</v>
      </c>
      <c r="E425" s="67" t="s">
        <v>132</v>
      </c>
      <c r="F425" s="68">
        <v>35</v>
      </c>
      <c r="G425" s="65"/>
      <c r="H425" s="69"/>
      <c r="I425" s="70"/>
      <c r="J425" s="70"/>
      <c r="K425" s="34" t="s">
        <v>65</v>
      </c>
      <c r="L425" s="77">
        <v>425</v>
      </c>
      <c r="M425" s="77"/>
      <c r="N425" s="72"/>
      <c r="O425" s="79" t="s">
        <v>382</v>
      </c>
      <c r="P425" s="81">
        <v>43688.97393518518</v>
      </c>
      <c r="Q425" s="79" t="s">
        <v>433</v>
      </c>
      <c r="R425" s="79"/>
      <c r="S425" s="79"/>
      <c r="T425" s="79" t="s">
        <v>518</v>
      </c>
      <c r="U425" s="79"/>
      <c r="V425" s="82" t="s">
        <v>576</v>
      </c>
      <c r="W425" s="81">
        <v>43688.97393518518</v>
      </c>
      <c r="X425" s="82" t="s">
        <v>656</v>
      </c>
      <c r="Y425" s="79"/>
      <c r="Z425" s="79"/>
      <c r="AA425" s="85" t="s">
        <v>774</v>
      </c>
      <c r="AB425" s="79"/>
      <c r="AC425" s="79" t="b">
        <v>0</v>
      </c>
      <c r="AD425" s="79">
        <v>0</v>
      </c>
      <c r="AE425" s="85" t="s">
        <v>839</v>
      </c>
      <c r="AF425" s="79" t="b">
        <v>0</v>
      </c>
      <c r="AG425" s="79" t="s">
        <v>853</v>
      </c>
      <c r="AH425" s="79"/>
      <c r="AI425" s="85" t="s">
        <v>839</v>
      </c>
      <c r="AJ425" s="79" t="b">
        <v>0</v>
      </c>
      <c r="AK425" s="79">
        <v>13</v>
      </c>
      <c r="AL425" s="85" t="s">
        <v>779</v>
      </c>
      <c r="AM425" s="79" t="s">
        <v>860</v>
      </c>
      <c r="AN425" s="79" t="b">
        <v>0</v>
      </c>
      <c r="AO425" s="85" t="s">
        <v>779</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5</v>
      </c>
      <c r="BC425" s="78" t="str">
        <f>REPLACE(INDEX(GroupVertices[Group],MATCH(Edges[[#This Row],[Vertex 2]],GroupVertices[Vertex],0)),1,1,"")</f>
        <v>5</v>
      </c>
      <c r="BD425" s="48">
        <v>1</v>
      </c>
      <c r="BE425" s="49">
        <v>4.3478260869565215</v>
      </c>
      <c r="BF425" s="48">
        <v>0</v>
      </c>
      <c r="BG425" s="49">
        <v>0</v>
      </c>
      <c r="BH425" s="48">
        <v>0</v>
      </c>
      <c r="BI425" s="49">
        <v>0</v>
      </c>
      <c r="BJ425" s="48">
        <v>22</v>
      </c>
      <c r="BK425" s="49">
        <v>95.65217391304348</v>
      </c>
      <c r="BL425" s="48">
        <v>23</v>
      </c>
    </row>
    <row r="426" spans="1:64" ht="15">
      <c r="A426" s="64" t="s">
        <v>260</v>
      </c>
      <c r="B426" s="64" t="s">
        <v>351</v>
      </c>
      <c r="C426" s="65" t="s">
        <v>2748</v>
      </c>
      <c r="D426" s="66">
        <v>3</v>
      </c>
      <c r="E426" s="67" t="s">
        <v>132</v>
      </c>
      <c r="F426" s="68">
        <v>35</v>
      </c>
      <c r="G426" s="65"/>
      <c r="H426" s="69"/>
      <c r="I426" s="70"/>
      <c r="J426" s="70"/>
      <c r="K426" s="34" t="s">
        <v>65</v>
      </c>
      <c r="L426" s="77">
        <v>426</v>
      </c>
      <c r="M426" s="77"/>
      <c r="N426" s="72"/>
      <c r="O426" s="79" t="s">
        <v>382</v>
      </c>
      <c r="P426" s="81">
        <v>43689.05810185185</v>
      </c>
      <c r="Q426" s="79" t="s">
        <v>433</v>
      </c>
      <c r="R426" s="79"/>
      <c r="S426" s="79"/>
      <c r="T426" s="79" t="s">
        <v>518</v>
      </c>
      <c r="U426" s="79"/>
      <c r="V426" s="82" t="s">
        <v>577</v>
      </c>
      <c r="W426" s="81">
        <v>43689.05810185185</v>
      </c>
      <c r="X426" s="82" t="s">
        <v>657</v>
      </c>
      <c r="Y426" s="79"/>
      <c r="Z426" s="79"/>
      <c r="AA426" s="85" t="s">
        <v>775</v>
      </c>
      <c r="AB426" s="79"/>
      <c r="AC426" s="79" t="b">
        <v>0</v>
      </c>
      <c r="AD426" s="79">
        <v>0</v>
      </c>
      <c r="AE426" s="85" t="s">
        <v>839</v>
      </c>
      <c r="AF426" s="79" t="b">
        <v>0</v>
      </c>
      <c r="AG426" s="79" t="s">
        <v>853</v>
      </c>
      <c r="AH426" s="79"/>
      <c r="AI426" s="85" t="s">
        <v>839</v>
      </c>
      <c r="AJ426" s="79" t="b">
        <v>0</v>
      </c>
      <c r="AK426" s="79">
        <v>13</v>
      </c>
      <c r="AL426" s="85" t="s">
        <v>779</v>
      </c>
      <c r="AM426" s="79" t="s">
        <v>860</v>
      </c>
      <c r="AN426" s="79" t="b">
        <v>0</v>
      </c>
      <c r="AO426" s="85" t="s">
        <v>779</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5</v>
      </c>
      <c r="BC426" s="78" t="str">
        <f>REPLACE(INDEX(GroupVertices[Group],MATCH(Edges[[#This Row],[Vertex 2]],GroupVertices[Vertex],0)),1,1,"")</f>
        <v>5</v>
      </c>
      <c r="BD426" s="48"/>
      <c r="BE426" s="49"/>
      <c r="BF426" s="48"/>
      <c r="BG426" s="49"/>
      <c r="BH426" s="48"/>
      <c r="BI426" s="49"/>
      <c r="BJ426" s="48"/>
      <c r="BK426" s="49"/>
      <c r="BL426" s="48"/>
    </row>
    <row r="427" spans="1:64" ht="15">
      <c r="A427" s="64" t="s">
        <v>260</v>
      </c>
      <c r="B427" s="64" t="s">
        <v>296</v>
      </c>
      <c r="C427" s="65" t="s">
        <v>2748</v>
      </c>
      <c r="D427" s="66">
        <v>3</v>
      </c>
      <c r="E427" s="67" t="s">
        <v>132</v>
      </c>
      <c r="F427" s="68">
        <v>35</v>
      </c>
      <c r="G427" s="65"/>
      <c r="H427" s="69"/>
      <c r="I427" s="70"/>
      <c r="J427" s="70"/>
      <c r="K427" s="34" t="s">
        <v>65</v>
      </c>
      <c r="L427" s="77">
        <v>427</v>
      </c>
      <c r="M427" s="77"/>
      <c r="N427" s="72"/>
      <c r="O427" s="79" t="s">
        <v>382</v>
      </c>
      <c r="P427" s="81">
        <v>43689.05810185185</v>
      </c>
      <c r="Q427" s="79" t="s">
        <v>433</v>
      </c>
      <c r="R427" s="79"/>
      <c r="S427" s="79"/>
      <c r="T427" s="79" t="s">
        <v>518</v>
      </c>
      <c r="U427" s="79"/>
      <c r="V427" s="82" t="s">
        <v>577</v>
      </c>
      <c r="W427" s="81">
        <v>43689.05810185185</v>
      </c>
      <c r="X427" s="82" t="s">
        <v>657</v>
      </c>
      <c r="Y427" s="79"/>
      <c r="Z427" s="79"/>
      <c r="AA427" s="85" t="s">
        <v>775</v>
      </c>
      <c r="AB427" s="79"/>
      <c r="AC427" s="79" t="b">
        <v>0</v>
      </c>
      <c r="AD427" s="79">
        <v>0</v>
      </c>
      <c r="AE427" s="85" t="s">
        <v>839</v>
      </c>
      <c r="AF427" s="79" t="b">
        <v>0</v>
      </c>
      <c r="AG427" s="79" t="s">
        <v>853</v>
      </c>
      <c r="AH427" s="79"/>
      <c r="AI427" s="85" t="s">
        <v>839</v>
      </c>
      <c r="AJ427" s="79" t="b">
        <v>0</v>
      </c>
      <c r="AK427" s="79">
        <v>13</v>
      </c>
      <c r="AL427" s="85" t="s">
        <v>779</v>
      </c>
      <c r="AM427" s="79" t="s">
        <v>860</v>
      </c>
      <c r="AN427" s="79" t="b">
        <v>0</v>
      </c>
      <c r="AO427" s="85" t="s">
        <v>779</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5</v>
      </c>
      <c r="BC427" s="78" t="str">
        <f>REPLACE(INDEX(GroupVertices[Group],MATCH(Edges[[#This Row],[Vertex 2]],GroupVertices[Vertex],0)),1,1,"")</f>
        <v>5</v>
      </c>
      <c r="BD427" s="48"/>
      <c r="BE427" s="49"/>
      <c r="BF427" s="48"/>
      <c r="BG427" s="49"/>
      <c r="BH427" s="48"/>
      <c r="BI427" s="49"/>
      <c r="BJ427" s="48"/>
      <c r="BK427" s="49"/>
      <c r="BL427" s="48"/>
    </row>
    <row r="428" spans="1:64" ht="15">
      <c r="A428" s="64" t="s">
        <v>260</v>
      </c>
      <c r="B428" s="64" t="s">
        <v>264</v>
      </c>
      <c r="C428" s="65" t="s">
        <v>2748</v>
      </c>
      <c r="D428" s="66">
        <v>3</v>
      </c>
      <c r="E428" s="67" t="s">
        <v>132</v>
      </c>
      <c r="F428" s="68">
        <v>35</v>
      </c>
      <c r="G428" s="65"/>
      <c r="H428" s="69"/>
      <c r="I428" s="70"/>
      <c r="J428" s="70"/>
      <c r="K428" s="34" t="s">
        <v>65</v>
      </c>
      <c r="L428" s="77">
        <v>428</v>
      </c>
      <c r="M428" s="77"/>
      <c r="N428" s="72"/>
      <c r="O428" s="79" t="s">
        <v>382</v>
      </c>
      <c r="P428" s="81">
        <v>43689.05810185185</v>
      </c>
      <c r="Q428" s="79" t="s">
        <v>433</v>
      </c>
      <c r="R428" s="79"/>
      <c r="S428" s="79"/>
      <c r="T428" s="79" t="s">
        <v>518</v>
      </c>
      <c r="U428" s="79"/>
      <c r="V428" s="82" t="s">
        <v>577</v>
      </c>
      <c r="W428" s="81">
        <v>43689.05810185185</v>
      </c>
      <c r="X428" s="82" t="s">
        <v>657</v>
      </c>
      <c r="Y428" s="79"/>
      <c r="Z428" s="79"/>
      <c r="AA428" s="85" t="s">
        <v>775</v>
      </c>
      <c r="AB428" s="79"/>
      <c r="AC428" s="79" t="b">
        <v>0</v>
      </c>
      <c r="AD428" s="79">
        <v>0</v>
      </c>
      <c r="AE428" s="85" t="s">
        <v>839</v>
      </c>
      <c r="AF428" s="79" t="b">
        <v>0</v>
      </c>
      <c r="AG428" s="79" t="s">
        <v>853</v>
      </c>
      <c r="AH428" s="79"/>
      <c r="AI428" s="85" t="s">
        <v>839</v>
      </c>
      <c r="AJ428" s="79" t="b">
        <v>0</v>
      </c>
      <c r="AK428" s="79">
        <v>13</v>
      </c>
      <c r="AL428" s="85" t="s">
        <v>779</v>
      </c>
      <c r="AM428" s="79" t="s">
        <v>860</v>
      </c>
      <c r="AN428" s="79" t="b">
        <v>0</v>
      </c>
      <c r="AO428" s="85" t="s">
        <v>779</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5</v>
      </c>
      <c r="BC428" s="78" t="str">
        <f>REPLACE(INDEX(GroupVertices[Group],MATCH(Edges[[#This Row],[Vertex 2]],GroupVertices[Vertex],0)),1,1,"")</f>
        <v>5</v>
      </c>
      <c r="BD428" s="48">
        <v>1</v>
      </c>
      <c r="BE428" s="49">
        <v>4.3478260869565215</v>
      </c>
      <c r="BF428" s="48">
        <v>0</v>
      </c>
      <c r="BG428" s="49">
        <v>0</v>
      </c>
      <c r="BH428" s="48">
        <v>0</v>
      </c>
      <c r="BI428" s="49">
        <v>0</v>
      </c>
      <c r="BJ428" s="48">
        <v>22</v>
      </c>
      <c r="BK428" s="49">
        <v>95.65217391304348</v>
      </c>
      <c r="BL428" s="48">
        <v>23</v>
      </c>
    </row>
    <row r="429" spans="1:64" ht="15">
      <c r="A429" s="64" t="s">
        <v>261</v>
      </c>
      <c r="B429" s="64" t="s">
        <v>351</v>
      </c>
      <c r="C429" s="65" t="s">
        <v>2748</v>
      </c>
      <c r="D429" s="66">
        <v>3</v>
      </c>
      <c r="E429" s="67" t="s">
        <v>132</v>
      </c>
      <c r="F429" s="68">
        <v>35</v>
      </c>
      <c r="G429" s="65"/>
      <c r="H429" s="69"/>
      <c r="I429" s="70"/>
      <c r="J429" s="70"/>
      <c r="K429" s="34" t="s">
        <v>65</v>
      </c>
      <c r="L429" s="77">
        <v>429</v>
      </c>
      <c r="M429" s="77"/>
      <c r="N429" s="72"/>
      <c r="O429" s="79" t="s">
        <v>382</v>
      </c>
      <c r="P429" s="81">
        <v>43689.088900462964</v>
      </c>
      <c r="Q429" s="79" t="s">
        <v>433</v>
      </c>
      <c r="R429" s="79"/>
      <c r="S429" s="79"/>
      <c r="T429" s="79" t="s">
        <v>518</v>
      </c>
      <c r="U429" s="79"/>
      <c r="V429" s="82" t="s">
        <v>578</v>
      </c>
      <c r="W429" s="81">
        <v>43689.088900462964</v>
      </c>
      <c r="X429" s="82" t="s">
        <v>658</v>
      </c>
      <c r="Y429" s="79"/>
      <c r="Z429" s="79"/>
      <c r="AA429" s="85" t="s">
        <v>776</v>
      </c>
      <c r="AB429" s="79"/>
      <c r="AC429" s="79" t="b">
        <v>0</v>
      </c>
      <c r="AD429" s="79">
        <v>0</v>
      </c>
      <c r="AE429" s="85" t="s">
        <v>839</v>
      </c>
      <c r="AF429" s="79" t="b">
        <v>0</v>
      </c>
      <c r="AG429" s="79" t="s">
        <v>853</v>
      </c>
      <c r="AH429" s="79"/>
      <c r="AI429" s="85" t="s">
        <v>839</v>
      </c>
      <c r="AJ429" s="79" t="b">
        <v>0</v>
      </c>
      <c r="AK429" s="79">
        <v>13</v>
      </c>
      <c r="AL429" s="85" t="s">
        <v>779</v>
      </c>
      <c r="AM429" s="79" t="s">
        <v>860</v>
      </c>
      <c r="AN429" s="79" t="b">
        <v>0</v>
      </c>
      <c r="AO429" s="85" t="s">
        <v>779</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5</v>
      </c>
      <c r="BC429" s="78" t="str">
        <f>REPLACE(INDEX(GroupVertices[Group],MATCH(Edges[[#This Row],[Vertex 2]],GroupVertices[Vertex],0)),1,1,"")</f>
        <v>5</v>
      </c>
      <c r="BD429" s="48"/>
      <c r="BE429" s="49"/>
      <c r="BF429" s="48"/>
      <c r="BG429" s="49"/>
      <c r="BH429" s="48"/>
      <c r="BI429" s="49"/>
      <c r="BJ429" s="48"/>
      <c r="BK429" s="49"/>
      <c r="BL429" s="48"/>
    </row>
    <row r="430" spans="1:64" ht="15">
      <c r="A430" s="64" t="s">
        <v>261</v>
      </c>
      <c r="B430" s="64" t="s">
        <v>296</v>
      </c>
      <c r="C430" s="65" t="s">
        <v>2748</v>
      </c>
      <c r="D430" s="66">
        <v>3</v>
      </c>
      <c r="E430" s="67" t="s">
        <v>132</v>
      </c>
      <c r="F430" s="68">
        <v>35</v>
      </c>
      <c r="G430" s="65"/>
      <c r="H430" s="69"/>
      <c r="I430" s="70"/>
      <c r="J430" s="70"/>
      <c r="K430" s="34" t="s">
        <v>65</v>
      </c>
      <c r="L430" s="77">
        <v>430</v>
      </c>
      <c r="M430" s="77"/>
      <c r="N430" s="72"/>
      <c r="O430" s="79" t="s">
        <v>382</v>
      </c>
      <c r="P430" s="81">
        <v>43689.088900462964</v>
      </c>
      <c r="Q430" s="79" t="s">
        <v>433</v>
      </c>
      <c r="R430" s="79"/>
      <c r="S430" s="79"/>
      <c r="T430" s="79" t="s">
        <v>518</v>
      </c>
      <c r="U430" s="79"/>
      <c r="V430" s="82" t="s">
        <v>578</v>
      </c>
      <c r="W430" s="81">
        <v>43689.088900462964</v>
      </c>
      <c r="X430" s="82" t="s">
        <v>658</v>
      </c>
      <c r="Y430" s="79"/>
      <c r="Z430" s="79"/>
      <c r="AA430" s="85" t="s">
        <v>776</v>
      </c>
      <c r="AB430" s="79"/>
      <c r="AC430" s="79" t="b">
        <v>0</v>
      </c>
      <c r="AD430" s="79">
        <v>0</v>
      </c>
      <c r="AE430" s="85" t="s">
        <v>839</v>
      </c>
      <c r="AF430" s="79" t="b">
        <v>0</v>
      </c>
      <c r="AG430" s="79" t="s">
        <v>853</v>
      </c>
      <c r="AH430" s="79"/>
      <c r="AI430" s="85" t="s">
        <v>839</v>
      </c>
      <c r="AJ430" s="79" t="b">
        <v>0</v>
      </c>
      <c r="AK430" s="79">
        <v>13</v>
      </c>
      <c r="AL430" s="85" t="s">
        <v>779</v>
      </c>
      <c r="AM430" s="79" t="s">
        <v>860</v>
      </c>
      <c r="AN430" s="79" t="b">
        <v>0</v>
      </c>
      <c r="AO430" s="85" t="s">
        <v>779</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5</v>
      </c>
      <c r="BC430" s="78" t="str">
        <f>REPLACE(INDEX(GroupVertices[Group],MATCH(Edges[[#This Row],[Vertex 2]],GroupVertices[Vertex],0)),1,1,"")</f>
        <v>5</v>
      </c>
      <c r="BD430" s="48"/>
      <c r="BE430" s="49"/>
      <c r="BF430" s="48"/>
      <c r="BG430" s="49"/>
      <c r="BH430" s="48"/>
      <c r="BI430" s="49"/>
      <c r="BJ430" s="48"/>
      <c r="BK430" s="49"/>
      <c r="BL430" s="48"/>
    </row>
    <row r="431" spans="1:64" ht="15">
      <c r="A431" s="64" t="s">
        <v>261</v>
      </c>
      <c r="B431" s="64" t="s">
        <v>264</v>
      </c>
      <c r="C431" s="65" t="s">
        <v>2748</v>
      </c>
      <c r="D431" s="66">
        <v>3</v>
      </c>
      <c r="E431" s="67" t="s">
        <v>132</v>
      </c>
      <c r="F431" s="68">
        <v>35</v>
      </c>
      <c r="G431" s="65"/>
      <c r="H431" s="69"/>
      <c r="I431" s="70"/>
      <c r="J431" s="70"/>
      <c r="K431" s="34" t="s">
        <v>65</v>
      </c>
      <c r="L431" s="77">
        <v>431</v>
      </c>
      <c r="M431" s="77"/>
      <c r="N431" s="72"/>
      <c r="O431" s="79" t="s">
        <v>382</v>
      </c>
      <c r="P431" s="81">
        <v>43689.088900462964</v>
      </c>
      <c r="Q431" s="79" t="s">
        <v>433</v>
      </c>
      <c r="R431" s="79"/>
      <c r="S431" s="79"/>
      <c r="T431" s="79" t="s">
        <v>518</v>
      </c>
      <c r="U431" s="79"/>
      <c r="V431" s="82" t="s">
        <v>578</v>
      </c>
      <c r="W431" s="81">
        <v>43689.088900462964</v>
      </c>
      <c r="X431" s="82" t="s">
        <v>658</v>
      </c>
      <c r="Y431" s="79"/>
      <c r="Z431" s="79"/>
      <c r="AA431" s="85" t="s">
        <v>776</v>
      </c>
      <c r="AB431" s="79"/>
      <c r="AC431" s="79" t="b">
        <v>0</v>
      </c>
      <c r="AD431" s="79">
        <v>0</v>
      </c>
      <c r="AE431" s="85" t="s">
        <v>839</v>
      </c>
      <c r="AF431" s="79" t="b">
        <v>0</v>
      </c>
      <c r="AG431" s="79" t="s">
        <v>853</v>
      </c>
      <c r="AH431" s="79"/>
      <c r="AI431" s="85" t="s">
        <v>839</v>
      </c>
      <c r="AJ431" s="79" t="b">
        <v>0</v>
      </c>
      <c r="AK431" s="79">
        <v>13</v>
      </c>
      <c r="AL431" s="85" t="s">
        <v>779</v>
      </c>
      <c r="AM431" s="79" t="s">
        <v>860</v>
      </c>
      <c r="AN431" s="79" t="b">
        <v>0</v>
      </c>
      <c r="AO431" s="85" t="s">
        <v>779</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5</v>
      </c>
      <c r="BC431" s="78" t="str">
        <f>REPLACE(INDEX(GroupVertices[Group],MATCH(Edges[[#This Row],[Vertex 2]],GroupVertices[Vertex],0)),1,1,"")</f>
        <v>5</v>
      </c>
      <c r="BD431" s="48">
        <v>1</v>
      </c>
      <c r="BE431" s="49">
        <v>4.3478260869565215</v>
      </c>
      <c r="BF431" s="48">
        <v>0</v>
      </c>
      <c r="BG431" s="49">
        <v>0</v>
      </c>
      <c r="BH431" s="48">
        <v>0</v>
      </c>
      <c r="BI431" s="49">
        <v>0</v>
      </c>
      <c r="BJ431" s="48">
        <v>22</v>
      </c>
      <c r="BK431" s="49">
        <v>95.65217391304348</v>
      </c>
      <c r="BL431" s="48">
        <v>23</v>
      </c>
    </row>
    <row r="432" spans="1:64" ht="15">
      <c r="A432" s="64" t="s">
        <v>262</v>
      </c>
      <c r="B432" s="64" t="s">
        <v>351</v>
      </c>
      <c r="C432" s="65" t="s">
        <v>2748</v>
      </c>
      <c r="D432" s="66">
        <v>3</v>
      </c>
      <c r="E432" s="67" t="s">
        <v>132</v>
      </c>
      <c r="F432" s="68">
        <v>35</v>
      </c>
      <c r="G432" s="65"/>
      <c r="H432" s="69"/>
      <c r="I432" s="70"/>
      <c r="J432" s="70"/>
      <c r="K432" s="34" t="s">
        <v>65</v>
      </c>
      <c r="L432" s="77">
        <v>432</v>
      </c>
      <c r="M432" s="77"/>
      <c r="N432" s="72"/>
      <c r="O432" s="79" t="s">
        <v>382</v>
      </c>
      <c r="P432" s="81">
        <v>43689.100127314814</v>
      </c>
      <c r="Q432" s="79" t="s">
        <v>433</v>
      </c>
      <c r="R432" s="79"/>
      <c r="S432" s="79"/>
      <c r="T432" s="79" t="s">
        <v>518</v>
      </c>
      <c r="U432" s="79"/>
      <c r="V432" s="82" t="s">
        <v>579</v>
      </c>
      <c r="W432" s="81">
        <v>43689.100127314814</v>
      </c>
      <c r="X432" s="82" t="s">
        <v>659</v>
      </c>
      <c r="Y432" s="79"/>
      <c r="Z432" s="79"/>
      <c r="AA432" s="85" t="s">
        <v>777</v>
      </c>
      <c r="AB432" s="79"/>
      <c r="AC432" s="79" t="b">
        <v>0</v>
      </c>
      <c r="AD432" s="79">
        <v>0</v>
      </c>
      <c r="AE432" s="85" t="s">
        <v>839</v>
      </c>
      <c r="AF432" s="79" t="b">
        <v>0</v>
      </c>
      <c r="AG432" s="79" t="s">
        <v>853</v>
      </c>
      <c r="AH432" s="79"/>
      <c r="AI432" s="85" t="s">
        <v>839</v>
      </c>
      <c r="AJ432" s="79" t="b">
        <v>0</v>
      </c>
      <c r="AK432" s="79">
        <v>13</v>
      </c>
      <c r="AL432" s="85" t="s">
        <v>779</v>
      </c>
      <c r="AM432" s="79" t="s">
        <v>864</v>
      </c>
      <c r="AN432" s="79" t="b">
        <v>0</v>
      </c>
      <c r="AO432" s="85" t="s">
        <v>779</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5</v>
      </c>
      <c r="BC432" s="78" t="str">
        <f>REPLACE(INDEX(GroupVertices[Group],MATCH(Edges[[#This Row],[Vertex 2]],GroupVertices[Vertex],0)),1,1,"")</f>
        <v>5</v>
      </c>
      <c r="BD432" s="48"/>
      <c r="BE432" s="49"/>
      <c r="BF432" s="48"/>
      <c r="BG432" s="49"/>
      <c r="BH432" s="48"/>
      <c r="BI432" s="49"/>
      <c r="BJ432" s="48"/>
      <c r="BK432" s="49"/>
      <c r="BL432" s="48"/>
    </row>
    <row r="433" spans="1:64" ht="15">
      <c r="A433" s="64" t="s">
        <v>262</v>
      </c>
      <c r="B433" s="64" t="s">
        <v>296</v>
      </c>
      <c r="C433" s="65" t="s">
        <v>2748</v>
      </c>
      <c r="D433" s="66">
        <v>3</v>
      </c>
      <c r="E433" s="67" t="s">
        <v>132</v>
      </c>
      <c r="F433" s="68">
        <v>35</v>
      </c>
      <c r="G433" s="65"/>
      <c r="H433" s="69"/>
      <c r="I433" s="70"/>
      <c r="J433" s="70"/>
      <c r="K433" s="34" t="s">
        <v>65</v>
      </c>
      <c r="L433" s="77">
        <v>433</v>
      </c>
      <c r="M433" s="77"/>
      <c r="N433" s="72"/>
      <c r="O433" s="79" t="s">
        <v>382</v>
      </c>
      <c r="P433" s="81">
        <v>43689.100127314814</v>
      </c>
      <c r="Q433" s="79" t="s">
        <v>433</v>
      </c>
      <c r="R433" s="79"/>
      <c r="S433" s="79"/>
      <c r="T433" s="79" t="s">
        <v>518</v>
      </c>
      <c r="U433" s="79"/>
      <c r="V433" s="82" t="s">
        <v>579</v>
      </c>
      <c r="W433" s="81">
        <v>43689.100127314814</v>
      </c>
      <c r="X433" s="82" t="s">
        <v>659</v>
      </c>
      <c r="Y433" s="79"/>
      <c r="Z433" s="79"/>
      <c r="AA433" s="85" t="s">
        <v>777</v>
      </c>
      <c r="AB433" s="79"/>
      <c r="AC433" s="79" t="b">
        <v>0</v>
      </c>
      <c r="AD433" s="79">
        <v>0</v>
      </c>
      <c r="AE433" s="85" t="s">
        <v>839</v>
      </c>
      <c r="AF433" s="79" t="b">
        <v>0</v>
      </c>
      <c r="AG433" s="79" t="s">
        <v>853</v>
      </c>
      <c r="AH433" s="79"/>
      <c r="AI433" s="85" t="s">
        <v>839</v>
      </c>
      <c r="AJ433" s="79" t="b">
        <v>0</v>
      </c>
      <c r="AK433" s="79">
        <v>13</v>
      </c>
      <c r="AL433" s="85" t="s">
        <v>779</v>
      </c>
      <c r="AM433" s="79" t="s">
        <v>864</v>
      </c>
      <c r="AN433" s="79" t="b">
        <v>0</v>
      </c>
      <c r="AO433" s="85" t="s">
        <v>779</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5</v>
      </c>
      <c r="BC433" s="78" t="str">
        <f>REPLACE(INDEX(GroupVertices[Group],MATCH(Edges[[#This Row],[Vertex 2]],GroupVertices[Vertex],0)),1,1,"")</f>
        <v>5</v>
      </c>
      <c r="BD433" s="48"/>
      <c r="BE433" s="49"/>
      <c r="BF433" s="48"/>
      <c r="BG433" s="49"/>
      <c r="BH433" s="48"/>
      <c r="BI433" s="49"/>
      <c r="BJ433" s="48"/>
      <c r="BK433" s="49"/>
      <c r="BL433" s="48"/>
    </row>
    <row r="434" spans="1:64" ht="15">
      <c r="A434" s="64" t="s">
        <v>262</v>
      </c>
      <c r="B434" s="64" t="s">
        <v>264</v>
      </c>
      <c r="C434" s="65" t="s">
        <v>2748</v>
      </c>
      <c r="D434" s="66">
        <v>3</v>
      </c>
      <c r="E434" s="67" t="s">
        <v>132</v>
      </c>
      <c r="F434" s="68">
        <v>35</v>
      </c>
      <c r="G434" s="65"/>
      <c r="H434" s="69"/>
      <c r="I434" s="70"/>
      <c r="J434" s="70"/>
      <c r="K434" s="34" t="s">
        <v>65</v>
      </c>
      <c r="L434" s="77">
        <v>434</v>
      </c>
      <c r="M434" s="77"/>
      <c r="N434" s="72"/>
      <c r="O434" s="79" t="s">
        <v>382</v>
      </c>
      <c r="P434" s="81">
        <v>43689.100127314814</v>
      </c>
      <c r="Q434" s="79" t="s">
        <v>433</v>
      </c>
      <c r="R434" s="79"/>
      <c r="S434" s="79"/>
      <c r="T434" s="79" t="s">
        <v>518</v>
      </c>
      <c r="U434" s="79"/>
      <c r="V434" s="82" t="s">
        <v>579</v>
      </c>
      <c r="W434" s="81">
        <v>43689.100127314814</v>
      </c>
      <c r="X434" s="82" t="s">
        <v>659</v>
      </c>
      <c r="Y434" s="79"/>
      <c r="Z434" s="79"/>
      <c r="AA434" s="85" t="s">
        <v>777</v>
      </c>
      <c r="AB434" s="79"/>
      <c r="AC434" s="79" t="b">
        <v>0</v>
      </c>
      <c r="AD434" s="79">
        <v>0</v>
      </c>
      <c r="AE434" s="85" t="s">
        <v>839</v>
      </c>
      <c r="AF434" s="79" t="b">
        <v>0</v>
      </c>
      <c r="AG434" s="79" t="s">
        <v>853</v>
      </c>
      <c r="AH434" s="79"/>
      <c r="AI434" s="85" t="s">
        <v>839</v>
      </c>
      <c r="AJ434" s="79" t="b">
        <v>0</v>
      </c>
      <c r="AK434" s="79">
        <v>13</v>
      </c>
      <c r="AL434" s="85" t="s">
        <v>779</v>
      </c>
      <c r="AM434" s="79" t="s">
        <v>864</v>
      </c>
      <c r="AN434" s="79" t="b">
        <v>0</v>
      </c>
      <c r="AO434" s="85" t="s">
        <v>779</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5</v>
      </c>
      <c r="BC434" s="78" t="str">
        <f>REPLACE(INDEX(GroupVertices[Group],MATCH(Edges[[#This Row],[Vertex 2]],GroupVertices[Vertex],0)),1,1,"")</f>
        <v>5</v>
      </c>
      <c r="BD434" s="48">
        <v>1</v>
      </c>
      <c r="BE434" s="49">
        <v>4.3478260869565215</v>
      </c>
      <c r="BF434" s="48">
        <v>0</v>
      </c>
      <c r="BG434" s="49">
        <v>0</v>
      </c>
      <c r="BH434" s="48">
        <v>0</v>
      </c>
      <c r="BI434" s="49">
        <v>0</v>
      </c>
      <c r="BJ434" s="48">
        <v>22</v>
      </c>
      <c r="BK434" s="49">
        <v>95.65217391304348</v>
      </c>
      <c r="BL434" s="48">
        <v>23</v>
      </c>
    </row>
    <row r="435" spans="1:64" ht="15">
      <c r="A435" s="64" t="s">
        <v>263</v>
      </c>
      <c r="B435" s="64" t="s">
        <v>351</v>
      </c>
      <c r="C435" s="65" t="s">
        <v>2748</v>
      </c>
      <c r="D435" s="66">
        <v>3</v>
      </c>
      <c r="E435" s="67" t="s">
        <v>132</v>
      </c>
      <c r="F435" s="68">
        <v>35</v>
      </c>
      <c r="G435" s="65"/>
      <c r="H435" s="69"/>
      <c r="I435" s="70"/>
      <c r="J435" s="70"/>
      <c r="K435" s="34" t="s">
        <v>65</v>
      </c>
      <c r="L435" s="77">
        <v>435</v>
      </c>
      <c r="M435" s="77"/>
      <c r="N435" s="72"/>
      <c r="O435" s="79" t="s">
        <v>382</v>
      </c>
      <c r="P435" s="81">
        <v>43689.650671296295</v>
      </c>
      <c r="Q435" s="79" t="s">
        <v>433</v>
      </c>
      <c r="R435" s="79"/>
      <c r="S435" s="79"/>
      <c r="T435" s="79" t="s">
        <v>518</v>
      </c>
      <c r="U435" s="79"/>
      <c r="V435" s="82" t="s">
        <v>580</v>
      </c>
      <c r="W435" s="81">
        <v>43689.650671296295</v>
      </c>
      <c r="X435" s="82" t="s">
        <v>660</v>
      </c>
      <c r="Y435" s="79"/>
      <c r="Z435" s="79"/>
      <c r="AA435" s="85" t="s">
        <v>778</v>
      </c>
      <c r="AB435" s="79"/>
      <c r="AC435" s="79" t="b">
        <v>0</v>
      </c>
      <c r="AD435" s="79">
        <v>0</v>
      </c>
      <c r="AE435" s="85" t="s">
        <v>839</v>
      </c>
      <c r="AF435" s="79" t="b">
        <v>0</v>
      </c>
      <c r="AG435" s="79" t="s">
        <v>853</v>
      </c>
      <c r="AH435" s="79"/>
      <c r="AI435" s="85" t="s">
        <v>839</v>
      </c>
      <c r="AJ435" s="79" t="b">
        <v>0</v>
      </c>
      <c r="AK435" s="79">
        <v>13</v>
      </c>
      <c r="AL435" s="85" t="s">
        <v>779</v>
      </c>
      <c r="AM435" s="79" t="s">
        <v>863</v>
      </c>
      <c r="AN435" s="79" t="b">
        <v>0</v>
      </c>
      <c r="AO435" s="85" t="s">
        <v>779</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5</v>
      </c>
      <c r="BC435" s="78" t="str">
        <f>REPLACE(INDEX(GroupVertices[Group],MATCH(Edges[[#This Row],[Vertex 2]],GroupVertices[Vertex],0)),1,1,"")</f>
        <v>5</v>
      </c>
      <c r="BD435" s="48"/>
      <c r="BE435" s="49"/>
      <c r="BF435" s="48"/>
      <c r="BG435" s="49"/>
      <c r="BH435" s="48"/>
      <c r="BI435" s="49"/>
      <c r="BJ435" s="48"/>
      <c r="BK435" s="49"/>
      <c r="BL435" s="48"/>
    </row>
    <row r="436" spans="1:64" ht="15">
      <c r="A436" s="64" t="s">
        <v>264</v>
      </c>
      <c r="B436" s="64" t="s">
        <v>222</v>
      </c>
      <c r="C436" s="65" t="s">
        <v>2748</v>
      </c>
      <c r="D436" s="66">
        <v>3</v>
      </c>
      <c r="E436" s="67" t="s">
        <v>132</v>
      </c>
      <c r="F436" s="68">
        <v>35</v>
      </c>
      <c r="G436" s="65"/>
      <c r="H436" s="69"/>
      <c r="I436" s="70"/>
      <c r="J436" s="70"/>
      <c r="K436" s="34" t="s">
        <v>65</v>
      </c>
      <c r="L436" s="77">
        <v>436</v>
      </c>
      <c r="M436" s="77"/>
      <c r="N436" s="72"/>
      <c r="O436" s="79" t="s">
        <v>382</v>
      </c>
      <c r="P436" s="81">
        <v>43688.82469907407</v>
      </c>
      <c r="Q436" s="79" t="s">
        <v>434</v>
      </c>
      <c r="R436" s="79"/>
      <c r="S436" s="79"/>
      <c r="T436" s="79" t="s">
        <v>519</v>
      </c>
      <c r="U436" s="82" t="s">
        <v>535</v>
      </c>
      <c r="V436" s="82" t="s">
        <v>535</v>
      </c>
      <c r="W436" s="81">
        <v>43688.82469907407</v>
      </c>
      <c r="X436" s="82" t="s">
        <v>661</v>
      </c>
      <c r="Y436" s="79"/>
      <c r="Z436" s="79"/>
      <c r="AA436" s="85" t="s">
        <v>779</v>
      </c>
      <c r="AB436" s="79"/>
      <c r="AC436" s="79" t="b">
        <v>0</v>
      </c>
      <c r="AD436" s="79">
        <v>69</v>
      </c>
      <c r="AE436" s="85" t="s">
        <v>839</v>
      </c>
      <c r="AF436" s="79" t="b">
        <v>0</v>
      </c>
      <c r="AG436" s="79" t="s">
        <v>853</v>
      </c>
      <c r="AH436" s="79"/>
      <c r="AI436" s="85" t="s">
        <v>839</v>
      </c>
      <c r="AJ436" s="79" t="b">
        <v>0</v>
      </c>
      <c r="AK436" s="79">
        <v>13</v>
      </c>
      <c r="AL436" s="85" t="s">
        <v>839</v>
      </c>
      <c r="AM436" s="79" t="s">
        <v>866</v>
      </c>
      <c r="AN436" s="79" t="b">
        <v>0</v>
      </c>
      <c r="AO436" s="85" t="s">
        <v>779</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5</v>
      </c>
      <c r="BC436" s="78" t="str">
        <f>REPLACE(INDEX(GroupVertices[Group],MATCH(Edges[[#This Row],[Vertex 2]],GroupVertices[Vertex],0)),1,1,"")</f>
        <v>3</v>
      </c>
      <c r="BD436" s="48"/>
      <c r="BE436" s="49"/>
      <c r="BF436" s="48"/>
      <c r="BG436" s="49"/>
      <c r="BH436" s="48"/>
      <c r="BI436" s="49"/>
      <c r="BJ436" s="48"/>
      <c r="BK436" s="49"/>
      <c r="BL436" s="48"/>
    </row>
    <row r="437" spans="1:64" ht="15">
      <c r="A437" s="64" t="s">
        <v>264</v>
      </c>
      <c r="B437" s="64" t="s">
        <v>296</v>
      </c>
      <c r="C437" s="65" t="s">
        <v>2748</v>
      </c>
      <c r="D437" s="66">
        <v>3</v>
      </c>
      <c r="E437" s="67" t="s">
        <v>132</v>
      </c>
      <c r="F437" s="68">
        <v>35</v>
      </c>
      <c r="G437" s="65"/>
      <c r="H437" s="69"/>
      <c r="I437" s="70"/>
      <c r="J437" s="70"/>
      <c r="K437" s="34" t="s">
        <v>65</v>
      </c>
      <c r="L437" s="77">
        <v>437</v>
      </c>
      <c r="M437" s="77"/>
      <c r="N437" s="72"/>
      <c r="O437" s="79" t="s">
        <v>382</v>
      </c>
      <c r="P437" s="81">
        <v>43688.82469907407</v>
      </c>
      <c r="Q437" s="79" t="s">
        <v>434</v>
      </c>
      <c r="R437" s="79"/>
      <c r="S437" s="79"/>
      <c r="T437" s="79" t="s">
        <v>519</v>
      </c>
      <c r="U437" s="82" t="s">
        <v>535</v>
      </c>
      <c r="V437" s="82" t="s">
        <v>535</v>
      </c>
      <c r="W437" s="81">
        <v>43688.82469907407</v>
      </c>
      <c r="X437" s="82" t="s">
        <v>661</v>
      </c>
      <c r="Y437" s="79"/>
      <c r="Z437" s="79"/>
      <c r="AA437" s="85" t="s">
        <v>779</v>
      </c>
      <c r="AB437" s="79"/>
      <c r="AC437" s="79" t="b">
        <v>0</v>
      </c>
      <c r="AD437" s="79">
        <v>69</v>
      </c>
      <c r="AE437" s="85" t="s">
        <v>839</v>
      </c>
      <c r="AF437" s="79" t="b">
        <v>0</v>
      </c>
      <c r="AG437" s="79" t="s">
        <v>853</v>
      </c>
      <c r="AH437" s="79"/>
      <c r="AI437" s="85" t="s">
        <v>839</v>
      </c>
      <c r="AJ437" s="79" t="b">
        <v>0</v>
      </c>
      <c r="AK437" s="79">
        <v>13</v>
      </c>
      <c r="AL437" s="85" t="s">
        <v>839</v>
      </c>
      <c r="AM437" s="79" t="s">
        <v>866</v>
      </c>
      <c r="AN437" s="79" t="b">
        <v>0</v>
      </c>
      <c r="AO437" s="85" t="s">
        <v>779</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5</v>
      </c>
      <c r="BC437" s="78" t="str">
        <f>REPLACE(INDEX(GroupVertices[Group],MATCH(Edges[[#This Row],[Vertex 2]],GroupVertices[Vertex],0)),1,1,"")</f>
        <v>5</v>
      </c>
      <c r="BD437" s="48">
        <v>2</v>
      </c>
      <c r="BE437" s="49">
        <v>5.128205128205129</v>
      </c>
      <c r="BF437" s="48">
        <v>0</v>
      </c>
      <c r="BG437" s="49">
        <v>0</v>
      </c>
      <c r="BH437" s="48">
        <v>0</v>
      </c>
      <c r="BI437" s="49">
        <v>0</v>
      </c>
      <c r="BJ437" s="48">
        <v>37</v>
      </c>
      <c r="BK437" s="49">
        <v>94.87179487179488</v>
      </c>
      <c r="BL437" s="48">
        <v>39</v>
      </c>
    </row>
    <row r="438" spans="1:64" ht="15">
      <c r="A438" s="64" t="s">
        <v>263</v>
      </c>
      <c r="B438" s="64" t="s">
        <v>264</v>
      </c>
      <c r="C438" s="65" t="s">
        <v>2748</v>
      </c>
      <c r="D438" s="66">
        <v>3</v>
      </c>
      <c r="E438" s="67" t="s">
        <v>132</v>
      </c>
      <c r="F438" s="68">
        <v>35</v>
      </c>
      <c r="G438" s="65"/>
      <c r="H438" s="69"/>
      <c r="I438" s="70"/>
      <c r="J438" s="70"/>
      <c r="K438" s="34" t="s">
        <v>65</v>
      </c>
      <c r="L438" s="77">
        <v>438</v>
      </c>
      <c r="M438" s="77"/>
      <c r="N438" s="72"/>
      <c r="O438" s="79" t="s">
        <v>382</v>
      </c>
      <c r="P438" s="81">
        <v>43689.650671296295</v>
      </c>
      <c r="Q438" s="79" t="s">
        <v>433</v>
      </c>
      <c r="R438" s="79"/>
      <c r="S438" s="79"/>
      <c r="T438" s="79" t="s">
        <v>518</v>
      </c>
      <c r="U438" s="79"/>
      <c r="V438" s="82" t="s">
        <v>580</v>
      </c>
      <c r="W438" s="81">
        <v>43689.650671296295</v>
      </c>
      <c r="X438" s="82" t="s">
        <v>660</v>
      </c>
      <c r="Y438" s="79"/>
      <c r="Z438" s="79"/>
      <c r="AA438" s="85" t="s">
        <v>778</v>
      </c>
      <c r="AB438" s="79"/>
      <c r="AC438" s="79" t="b">
        <v>0</v>
      </c>
      <c r="AD438" s="79">
        <v>0</v>
      </c>
      <c r="AE438" s="85" t="s">
        <v>839</v>
      </c>
      <c r="AF438" s="79" t="b">
        <v>0</v>
      </c>
      <c r="AG438" s="79" t="s">
        <v>853</v>
      </c>
      <c r="AH438" s="79"/>
      <c r="AI438" s="85" t="s">
        <v>839</v>
      </c>
      <c r="AJ438" s="79" t="b">
        <v>0</v>
      </c>
      <c r="AK438" s="79">
        <v>13</v>
      </c>
      <c r="AL438" s="85" t="s">
        <v>779</v>
      </c>
      <c r="AM438" s="79" t="s">
        <v>863</v>
      </c>
      <c r="AN438" s="79" t="b">
        <v>0</v>
      </c>
      <c r="AO438" s="85" t="s">
        <v>779</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5</v>
      </c>
      <c r="BC438" s="78" t="str">
        <f>REPLACE(INDEX(GroupVertices[Group],MATCH(Edges[[#This Row],[Vertex 2]],GroupVertices[Vertex],0)),1,1,"")</f>
        <v>5</v>
      </c>
      <c r="BD438" s="48"/>
      <c r="BE438" s="49"/>
      <c r="BF438" s="48"/>
      <c r="BG438" s="49"/>
      <c r="BH438" s="48"/>
      <c r="BI438" s="49"/>
      <c r="BJ438" s="48"/>
      <c r="BK438" s="49"/>
      <c r="BL438" s="48"/>
    </row>
    <row r="439" spans="1:64" ht="15">
      <c r="A439" s="64" t="s">
        <v>263</v>
      </c>
      <c r="B439" s="64" t="s">
        <v>296</v>
      </c>
      <c r="C439" s="65" t="s">
        <v>2748</v>
      </c>
      <c r="D439" s="66">
        <v>3</v>
      </c>
      <c r="E439" s="67" t="s">
        <v>132</v>
      </c>
      <c r="F439" s="68">
        <v>35</v>
      </c>
      <c r="G439" s="65"/>
      <c r="H439" s="69"/>
      <c r="I439" s="70"/>
      <c r="J439" s="70"/>
      <c r="K439" s="34" t="s">
        <v>65</v>
      </c>
      <c r="L439" s="77">
        <v>439</v>
      </c>
      <c r="M439" s="77"/>
      <c r="N439" s="72"/>
      <c r="O439" s="79" t="s">
        <v>382</v>
      </c>
      <c r="P439" s="81">
        <v>43689.650671296295</v>
      </c>
      <c r="Q439" s="79" t="s">
        <v>433</v>
      </c>
      <c r="R439" s="79"/>
      <c r="S439" s="79"/>
      <c r="T439" s="79" t="s">
        <v>518</v>
      </c>
      <c r="U439" s="79"/>
      <c r="V439" s="82" t="s">
        <v>580</v>
      </c>
      <c r="W439" s="81">
        <v>43689.650671296295</v>
      </c>
      <c r="X439" s="82" t="s">
        <v>660</v>
      </c>
      <c r="Y439" s="79"/>
      <c r="Z439" s="79"/>
      <c r="AA439" s="85" t="s">
        <v>778</v>
      </c>
      <c r="AB439" s="79"/>
      <c r="AC439" s="79" t="b">
        <v>0</v>
      </c>
      <c r="AD439" s="79">
        <v>0</v>
      </c>
      <c r="AE439" s="85" t="s">
        <v>839</v>
      </c>
      <c r="AF439" s="79" t="b">
        <v>0</v>
      </c>
      <c r="AG439" s="79" t="s">
        <v>853</v>
      </c>
      <c r="AH439" s="79"/>
      <c r="AI439" s="85" t="s">
        <v>839</v>
      </c>
      <c r="AJ439" s="79" t="b">
        <v>0</v>
      </c>
      <c r="AK439" s="79">
        <v>13</v>
      </c>
      <c r="AL439" s="85" t="s">
        <v>779</v>
      </c>
      <c r="AM439" s="79" t="s">
        <v>863</v>
      </c>
      <c r="AN439" s="79" t="b">
        <v>0</v>
      </c>
      <c r="AO439" s="85" t="s">
        <v>779</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5</v>
      </c>
      <c r="BC439" s="78" t="str">
        <f>REPLACE(INDEX(GroupVertices[Group],MATCH(Edges[[#This Row],[Vertex 2]],GroupVertices[Vertex],0)),1,1,"")</f>
        <v>5</v>
      </c>
      <c r="BD439" s="48">
        <v>1</v>
      </c>
      <c r="BE439" s="49">
        <v>4.3478260869565215</v>
      </c>
      <c r="BF439" s="48">
        <v>0</v>
      </c>
      <c r="BG439" s="49">
        <v>0</v>
      </c>
      <c r="BH439" s="48">
        <v>0</v>
      </c>
      <c r="BI439" s="49">
        <v>0</v>
      </c>
      <c r="BJ439" s="48">
        <v>22</v>
      </c>
      <c r="BK439" s="49">
        <v>95.65217391304348</v>
      </c>
      <c r="BL439" s="48">
        <v>23</v>
      </c>
    </row>
    <row r="440" spans="1:64" ht="15">
      <c r="A440" s="64" t="s">
        <v>265</v>
      </c>
      <c r="B440" s="64" t="s">
        <v>352</v>
      </c>
      <c r="C440" s="65" t="s">
        <v>2748</v>
      </c>
      <c r="D440" s="66">
        <v>3</v>
      </c>
      <c r="E440" s="67" t="s">
        <v>132</v>
      </c>
      <c r="F440" s="68">
        <v>35</v>
      </c>
      <c r="G440" s="65"/>
      <c r="H440" s="69"/>
      <c r="I440" s="70"/>
      <c r="J440" s="70"/>
      <c r="K440" s="34" t="s">
        <v>65</v>
      </c>
      <c r="L440" s="77">
        <v>440</v>
      </c>
      <c r="M440" s="77"/>
      <c r="N440" s="72"/>
      <c r="O440" s="79" t="s">
        <v>382</v>
      </c>
      <c r="P440" s="81">
        <v>43689.6796875</v>
      </c>
      <c r="Q440" s="79" t="s">
        <v>435</v>
      </c>
      <c r="R440" s="79"/>
      <c r="S440" s="79"/>
      <c r="T440" s="79"/>
      <c r="U440" s="79"/>
      <c r="V440" s="82" t="s">
        <v>581</v>
      </c>
      <c r="W440" s="81">
        <v>43689.6796875</v>
      </c>
      <c r="X440" s="82" t="s">
        <v>662</v>
      </c>
      <c r="Y440" s="79"/>
      <c r="Z440" s="79"/>
      <c r="AA440" s="85" t="s">
        <v>780</v>
      </c>
      <c r="AB440" s="79"/>
      <c r="AC440" s="79" t="b">
        <v>0</v>
      </c>
      <c r="AD440" s="79">
        <v>0</v>
      </c>
      <c r="AE440" s="85" t="s">
        <v>846</v>
      </c>
      <c r="AF440" s="79" t="b">
        <v>0</v>
      </c>
      <c r="AG440" s="79" t="s">
        <v>854</v>
      </c>
      <c r="AH440" s="79"/>
      <c r="AI440" s="85" t="s">
        <v>839</v>
      </c>
      <c r="AJ440" s="79" t="b">
        <v>0</v>
      </c>
      <c r="AK440" s="79">
        <v>0</v>
      </c>
      <c r="AL440" s="85" t="s">
        <v>839</v>
      </c>
      <c r="AM440" s="79" t="s">
        <v>860</v>
      </c>
      <c r="AN440" s="79" t="b">
        <v>0</v>
      </c>
      <c r="AO440" s="85" t="s">
        <v>780</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7</v>
      </c>
      <c r="BC440" s="78" t="str">
        <f>REPLACE(INDEX(GroupVertices[Group],MATCH(Edges[[#This Row],[Vertex 2]],GroupVertices[Vertex],0)),1,1,"")</f>
        <v>7</v>
      </c>
      <c r="BD440" s="48"/>
      <c r="BE440" s="49"/>
      <c r="BF440" s="48"/>
      <c r="BG440" s="49"/>
      <c r="BH440" s="48"/>
      <c r="BI440" s="49"/>
      <c r="BJ440" s="48"/>
      <c r="BK440" s="49"/>
      <c r="BL440" s="48"/>
    </row>
    <row r="441" spans="1:64" ht="15">
      <c r="A441" s="64" t="s">
        <v>265</v>
      </c>
      <c r="B441" s="64" t="s">
        <v>353</v>
      </c>
      <c r="C441" s="65" t="s">
        <v>2748</v>
      </c>
      <c r="D441" s="66">
        <v>3</v>
      </c>
      <c r="E441" s="67" t="s">
        <v>132</v>
      </c>
      <c r="F441" s="68">
        <v>35</v>
      </c>
      <c r="G441" s="65"/>
      <c r="H441" s="69"/>
      <c r="I441" s="70"/>
      <c r="J441" s="70"/>
      <c r="K441" s="34" t="s">
        <v>65</v>
      </c>
      <c r="L441" s="77">
        <v>441</v>
      </c>
      <c r="M441" s="77"/>
      <c r="N441" s="72"/>
      <c r="O441" s="79" t="s">
        <v>382</v>
      </c>
      <c r="P441" s="81">
        <v>43689.6796875</v>
      </c>
      <c r="Q441" s="79" t="s">
        <v>435</v>
      </c>
      <c r="R441" s="79"/>
      <c r="S441" s="79"/>
      <c r="T441" s="79"/>
      <c r="U441" s="79"/>
      <c r="V441" s="82" t="s">
        <v>581</v>
      </c>
      <c r="W441" s="81">
        <v>43689.6796875</v>
      </c>
      <c r="X441" s="82" t="s">
        <v>662</v>
      </c>
      <c r="Y441" s="79"/>
      <c r="Z441" s="79"/>
      <c r="AA441" s="85" t="s">
        <v>780</v>
      </c>
      <c r="AB441" s="79"/>
      <c r="AC441" s="79" t="b">
        <v>0</v>
      </c>
      <c r="AD441" s="79">
        <v>0</v>
      </c>
      <c r="AE441" s="85" t="s">
        <v>846</v>
      </c>
      <c r="AF441" s="79" t="b">
        <v>0</v>
      </c>
      <c r="AG441" s="79" t="s">
        <v>854</v>
      </c>
      <c r="AH441" s="79"/>
      <c r="AI441" s="85" t="s">
        <v>839</v>
      </c>
      <c r="AJ441" s="79" t="b">
        <v>0</v>
      </c>
      <c r="AK441" s="79">
        <v>0</v>
      </c>
      <c r="AL441" s="85" t="s">
        <v>839</v>
      </c>
      <c r="AM441" s="79" t="s">
        <v>860</v>
      </c>
      <c r="AN441" s="79" t="b">
        <v>0</v>
      </c>
      <c r="AO441" s="85" t="s">
        <v>780</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7</v>
      </c>
      <c r="BC441" s="78" t="str">
        <f>REPLACE(INDEX(GroupVertices[Group],MATCH(Edges[[#This Row],[Vertex 2]],GroupVertices[Vertex],0)),1,1,"")</f>
        <v>7</v>
      </c>
      <c r="BD441" s="48"/>
      <c r="BE441" s="49"/>
      <c r="BF441" s="48"/>
      <c r="BG441" s="49"/>
      <c r="BH441" s="48"/>
      <c r="BI441" s="49"/>
      <c r="BJ441" s="48"/>
      <c r="BK441" s="49"/>
      <c r="BL441" s="48"/>
    </row>
    <row r="442" spans="1:64" ht="15">
      <c r="A442" s="64" t="s">
        <v>265</v>
      </c>
      <c r="B442" s="64" t="s">
        <v>354</v>
      </c>
      <c r="C442" s="65" t="s">
        <v>2748</v>
      </c>
      <c r="D442" s="66">
        <v>3</v>
      </c>
      <c r="E442" s="67" t="s">
        <v>132</v>
      </c>
      <c r="F442" s="68">
        <v>35</v>
      </c>
      <c r="G442" s="65"/>
      <c r="H442" s="69"/>
      <c r="I442" s="70"/>
      <c r="J442" s="70"/>
      <c r="K442" s="34" t="s">
        <v>65</v>
      </c>
      <c r="L442" s="77">
        <v>442</v>
      </c>
      <c r="M442" s="77"/>
      <c r="N442" s="72"/>
      <c r="O442" s="79" t="s">
        <v>382</v>
      </c>
      <c r="P442" s="81">
        <v>43689.6796875</v>
      </c>
      <c r="Q442" s="79" t="s">
        <v>435</v>
      </c>
      <c r="R442" s="79"/>
      <c r="S442" s="79"/>
      <c r="T442" s="79"/>
      <c r="U442" s="79"/>
      <c r="V442" s="82" t="s">
        <v>581</v>
      </c>
      <c r="W442" s="81">
        <v>43689.6796875</v>
      </c>
      <c r="X442" s="82" t="s">
        <v>662</v>
      </c>
      <c r="Y442" s="79"/>
      <c r="Z442" s="79"/>
      <c r="AA442" s="85" t="s">
        <v>780</v>
      </c>
      <c r="AB442" s="79"/>
      <c r="AC442" s="79" t="b">
        <v>0</v>
      </c>
      <c r="AD442" s="79">
        <v>0</v>
      </c>
      <c r="AE442" s="85" t="s">
        <v>846</v>
      </c>
      <c r="AF442" s="79" t="b">
        <v>0</v>
      </c>
      <c r="AG442" s="79" t="s">
        <v>854</v>
      </c>
      <c r="AH442" s="79"/>
      <c r="AI442" s="85" t="s">
        <v>839</v>
      </c>
      <c r="AJ442" s="79" t="b">
        <v>0</v>
      </c>
      <c r="AK442" s="79">
        <v>0</v>
      </c>
      <c r="AL442" s="85" t="s">
        <v>839</v>
      </c>
      <c r="AM442" s="79" t="s">
        <v>860</v>
      </c>
      <c r="AN442" s="79" t="b">
        <v>0</v>
      </c>
      <c r="AO442" s="85" t="s">
        <v>780</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7</v>
      </c>
      <c r="BC442" s="78" t="str">
        <f>REPLACE(INDEX(GroupVertices[Group],MATCH(Edges[[#This Row],[Vertex 2]],GroupVertices[Vertex],0)),1,1,"")</f>
        <v>7</v>
      </c>
      <c r="BD442" s="48"/>
      <c r="BE442" s="49"/>
      <c r="BF442" s="48"/>
      <c r="BG442" s="49"/>
      <c r="BH442" s="48"/>
      <c r="BI442" s="49"/>
      <c r="BJ442" s="48"/>
      <c r="BK442" s="49"/>
      <c r="BL442" s="48"/>
    </row>
    <row r="443" spans="1:64" ht="15">
      <c r="A443" s="64" t="s">
        <v>265</v>
      </c>
      <c r="B443" s="64" t="s">
        <v>355</v>
      </c>
      <c r="C443" s="65" t="s">
        <v>2748</v>
      </c>
      <c r="D443" s="66">
        <v>3</v>
      </c>
      <c r="E443" s="67" t="s">
        <v>132</v>
      </c>
      <c r="F443" s="68">
        <v>35</v>
      </c>
      <c r="G443" s="65"/>
      <c r="H443" s="69"/>
      <c r="I443" s="70"/>
      <c r="J443" s="70"/>
      <c r="K443" s="34" t="s">
        <v>65</v>
      </c>
      <c r="L443" s="77">
        <v>443</v>
      </c>
      <c r="M443" s="77"/>
      <c r="N443" s="72"/>
      <c r="O443" s="79" t="s">
        <v>382</v>
      </c>
      <c r="P443" s="81">
        <v>43689.6796875</v>
      </c>
      <c r="Q443" s="79" t="s">
        <v>435</v>
      </c>
      <c r="R443" s="79"/>
      <c r="S443" s="79"/>
      <c r="T443" s="79"/>
      <c r="U443" s="79"/>
      <c r="V443" s="82" t="s">
        <v>581</v>
      </c>
      <c r="W443" s="81">
        <v>43689.6796875</v>
      </c>
      <c r="X443" s="82" t="s">
        <v>662</v>
      </c>
      <c r="Y443" s="79"/>
      <c r="Z443" s="79"/>
      <c r="AA443" s="85" t="s">
        <v>780</v>
      </c>
      <c r="AB443" s="79"/>
      <c r="AC443" s="79" t="b">
        <v>0</v>
      </c>
      <c r="AD443" s="79">
        <v>0</v>
      </c>
      <c r="AE443" s="85" t="s">
        <v>846</v>
      </c>
      <c r="AF443" s="79" t="b">
        <v>0</v>
      </c>
      <c r="AG443" s="79" t="s">
        <v>854</v>
      </c>
      <c r="AH443" s="79"/>
      <c r="AI443" s="85" t="s">
        <v>839</v>
      </c>
      <c r="AJ443" s="79" t="b">
        <v>0</v>
      </c>
      <c r="AK443" s="79">
        <v>0</v>
      </c>
      <c r="AL443" s="85" t="s">
        <v>839</v>
      </c>
      <c r="AM443" s="79" t="s">
        <v>860</v>
      </c>
      <c r="AN443" s="79" t="b">
        <v>0</v>
      </c>
      <c r="AO443" s="85" t="s">
        <v>780</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7</v>
      </c>
      <c r="BC443" s="78" t="str">
        <f>REPLACE(INDEX(GroupVertices[Group],MATCH(Edges[[#This Row],[Vertex 2]],GroupVertices[Vertex],0)),1,1,"")</f>
        <v>7</v>
      </c>
      <c r="BD443" s="48"/>
      <c r="BE443" s="49"/>
      <c r="BF443" s="48"/>
      <c r="BG443" s="49"/>
      <c r="BH443" s="48"/>
      <c r="BI443" s="49"/>
      <c r="BJ443" s="48"/>
      <c r="BK443" s="49"/>
      <c r="BL443" s="48"/>
    </row>
    <row r="444" spans="1:64" ht="15">
      <c r="A444" s="64" t="s">
        <v>265</v>
      </c>
      <c r="B444" s="64" t="s">
        <v>356</v>
      </c>
      <c r="C444" s="65" t="s">
        <v>2748</v>
      </c>
      <c r="D444" s="66">
        <v>3</v>
      </c>
      <c r="E444" s="67" t="s">
        <v>132</v>
      </c>
      <c r="F444" s="68">
        <v>35</v>
      </c>
      <c r="G444" s="65"/>
      <c r="H444" s="69"/>
      <c r="I444" s="70"/>
      <c r="J444" s="70"/>
      <c r="K444" s="34" t="s">
        <v>65</v>
      </c>
      <c r="L444" s="77">
        <v>444</v>
      </c>
      <c r="M444" s="77"/>
      <c r="N444" s="72"/>
      <c r="O444" s="79" t="s">
        <v>382</v>
      </c>
      <c r="P444" s="81">
        <v>43689.6796875</v>
      </c>
      <c r="Q444" s="79" t="s">
        <v>435</v>
      </c>
      <c r="R444" s="79"/>
      <c r="S444" s="79"/>
      <c r="T444" s="79"/>
      <c r="U444" s="79"/>
      <c r="V444" s="82" t="s">
        <v>581</v>
      </c>
      <c r="W444" s="81">
        <v>43689.6796875</v>
      </c>
      <c r="X444" s="82" t="s">
        <v>662</v>
      </c>
      <c r="Y444" s="79"/>
      <c r="Z444" s="79"/>
      <c r="AA444" s="85" t="s">
        <v>780</v>
      </c>
      <c r="AB444" s="79"/>
      <c r="AC444" s="79" t="b">
        <v>0</v>
      </c>
      <c r="AD444" s="79">
        <v>0</v>
      </c>
      <c r="AE444" s="85" t="s">
        <v>846</v>
      </c>
      <c r="AF444" s="79" t="b">
        <v>0</v>
      </c>
      <c r="AG444" s="79" t="s">
        <v>854</v>
      </c>
      <c r="AH444" s="79"/>
      <c r="AI444" s="85" t="s">
        <v>839</v>
      </c>
      <c r="AJ444" s="79" t="b">
        <v>0</v>
      </c>
      <c r="AK444" s="79">
        <v>0</v>
      </c>
      <c r="AL444" s="85" t="s">
        <v>839</v>
      </c>
      <c r="AM444" s="79" t="s">
        <v>860</v>
      </c>
      <c r="AN444" s="79" t="b">
        <v>0</v>
      </c>
      <c r="AO444" s="85" t="s">
        <v>780</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7</v>
      </c>
      <c r="BC444" s="78" t="str">
        <f>REPLACE(INDEX(GroupVertices[Group],MATCH(Edges[[#This Row],[Vertex 2]],GroupVertices[Vertex],0)),1,1,"")</f>
        <v>7</v>
      </c>
      <c r="BD444" s="48"/>
      <c r="BE444" s="49"/>
      <c r="BF444" s="48"/>
      <c r="BG444" s="49"/>
      <c r="BH444" s="48"/>
      <c r="BI444" s="49"/>
      <c r="BJ444" s="48"/>
      <c r="BK444" s="49"/>
      <c r="BL444" s="48"/>
    </row>
    <row r="445" spans="1:64" ht="15">
      <c r="A445" s="64" t="s">
        <v>265</v>
      </c>
      <c r="B445" s="64" t="s">
        <v>357</v>
      </c>
      <c r="C445" s="65" t="s">
        <v>2748</v>
      </c>
      <c r="D445" s="66">
        <v>3</v>
      </c>
      <c r="E445" s="67" t="s">
        <v>132</v>
      </c>
      <c r="F445" s="68">
        <v>35</v>
      </c>
      <c r="G445" s="65"/>
      <c r="H445" s="69"/>
      <c r="I445" s="70"/>
      <c r="J445" s="70"/>
      <c r="K445" s="34" t="s">
        <v>65</v>
      </c>
      <c r="L445" s="77">
        <v>445</v>
      </c>
      <c r="M445" s="77"/>
      <c r="N445" s="72"/>
      <c r="O445" s="79" t="s">
        <v>382</v>
      </c>
      <c r="P445" s="81">
        <v>43689.6796875</v>
      </c>
      <c r="Q445" s="79" t="s">
        <v>435</v>
      </c>
      <c r="R445" s="79"/>
      <c r="S445" s="79"/>
      <c r="T445" s="79"/>
      <c r="U445" s="79"/>
      <c r="V445" s="82" t="s">
        <v>581</v>
      </c>
      <c r="W445" s="81">
        <v>43689.6796875</v>
      </c>
      <c r="X445" s="82" t="s">
        <v>662</v>
      </c>
      <c r="Y445" s="79"/>
      <c r="Z445" s="79"/>
      <c r="AA445" s="85" t="s">
        <v>780</v>
      </c>
      <c r="AB445" s="79"/>
      <c r="AC445" s="79" t="b">
        <v>0</v>
      </c>
      <c r="AD445" s="79">
        <v>0</v>
      </c>
      <c r="AE445" s="85" t="s">
        <v>846</v>
      </c>
      <c r="AF445" s="79" t="b">
        <v>0</v>
      </c>
      <c r="AG445" s="79" t="s">
        <v>854</v>
      </c>
      <c r="AH445" s="79"/>
      <c r="AI445" s="85" t="s">
        <v>839</v>
      </c>
      <c r="AJ445" s="79" t="b">
        <v>0</v>
      </c>
      <c r="AK445" s="79">
        <v>0</v>
      </c>
      <c r="AL445" s="85" t="s">
        <v>839</v>
      </c>
      <c r="AM445" s="79" t="s">
        <v>860</v>
      </c>
      <c r="AN445" s="79" t="b">
        <v>0</v>
      </c>
      <c r="AO445" s="85" t="s">
        <v>780</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7</v>
      </c>
      <c r="BC445" s="78" t="str">
        <f>REPLACE(INDEX(GroupVertices[Group],MATCH(Edges[[#This Row],[Vertex 2]],GroupVertices[Vertex],0)),1,1,"")</f>
        <v>7</v>
      </c>
      <c r="BD445" s="48"/>
      <c r="BE445" s="49"/>
      <c r="BF445" s="48"/>
      <c r="BG445" s="49"/>
      <c r="BH445" s="48"/>
      <c r="BI445" s="49"/>
      <c r="BJ445" s="48"/>
      <c r="BK445" s="49"/>
      <c r="BL445" s="48"/>
    </row>
    <row r="446" spans="1:64" ht="15">
      <c r="A446" s="64" t="s">
        <v>265</v>
      </c>
      <c r="B446" s="64" t="s">
        <v>358</v>
      </c>
      <c r="C446" s="65" t="s">
        <v>2748</v>
      </c>
      <c r="D446" s="66">
        <v>3</v>
      </c>
      <c r="E446" s="67" t="s">
        <v>132</v>
      </c>
      <c r="F446" s="68">
        <v>35</v>
      </c>
      <c r="G446" s="65"/>
      <c r="H446" s="69"/>
      <c r="I446" s="70"/>
      <c r="J446" s="70"/>
      <c r="K446" s="34" t="s">
        <v>65</v>
      </c>
      <c r="L446" s="77">
        <v>446</v>
      </c>
      <c r="M446" s="77"/>
      <c r="N446" s="72"/>
      <c r="O446" s="79" t="s">
        <v>382</v>
      </c>
      <c r="P446" s="81">
        <v>43689.6796875</v>
      </c>
      <c r="Q446" s="79" t="s">
        <v>435</v>
      </c>
      <c r="R446" s="79"/>
      <c r="S446" s="79"/>
      <c r="T446" s="79"/>
      <c r="U446" s="79"/>
      <c r="V446" s="82" t="s">
        <v>581</v>
      </c>
      <c r="W446" s="81">
        <v>43689.6796875</v>
      </c>
      <c r="X446" s="82" t="s">
        <v>662</v>
      </c>
      <c r="Y446" s="79"/>
      <c r="Z446" s="79"/>
      <c r="AA446" s="85" t="s">
        <v>780</v>
      </c>
      <c r="AB446" s="79"/>
      <c r="AC446" s="79" t="b">
        <v>0</v>
      </c>
      <c r="AD446" s="79">
        <v>0</v>
      </c>
      <c r="AE446" s="85" t="s">
        <v>846</v>
      </c>
      <c r="AF446" s="79" t="b">
        <v>0</v>
      </c>
      <c r="AG446" s="79" t="s">
        <v>854</v>
      </c>
      <c r="AH446" s="79"/>
      <c r="AI446" s="85" t="s">
        <v>839</v>
      </c>
      <c r="AJ446" s="79" t="b">
        <v>0</v>
      </c>
      <c r="AK446" s="79">
        <v>0</v>
      </c>
      <c r="AL446" s="85" t="s">
        <v>839</v>
      </c>
      <c r="AM446" s="79" t="s">
        <v>860</v>
      </c>
      <c r="AN446" s="79" t="b">
        <v>0</v>
      </c>
      <c r="AO446" s="85" t="s">
        <v>780</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7</v>
      </c>
      <c r="BC446" s="78" t="str">
        <f>REPLACE(INDEX(GroupVertices[Group],MATCH(Edges[[#This Row],[Vertex 2]],GroupVertices[Vertex],0)),1,1,"")</f>
        <v>7</v>
      </c>
      <c r="BD446" s="48"/>
      <c r="BE446" s="49"/>
      <c r="BF446" s="48"/>
      <c r="BG446" s="49"/>
      <c r="BH446" s="48"/>
      <c r="BI446" s="49"/>
      <c r="BJ446" s="48"/>
      <c r="BK446" s="49"/>
      <c r="BL446" s="48"/>
    </row>
    <row r="447" spans="1:64" ht="15">
      <c r="A447" s="64" t="s">
        <v>265</v>
      </c>
      <c r="B447" s="64" t="s">
        <v>359</v>
      </c>
      <c r="C447" s="65" t="s">
        <v>2748</v>
      </c>
      <c r="D447" s="66">
        <v>3</v>
      </c>
      <c r="E447" s="67" t="s">
        <v>132</v>
      </c>
      <c r="F447" s="68">
        <v>35</v>
      </c>
      <c r="G447" s="65"/>
      <c r="H447" s="69"/>
      <c r="I447" s="70"/>
      <c r="J447" s="70"/>
      <c r="K447" s="34" t="s">
        <v>65</v>
      </c>
      <c r="L447" s="77">
        <v>447</v>
      </c>
      <c r="M447" s="77"/>
      <c r="N447" s="72"/>
      <c r="O447" s="79" t="s">
        <v>382</v>
      </c>
      <c r="P447" s="81">
        <v>43689.6796875</v>
      </c>
      <c r="Q447" s="79" t="s">
        <v>435</v>
      </c>
      <c r="R447" s="79"/>
      <c r="S447" s="79"/>
      <c r="T447" s="79"/>
      <c r="U447" s="79"/>
      <c r="V447" s="82" t="s">
        <v>581</v>
      </c>
      <c r="W447" s="81">
        <v>43689.6796875</v>
      </c>
      <c r="X447" s="82" t="s">
        <v>662</v>
      </c>
      <c r="Y447" s="79"/>
      <c r="Z447" s="79"/>
      <c r="AA447" s="85" t="s">
        <v>780</v>
      </c>
      <c r="AB447" s="79"/>
      <c r="AC447" s="79" t="b">
        <v>0</v>
      </c>
      <c r="AD447" s="79">
        <v>0</v>
      </c>
      <c r="AE447" s="85" t="s">
        <v>846</v>
      </c>
      <c r="AF447" s="79" t="b">
        <v>0</v>
      </c>
      <c r="AG447" s="79" t="s">
        <v>854</v>
      </c>
      <c r="AH447" s="79"/>
      <c r="AI447" s="85" t="s">
        <v>839</v>
      </c>
      <c r="AJ447" s="79" t="b">
        <v>0</v>
      </c>
      <c r="AK447" s="79">
        <v>0</v>
      </c>
      <c r="AL447" s="85" t="s">
        <v>839</v>
      </c>
      <c r="AM447" s="79" t="s">
        <v>860</v>
      </c>
      <c r="AN447" s="79" t="b">
        <v>0</v>
      </c>
      <c r="AO447" s="85" t="s">
        <v>780</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7</v>
      </c>
      <c r="BC447" s="78" t="str">
        <f>REPLACE(INDEX(GroupVertices[Group],MATCH(Edges[[#This Row],[Vertex 2]],GroupVertices[Vertex],0)),1,1,"")</f>
        <v>7</v>
      </c>
      <c r="BD447" s="48">
        <v>0</v>
      </c>
      <c r="BE447" s="49">
        <v>0</v>
      </c>
      <c r="BF447" s="48">
        <v>0</v>
      </c>
      <c r="BG447" s="49">
        <v>0</v>
      </c>
      <c r="BH447" s="48">
        <v>0</v>
      </c>
      <c r="BI447" s="49">
        <v>0</v>
      </c>
      <c r="BJ447" s="48">
        <v>11</v>
      </c>
      <c r="BK447" s="49">
        <v>100</v>
      </c>
      <c r="BL447" s="48">
        <v>11</v>
      </c>
    </row>
    <row r="448" spans="1:64" ht="15">
      <c r="A448" s="64" t="s">
        <v>265</v>
      </c>
      <c r="B448" s="64" t="s">
        <v>347</v>
      </c>
      <c r="C448" s="65" t="s">
        <v>2748</v>
      </c>
      <c r="D448" s="66">
        <v>3</v>
      </c>
      <c r="E448" s="67" t="s">
        <v>132</v>
      </c>
      <c r="F448" s="68">
        <v>35</v>
      </c>
      <c r="G448" s="65"/>
      <c r="H448" s="69"/>
      <c r="I448" s="70"/>
      <c r="J448" s="70"/>
      <c r="K448" s="34" t="s">
        <v>65</v>
      </c>
      <c r="L448" s="77">
        <v>448</v>
      </c>
      <c r="M448" s="77"/>
      <c r="N448" s="72"/>
      <c r="O448" s="79" t="s">
        <v>383</v>
      </c>
      <c r="P448" s="81">
        <v>43689.6796875</v>
      </c>
      <c r="Q448" s="79" t="s">
        <v>435</v>
      </c>
      <c r="R448" s="79"/>
      <c r="S448" s="79"/>
      <c r="T448" s="79"/>
      <c r="U448" s="79"/>
      <c r="V448" s="82" t="s">
        <v>581</v>
      </c>
      <c r="W448" s="81">
        <v>43689.6796875</v>
      </c>
      <c r="X448" s="82" t="s">
        <v>662</v>
      </c>
      <c r="Y448" s="79"/>
      <c r="Z448" s="79"/>
      <c r="AA448" s="85" t="s">
        <v>780</v>
      </c>
      <c r="AB448" s="79"/>
      <c r="AC448" s="79" t="b">
        <v>0</v>
      </c>
      <c r="AD448" s="79">
        <v>0</v>
      </c>
      <c r="AE448" s="85" t="s">
        <v>846</v>
      </c>
      <c r="AF448" s="79" t="b">
        <v>0</v>
      </c>
      <c r="AG448" s="79" t="s">
        <v>854</v>
      </c>
      <c r="AH448" s="79"/>
      <c r="AI448" s="85" t="s">
        <v>839</v>
      </c>
      <c r="AJ448" s="79" t="b">
        <v>0</v>
      </c>
      <c r="AK448" s="79">
        <v>0</v>
      </c>
      <c r="AL448" s="85" t="s">
        <v>839</v>
      </c>
      <c r="AM448" s="79" t="s">
        <v>860</v>
      </c>
      <c r="AN448" s="79" t="b">
        <v>0</v>
      </c>
      <c r="AO448" s="85" t="s">
        <v>780</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7</v>
      </c>
      <c r="BC448" s="78" t="str">
        <f>REPLACE(INDEX(GroupVertices[Group],MATCH(Edges[[#This Row],[Vertex 2]],GroupVertices[Vertex],0)),1,1,"")</f>
        <v>7</v>
      </c>
      <c r="BD448" s="48"/>
      <c r="BE448" s="49"/>
      <c r="BF448" s="48"/>
      <c r="BG448" s="49"/>
      <c r="BH448" s="48"/>
      <c r="BI448" s="49"/>
      <c r="BJ448" s="48"/>
      <c r="BK448" s="49"/>
      <c r="BL448" s="48"/>
    </row>
    <row r="449" spans="1:64" ht="15">
      <c r="A449" s="64" t="s">
        <v>265</v>
      </c>
      <c r="B449" s="64" t="s">
        <v>222</v>
      </c>
      <c r="C449" s="65" t="s">
        <v>2748</v>
      </c>
      <c r="D449" s="66">
        <v>3</v>
      </c>
      <c r="E449" s="67" t="s">
        <v>132</v>
      </c>
      <c r="F449" s="68">
        <v>35</v>
      </c>
      <c r="G449" s="65"/>
      <c r="H449" s="69"/>
      <c r="I449" s="70"/>
      <c r="J449" s="70"/>
      <c r="K449" s="34" t="s">
        <v>65</v>
      </c>
      <c r="L449" s="77">
        <v>449</v>
      </c>
      <c r="M449" s="77"/>
      <c r="N449" s="72"/>
      <c r="O449" s="79" t="s">
        <v>382</v>
      </c>
      <c r="P449" s="81">
        <v>43689.6796875</v>
      </c>
      <c r="Q449" s="79" t="s">
        <v>435</v>
      </c>
      <c r="R449" s="79"/>
      <c r="S449" s="79"/>
      <c r="T449" s="79"/>
      <c r="U449" s="79"/>
      <c r="V449" s="82" t="s">
        <v>581</v>
      </c>
      <c r="W449" s="81">
        <v>43689.6796875</v>
      </c>
      <c r="X449" s="82" t="s">
        <v>662</v>
      </c>
      <c r="Y449" s="79"/>
      <c r="Z449" s="79"/>
      <c r="AA449" s="85" t="s">
        <v>780</v>
      </c>
      <c r="AB449" s="79"/>
      <c r="AC449" s="79" t="b">
        <v>0</v>
      </c>
      <c r="AD449" s="79">
        <v>0</v>
      </c>
      <c r="AE449" s="85" t="s">
        <v>846</v>
      </c>
      <c r="AF449" s="79" t="b">
        <v>0</v>
      </c>
      <c r="AG449" s="79" t="s">
        <v>854</v>
      </c>
      <c r="AH449" s="79"/>
      <c r="AI449" s="85" t="s">
        <v>839</v>
      </c>
      <c r="AJ449" s="79" t="b">
        <v>0</v>
      </c>
      <c r="AK449" s="79">
        <v>0</v>
      </c>
      <c r="AL449" s="85" t="s">
        <v>839</v>
      </c>
      <c r="AM449" s="79" t="s">
        <v>860</v>
      </c>
      <c r="AN449" s="79" t="b">
        <v>0</v>
      </c>
      <c r="AO449" s="85" t="s">
        <v>780</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7</v>
      </c>
      <c r="BC449" s="78" t="str">
        <f>REPLACE(INDEX(GroupVertices[Group],MATCH(Edges[[#This Row],[Vertex 2]],GroupVertices[Vertex],0)),1,1,"")</f>
        <v>3</v>
      </c>
      <c r="BD449" s="48"/>
      <c r="BE449" s="49"/>
      <c r="BF449" s="48"/>
      <c r="BG449" s="49"/>
      <c r="BH449" s="48"/>
      <c r="BI449" s="49"/>
      <c r="BJ449" s="48"/>
      <c r="BK449" s="49"/>
      <c r="BL449" s="48"/>
    </row>
    <row r="450" spans="1:64" ht="15">
      <c r="A450" s="64" t="s">
        <v>265</v>
      </c>
      <c r="B450" s="64" t="s">
        <v>286</v>
      </c>
      <c r="C450" s="65" t="s">
        <v>2748</v>
      </c>
      <c r="D450" s="66">
        <v>3</v>
      </c>
      <c r="E450" s="67" t="s">
        <v>132</v>
      </c>
      <c r="F450" s="68">
        <v>35</v>
      </c>
      <c r="G450" s="65"/>
      <c r="H450" s="69"/>
      <c r="I450" s="70"/>
      <c r="J450" s="70"/>
      <c r="K450" s="34" t="s">
        <v>65</v>
      </c>
      <c r="L450" s="77">
        <v>450</v>
      </c>
      <c r="M450" s="77"/>
      <c r="N450" s="72"/>
      <c r="O450" s="79" t="s">
        <v>382</v>
      </c>
      <c r="P450" s="81">
        <v>43689.6796875</v>
      </c>
      <c r="Q450" s="79" t="s">
        <v>435</v>
      </c>
      <c r="R450" s="79"/>
      <c r="S450" s="79"/>
      <c r="T450" s="79"/>
      <c r="U450" s="79"/>
      <c r="V450" s="82" t="s">
        <v>581</v>
      </c>
      <c r="W450" s="81">
        <v>43689.6796875</v>
      </c>
      <c r="X450" s="82" t="s">
        <v>662</v>
      </c>
      <c r="Y450" s="79"/>
      <c r="Z450" s="79"/>
      <c r="AA450" s="85" t="s">
        <v>780</v>
      </c>
      <c r="AB450" s="79"/>
      <c r="AC450" s="79" t="b">
        <v>0</v>
      </c>
      <c r="AD450" s="79">
        <v>0</v>
      </c>
      <c r="AE450" s="85" t="s">
        <v>846</v>
      </c>
      <c r="AF450" s="79" t="b">
        <v>0</v>
      </c>
      <c r="AG450" s="79" t="s">
        <v>854</v>
      </c>
      <c r="AH450" s="79"/>
      <c r="AI450" s="85" t="s">
        <v>839</v>
      </c>
      <c r="AJ450" s="79" t="b">
        <v>0</v>
      </c>
      <c r="AK450" s="79">
        <v>0</v>
      </c>
      <c r="AL450" s="85" t="s">
        <v>839</v>
      </c>
      <c r="AM450" s="79" t="s">
        <v>860</v>
      </c>
      <c r="AN450" s="79" t="b">
        <v>0</v>
      </c>
      <c r="AO450" s="85" t="s">
        <v>780</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7</v>
      </c>
      <c r="BC450" s="78" t="str">
        <f>REPLACE(INDEX(GroupVertices[Group],MATCH(Edges[[#This Row],[Vertex 2]],GroupVertices[Vertex],0)),1,1,"")</f>
        <v>2</v>
      </c>
      <c r="BD450" s="48"/>
      <c r="BE450" s="49"/>
      <c r="BF450" s="48"/>
      <c r="BG450" s="49"/>
      <c r="BH450" s="48"/>
      <c r="BI450" s="49"/>
      <c r="BJ450" s="48"/>
      <c r="BK450" s="49"/>
      <c r="BL450" s="48"/>
    </row>
    <row r="451" spans="1:64" ht="15">
      <c r="A451" s="64" t="s">
        <v>266</v>
      </c>
      <c r="B451" s="64" t="s">
        <v>293</v>
      </c>
      <c r="C451" s="65" t="s">
        <v>2748</v>
      </c>
      <c r="D451" s="66">
        <v>3</v>
      </c>
      <c r="E451" s="67" t="s">
        <v>132</v>
      </c>
      <c r="F451" s="68">
        <v>35</v>
      </c>
      <c r="G451" s="65"/>
      <c r="H451" s="69"/>
      <c r="I451" s="70"/>
      <c r="J451" s="70"/>
      <c r="K451" s="34" t="s">
        <v>65</v>
      </c>
      <c r="L451" s="77">
        <v>451</v>
      </c>
      <c r="M451" s="77"/>
      <c r="N451" s="72"/>
      <c r="O451" s="79" t="s">
        <v>382</v>
      </c>
      <c r="P451" s="81">
        <v>43689.68231481482</v>
      </c>
      <c r="Q451" s="79" t="s">
        <v>436</v>
      </c>
      <c r="R451" s="79"/>
      <c r="S451" s="79"/>
      <c r="T451" s="79"/>
      <c r="U451" s="79"/>
      <c r="V451" s="82" t="s">
        <v>582</v>
      </c>
      <c r="W451" s="81">
        <v>43689.68231481482</v>
      </c>
      <c r="X451" s="82" t="s">
        <v>663</v>
      </c>
      <c r="Y451" s="79"/>
      <c r="Z451" s="79"/>
      <c r="AA451" s="85" t="s">
        <v>781</v>
      </c>
      <c r="AB451" s="85" t="s">
        <v>833</v>
      </c>
      <c r="AC451" s="79" t="b">
        <v>0</v>
      </c>
      <c r="AD451" s="79">
        <v>1</v>
      </c>
      <c r="AE451" s="85" t="s">
        <v>841</v>
      </c>
      <c r="AF451" s="79" t="b">
        <v>0</v>
      </c>
      <c r="AG451" s="79" t="s">
        <v>855</v>
      </c>
      <c r="AH451" s="79"/>
      <c r="AI451" s="85" t="s">
        <v>839</v>
      </c>
      <c r="AJ451" s="79" t="b">
        <v>0</v>
      </c>
      <c r="AK451" s="79">
        <v>0</v>
      </c>
      <c r="AL451" s="85" t="s">
        <v>839</v>
      </c>
      <c r="AM451" s="79" t="s">
        <v>863</v>
      </c>
      <c r="AN451" s="79" t="b">
        <v>0</v>
      </c>
      <c r="AO451" s="85" t="s">
        <v>833</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267</v>
      </c>
      <c r="B452" s="64" t="s">
        <v>293</v>
      </c>
      <c r="C452" s="65" t="s">
        <v>2748</v>
      </c>
      <c r="D452" s="66">
        <v>3</v>
      </c>
      <c r="E452" s="67" t="s">
        <v>132</v>
      </c>
      <c r="F452" s="68">
        <v>35</v>
      </c>
      <c r="G452" s="65"/>
      <c r="H452" s="69"/>
      <c r="I452" s="70"/>
      <c r="J452" s="70"/>
      <c r="K452" s="34" t="s">
        <v>65</v>
      </c>
      <c r="L452" s="77">
        <v>452</v>
      </c>
      <c r="M452" s="77"/>
      <c r="N452" s="72"/>
      <c r="O452" s="79" t="s">
        <v>382</v>
      </c>
      <c r="P452" s="81">
        <v>43689.709641203706</v>
      </c>
      <c r="Q452" s="79" t="s">
        <v>437</v>
      </c>
      <c r="R452" s="79"/>
      <c r="S452" s="79"/>
      <c r="T452" s="79"/>
      <c r="U452" s="79"/>
      <c r="V452" s="82" t="s">
        <v>583</v>
      </c>
      <c r="W452" s="81">
        <v>43689.709641203706</v>
      </c>
      <c r="X452" s="82" t="s">
        <v>664</v>
      </c>
      <c r="Y452" s="79"/>
      <c r="Z452" s="79"/>
      <c r="AA452" s="85" t="s">
        <v>782</v>
      </c>
      <c r="AB452" s="85" t="s">
        <v>781</v>
      </c>
      <c r="AC452" s="79" t="b">
        <v>0</v>
      </c>
      <c r="AD452" s="79">
        <v>1</v>
      </c>
      <c r="AE452" s="85" t="s">
        <v>848</v>
      </c>
      <c r="AF452" s="79" t="b">
        <v>0</v>
      </c>
      <c r="AG452" s="79" t="s">
        <v>855</v>
      </c>
      <c r="AH452" s="79"/>
      <c r="AI452" s="85" t="s">
        <v>839</v>
      </c>
      <c r="AJ452" s="79" t="b">
        <v>0</v>
      </c>
      <c r="AK452" s="79">
        <v>0</v>
      </c>
      <c r="AL452" s="85" t="s">
        <v>839</v>
      </c>
      <c r="AM452" s="79" t="s">
        <v>860</v>
      </c>
      <c r="AN452" s="79" t="b">
        <v>0</v>
      </c>
      <c r="AO452" s="85" t="s">
        <v>781</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266</v>
      </c>
      <c r="B453" s="64" t="s">
        <v>295</v>
      </c>
      <c r="C453" s="65" t="s">
        <v>2748</v>
      </c>
      <c r="D453" s="66">
        <v>3</v>
      </c>
      <c r="E453" s="67" t="s">
        <v>132</v>
      </c>
      <c r="F453" s="68">
        <v>35</v>
      </c>
      <c r="G453" s="65"/>
      <c r="H453" s="69"/>
      <c r="I453" s="70"/>
      <c r="J453" s="70"/>
      <c r="K453" s="34" t="s">
        <v>65</v>
      </c>
      <c r="L453" s="77">
        <v>453</v>
      </c>
      <c r="M453" s="77"/>
      <c r="N453" s="72"/>
      <c r="O453" s="79" t="s">
        <v>382</v>
      </c>
      <c r="P453" s="81">
        <v>43689.68231481482</v>
      </c>
      <c r="Q453" s="79" t="s">
        <v>436</v>
      </c>
      <c r="R453" s="79"/>
      <c r="S453" s="79"/>
      <c r="T453" s="79"/>
      <c r="U453" s="79"/>
      <c r="V453" s="82" t="s">
        <v>582</v>
      </c>
      <c r="W453" s="81">
        <v>43689.68231481482</v>
      </c>
      <c r="X453" s="82" t="s">
        <v>663</v>
      </c>
      <c r="Y453" s="79"/>
      <c r="Z453" s="79"/>
      <c r="AA453" s="85" t="s">
        <v>781</v>
      </c>
      <c r="AB453" s="85" t="s">
        <v>833</v>
      </c>
      <c r="AC453" s="79" t="b">
        <v>0</v>
      </c>
      <c r="AD453" s="79">
        <v>1</v>
      </c>
      <c r="AE453" s="85" t="s">
        <v>841</v>
      </c>
      <c r="AF453" s="79" t="b">
        <v>0</v>
      </c>
      <c r="AG453" s="79" t="s">
        <v>855</v>
      </c>
      <c r="AH453" s="79"/>
      <c r="AI453" s="85" t="s">
        <v>839</v>
      </c>
      <c r="AJ453" s="79" t="b">
        <v>0</v>
      </c>
      <c r="AK453" s="79">
        <v>0</v>
      </c>
      <c r="AL453" s="85" t="s">
        <v>839</v>
      </c>
      <c r="AM453" s="79" t="s">
        <v>863</v>
      </c>
      <c r="AN453" s="79" t="b">
        <v>0</v>
      </c>
      <c r="AO453" s="85" t="s">
        <v>833</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267</v>
      </c>
      <c r="B454" s="64" t="s">
        <v>295</v>
      </c>
      <c r="C454" s="65" t="s">
        <v>2748</v>
      </c>
      <c r="D454" s="66">
        <v>3</v>
      </c>
      <c r="E454" s="67" t="s">
        <v>132</v>
      </c>
      <c r="F454" s="68">
        <v>35</v>
      </c>
      <c r="G454" s="65"/>
      <c r="H454" s="69"/>
      <c r="I454" s="70"/>
      <c r="J454" s="70"/>
      <c r="K454" s="34" t="s">
        <v>65</v>
      </c>
      <c r="L454" s="77">
        <v>454</v>
      </c>
      <c r="M454" s="77"/>
      <c r="N454" s="72"/>
      <c r="O454" s="79" t="s">
        <v>382</v>
      </c>
      <c r="P454" s="81">
        <v>43689.709641203706</v>
      </c>
      <c r="Q454" s="79" t="s">
        <v>437</v>
      </c>
      <c r="R454" s="79"/>
      <c r="S454" s="79"/>
      <c r="T454" s="79"/>
      <c r="U454" s="79"/>
      <c r="V454" s="82" t="s">
        <v>583</v>
      </c>
      <c r="W454" s="81">
        <v>43689.709641203706</v>
      </c>
      <c r="X454" s="82" t="s">
        <v>664</v>
      </c>
      <c r="Y454" s="79"/>
      <c r="Z454" s="79"/>
      <c r="AA454" s="85" t="s">
        <v>782</v>
      </c>
      <c r="AB454" s="85" t="s">
        <v>781</v>
      </c>
      <c r="AC454" s="79" t="b">
        <v>0</v>
      </c>
      <c r="AD454" s="79">
        <v>1</v>
      </c>
      <c r="AE454" s="85" t="s">
        <v>848</v>
      </c>
      <c r="AF454" s="79" t="b">
        <v>0</v>
      </c>
      <c r="AG454" s="79" t="s">
        <v>855</v>
      </c>
      <c r="AH454" s="79"/>
      <c r="AI454" s="85" t="s">
        <v>839</v>
      </c>
      <c r="AJ454" s="79" t="b">
        <v>0</v>
      </c>
      <c r="AK454" s="79">
        <v>0</v>
      </c>
      <c r="AL454" s="85" t="s">
        <v>839</v>
      </c>
      <c r="AM454" s="79" t="s">
        <v>860</v>
      </c>
      <c r="AN454" s="79" t="b">
        <v>0</v>
      </c>
      <c r="AO454" s="85" t="s">
        <v>781</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266</v>
      </c>
      <c r="B455" s="64" t="s">
        <v>284</v>
      </c>
      <c r="C455" s="65" t="s">
        <v>2748</v>
      </c>
      <c r="D455" s="66">
        <v>3</v>
      </c>
      <c r="E455" s="67" t="s">
        <v>132</v>
      </c>
      <c r="F455" s="68">
        <v>35</v>
      </c>
      <c r="G455" s="65"/>
      <c r="H455" s="69"/>
      <c r="I455" s="70"/>
      <c r="J455" s="70"/>
      <c r="K455" s="34" t="s">
        <v>65</v>
      </c>
      <c r="L455" s="77">
        <v>455</v>
      </c>
      <c r="M455" s="77"/>
      <c r="N455" s="72"/>
      <c r="O455" s="79" t="s">
        <v>382</v>
      </c>
      <c r="P455" s="81">
        <v>43689.68231481482</v>
      </c>
      <c r="Q455" s="79" t="s">
        <v>436</v>
      </c>
      <c r="R455" s="79"/>
      <c r="S455" s="79"/>
      <c r="T455" s="79"/>
      <c r="U455" s="79"/>
      <c r="V455" s="82" t="s">
        <v>582</v>
      </c>
      <c r="W455" s="81">
        <v>43689.68231481482</v>
      </c>
      <c r="X455" s="82" t="s">
        <v>663</v>
      </c>
      <c r="Y455" s="79"/>
      <c r="Z455" s="79"/>
      <c r="AA455" s="85" t="s">
        <v>781</v>
      </c>
      <c r="AB455" s="85" t="s">
        <v>833</v>
      </c>
      <c r="AC455" s="79" t="b">
        <v>0</v>
      </c>
      <c r="AD455" s="79">
        <v>1</v>
      </c>
      <c r="AE455" s="85" t="s">
        <v>841</v>
      </c>
      <c r="AF455" s="79" t="b">
        <v>0</v>
      </c>
      <c r="AG455" s="79" t="s">
        <v>855</v>
      </c>
      <c r="AH455" s="79"/>
      <c r="AI455" s="85" t="s">
        <v>839</v>
      </c>
      <c r="AJ455" s="79" t="b">
        <v>0</v>
      </c>
      <c r="AK455" s="79">
        <v>0</v>
      </c>
      <c r="AL455" s="85" t="s">
        <v>839</v>
      </c>
      <c r="AM455" s="79" t="s">
        <v>863</v>
      </c>
      <c r="AN455" s="79" t="b">
        <v>0</v>
      </c>
      <c r="AO455" s="85" t="s">
        <v>833</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267</v>
      </c>
      <c r="B456" s="64" t="s">
        <v>284</v>
      </c>
      <c r="C456" s="65" t="s">
        <v>2748</v>
      </c>
      <c r="D456" s="66">
        <v>3</v>
      </c>
      <c r="E456" s="67" t="s">
        <v>132</v>
      </c>
      <c r="F456" s="68">
        <v>35</v>
      </c>
      <c r="G456" s="65"/>
      <c r="H456" s="69"/>
      <c r="I456" s="70"/>
      <c r="J456" s="70"/>
      <c r="K456" s="34" t="s">
        <v>65</v>
      </c>
      <c r="L456" s="77">
        <v>456</v>
      </c>
      <c r="M456" s="77"/>
      <c r="N456" s="72"/>
      <c r="O456" s="79" t="s">
        <v>382</v>
      </c>
      <c r="P456" s="81">
        <v>43689.709641203706</v>
      </c>
      <c r="Q456" s="79" t="s">
        <v>437</v>
      </c>
      <c r="R456" s="79"/>
      <c r="S456" s="79"/>
      <c r="T456" s="79"/>
      <c r="U456" s="79"/>
      <c r="V456" s="82" t="s">
        <v>583</v>
      </c>
      <c r="W456" s="81">
        <v>43689.709641203706</v>
      </c>
      <c r="X456" s="82" t="s">
        <v>664</v>
      </c>
      <c r="Y456" s="79"/>
      <c r="Z456" s="79"/>
      <c r="AA456" s="85" t="s">
        <v>782</v>
      </c>
      <c r="AB456" s="85" t="s">
        <v>781</v>
      </c>
      <c r="AC456" s="79" t="b">
        <v>0</v>
      </c>
      <c r="AD456" s="79">
        <v>1</v>
      </c>
      <c r="AE456" s="85" t="s">
        <v>848</v>
      </c>
      <c r="AF456" s="79" t="b">
        <v>0</v>
      </c>
      <c r="AG456" s="79" t="s">
        <v>855</v>
      </c>
      <c r="AH456" s="79"/>
      <c r="AI456" s="85" t="s">
        <v>839</v>
      </c>
      <c r="AJ456" s="79" t="b">
        <v>0</v>
      </c>
      <c r="AK456" s="79">
        <v>0</v>
      </c>
      <c r="AL456" s="85" t="s">
        <v>839</v>
      </c>
      <c r="AM456" s="79" t="s">
        <v>860</v>
      </c>
      <c r="AN456" s="79" t="b">
        <v>0</v>
      </c>
      <c r="AO456" s="85" t="s">
        <v>781</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266</v>
      </c>
      <c r="B457" s="64" t="s">
        <v>296</v>
      </c>
      <c r="C457" s="65" t="s">
        <v>2748</v>
      </c>
      <c r="D457" s="66">
        <v>3</v>
      </c>
      <c r="E457" s="67" t="s">
        <v>132</v>
      </c>
      <c r="F457" s="68">
        <v>35</v>
      </c>
      <c r="G457" s="65"/>
      <c r="H457" s="69"/>
      <c r="I457" s="70"/>
      <c r="J457" s="70"/>
      <c r="K457" s="34" t="s">
        <v>65</v>
      </c>
      <c r="L457" s="77">
        <v>457</v>
      </c>
      <c r="M457" s="77"/>
      <c r="N457" s="72"/>
      <c r="O457" s="79" t="s">
        <v>382</v>
      </c>
      <c r="P457" s="81">
        <v>43689.68231481482</v>
      </c>
      <c r="Q457" s="79" t="s">
        <v>436</v>
      </c>
      <c r="R457" s="79"/>
      <c r="S457" s="79"/>
      <c r="T457" s="79"/>
      <c r="U457" s="79"/>
      <c r="V457" s="82" t="s">
        <v>582</v>
      </c>
      <c r="W457" s="81">
        <v>43689.68231481482</v>
      </c>
      <c r="X457" s="82" t="s">
        <v>663</v>
      </c>
      <c r="Y457" s="79"/>
      <c r="Z457" s="79"/>
      <c r="AA457" s="85" t="s">
        <v>781</v>
      </c>
      <c r="AB457" s="85" t="s">
        <v>833</v>
      </c>
      <c r="AC457" s="79" t="b">
        <v>0</v>
      </c>
      <c r="AD457" s="79">
        <v>1</v>
      </c>
      <c r="AE457" s="85" t="s">
        <v>841</v>
      </c>
      <c r="AF457" s="79" t="b">
        <v>0</v>
      </c>
      <c r="AG457" s="79" t="s">
        <v>855</v>
      </c>
      <c r="AH457" s="79"/>
      <c r="AI457" s="85" t="s">
        <v>839</v>
      </c>
      <c r="AJ457" s="79" t="b">
        <v>0</v>
      </c>
      <c r="AK457" s="79">
        <v>0</v>
      </c>
      <c r="AL457" s="85" t="s">
        <v>839</v>
      </c>
      <c r="AM457" s="79" t="s">
        <v>863</v>
      </c>
      <c r="AN457" s="79" t="b">
        <v>0</v>
      </c>
      <c r="AO457" s="85" t="s">
        <v>833</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5</v>
      </c>
      <c r="BD457" s="48"/>
      <c r="BE457" s="49"/>
      <c r="BF457" s="48"/>
      <c r="BG457" s="49"/>
      <c r="BH457" s="48"/>
      <c r="BI457" s="49"/>
      <c r="BJ457" s="48"/>
      <c r="BK457" s="49"/>
      <c r="BL457" s="48"/>
    </row>
    <row r="458" spans="1:64" ht="15">
      <c r="A458" s="64" t="s">
        <v>267</v>
      </c>
      <c r="B458" s="64" t="s">
        <v>296</v>
      </c>
      <c r="C458" s="65" t="s">
        <v>2748</v>
      </c>
      <c r="D458" s="66">
        <v>3</v>
      </c>
      <c r="E458" s="67" t="s">
        <v>132</v>
      </c>
      <c r="F458" s="68">
        <v>35</v>
      </c>
      <c r="G458" s="65"/>
      <c r="H458" s="69"/>
      <c r="I458" s="70"/>
      <c r="J458" s="70"/>
      <c r="K458" s="34" t="s">
        <v>65</v>
      </c>
      <c r="L458" s="77">
        <v>458</v>
      </c>
      <c r="M458" s="77"/>
      <c r="N458" s="72"/>
      <c r="O458" s="79" t="s">
        <v>382</v>
      </c>
      <c r="P458" s="81">
        <v>43689.709641203706</v>
      </c>
      <c r="Q458" s="79" t="s">
        <v>437</v>
      </c>
      <c r="R458" s="79"/>
      <c r="S458" s="79"/>
      <c r="T458" s="79"/>
      <c r="U458" s="79"/>
      <c r="V458" s="82" t="s">
        <v>583</v>
      </c>
      <c r="W458" s="81">
        <v>43689.709641203706</v>
      </c>
      <c r="X458" s="82" t="s">
        <v>664</v>
      </c>
      <c r="Y458" s="79"/>
      <c r="Z458" s="79"/>
      <c r="AA458" s="85" t="s">
        <v>782</v>
      </c>
      <c r="AB458" s="85" t="s">
        <v>781</v>
      </c>
      <c r="AC458" s="79" t="b">
        <v>0</v>
      </c>
      <c r="AD458" s="79">
        <v>1</v>
      </c>
      <c r="AE458" s="85" t="s">
        <v>848</v>
      </c>
      <c r="AF458" s="79" t="b">
        <v>0</v>
      </c>
      <c r="AG458" s="79" t="s">
        <v>855</v>
      </c>
      <c r="AH458" s="79"/>
      <c r="AI458" s="85" t="s">
        <v>839</v>
      </c>
      <c r="AJ458" s="79" t="b">
        <v>0</v>
      </c>
      <c r="AK458" s="79">
        <v>0</v>
      </c>
      <c r="AL458" s="85" t="s">
        <v>839</v>
      </c>
      <c r="AM458" s="79" t="s">
        <v>860</v>
      </c>
      <c r="AN458" s="79" t="b">
        <v>0</v>
      </c>
      <c r="AO458" s="85" t="s">
        <v>781</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2</v>
      </c>
      <c r="BC458" s="78" t="str">
        <f>REPLACE(INDEX(GroupVertices[Group],MATCH(Edges[[#This Row],[Vertex 2]],GroupVertices[Vertex],0)),1,1,"")</f>
        <v>5</v>
      </c>
      <c r="BD458" s="48"/>
      <c r="BE458" s="49"/>
      <c r="BF458" s="48"/>
      <c r="BG458" s="49"/>
      <c r="BH458" s="48"/>
      <c r="BI458" s="49"/>
      <c r="BJ458" s="48"/>
      <c r="BK458" s="49"/>
      <c r="BL458" s="48"/>
    </row>
    <row r="459" spans="1:64" ht="15">
      <c r="A459" s="64" t="s">
        <v>266</v>
      </c>
      <c r="B459" s="64" t="s">
        <v>297</v>
      </c>
      <c r="C459" s="65" t="s">
        <v>2748</v>
      </c>
      <c r="D459" s="66">
        <v>3</v>
      </c>
      <c r="E459" s="67" t="s">
        <v>132</v>
      </c>
      <c r="F459" s="68">
        <v>35</v>
      </c>
      <c r="G459" s="65"/>
      <c r="H459" s="69"/>
      <c r="I459" s="70"/>
      <c r="J459" s="70"/>
      <c r="K459" s="34" t="s">
        <v>65</v>
      </c>
      <c r="L459" s="77">
        <v>459</v>
      </c>
      <c r="M459" s="77"/>
      <c r="N459" s="72"/>
      <c r="O459" s="79" t="s">
        <v>382</v>
      </c>
      <c r="P459" s="81">
        <v>43689.68231481482</v>
      </c>
      <c r="Q459" s="79" t="s">
        <v>436</v>
      </c>
      <c r="R459" s="79"/>
      <c r="S459" s="79"/>
      <c r="T459" s="79"/>
      <c r="U459" s="79"/>
      <c r="V459" s="82" t="s">
        <v>582</v>
      </c>
      <c r="W459" s="81">
        <v>43689.68231481482</v>
      </c>
      <c r="X459" s="82" t="s">
        <v>663</v>
      </c>
      <c r="Y459" s="79"/>
      <c r="Z459" s="79"/>
      <c r="AA459" s="85" t="s">
        <v>781</v>
      </c>
      <c r="AB459" s="85" t="s">
        <v>833</v>
      </c>
      <c r="AC459" s="79" t="b">
        <v>0</v>
      </c>
      <c r="AD459" s="79">
        <v>1</v>
      </c>
      <c r="AE459" s="85" t="s">
        <v>841</v>
      </c>
      <c r="AF459" s="79" t="b">
        <v>0</v>
      </c>
      <c r="AG459" s="79" t="s">
        <v>855</v>
      </c>
      <c r="AH459" s="79"/>
      <c r="AI459" s="85" t="s">
        <v>839</v>
      </c>
      <c r="AJ459" s="79" t="b">
        <v>0</v>
      </c>
      <c r="AK459" s="79">
        <v>0</v>
      </c>
      <c r="AL459" s="85" t="s">
        <v>839</v>
      </c>
      <c r="AM459" s="79" t="s">
        <v>863</v>
      </c>
      <c r="AN459" s="79" t="b">
        <v>0</v>
      </c>
      <c r="AO459" s="85" t="s">
        <v>833</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267</v>
      </c>
      <c r="B460" s="64" t="s">
        <v>297</v>
      </c>
      <c r="C460" s="65" t="s">
        <v>2748</v>
      </c>
      <c r="D460" s="66">
        <v>3</v>
      </c>
      <c r="E460" s="67" t="s">
        <v>132</v>
      </c>
      <c r="F460" s="68">
        <v>35</v>
      </c>
      <c r="G460" s="65"/>
      <c r="H460" s="69"/>
      <c r="I460" s="70"/>
      <c r="J460" s="70"/>
      <c r="K460" s="34" t="s">
        <v>65</v>
      </c>
      <c r="L460" s="77">
        <v>460</v>
      </c>
      <c r="M460" s="77"/>
      <c r="N460" s="72"/>
      <c r="O460" s="79" t="s">
        <v>382</v>
      </c>
      <c r="P460" s="81">
        <v>43689.709641203706</v>
      </c>
      <c r="Q460" s="79" t="s">
        <v>437</v>
      </c>
      <c r="R460" s="79"/>
      <c r="S460" s="79"/>
      <c r="T460" s="79"/>
      <c r="U460" s="79"/>
      <c r="V460" s="82" t="s">
        <v>583</v>
      </c>
      <c r="W460" s="81">
        <v>43689.709641203706</v>
      </c>
      <c r="X460" s="82" t="s">
        <v>664</v>
      </c>
      <c r="Y460" s="79"/>
      <c r="Z460" s="79"/>
      <c r="AA460" s="85" t="s">
        <v>782</v>
      </c>
      <c r="AB460" s="85" t="s">
        <v>781</v>
      </c>
      <c r="AC460" s="79" t="b">
        <v>0</v>
      </c>
      <c r="AD460" s="79">
        <v>1</v>
      </c>
      <c r="AE460" s="85" t="s">
        <v>848</v>
      </c>
      <c r="AF460" s="79" t="b">
        <v>0</v>
      </c>
      <c r="AG460" s="79" t="s">
        <v>855</v>
      </c>
      <c r="AH460" s="79"/>
      <c r="AI460" s="85" t="s">
        <v>839</v>
      </c>
      <c r="AJ460" s="79" t="b">
        <v>0</v>
      </c>
      <c r="AK460" s="79">
        <v>0</v>
      </c>
      <c r="AL460" s="85" t="s">
        <v>839</v>
      </c>
      <c r="AM460" s="79" t="s">
        <v>860</v>
      </c>
      <c r="AN460" s="79" t="b">
        <v>0</v>
      </c>
      <c r="AO460" s="85" t="s">
        <v>781</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266</v>
      </c>
      <c r="B461" s="64" t="s">
        <v>298</v>
      </c>
      <c r="C461" s="65" t="s">
        <v>2748</v>
      </c>
      <c r="D461" s="66">
        <v>3</v>
      </c>
      <c r="E461" s="67" t="s">
        <v>132</v>
      </c>
      <c r="F461" s="68">
        <v>35</v>
      </c>
      <c r="G461" s="65"/>
      <c r="H461" s="69"/>
      <c r="I461" s="70"/>
      <c r="J461" s="70"/>
      <c r="K461" s="34" t="s">
        <v>65</v>
      </c>
      <c r="L461" s="77">
        <v>461</v>
      </c>
      <c r="M461" s="77"/>
      <c r="N461" s="72"/>
      <c r="O461" s="79" t="s">
        <v>382</v>
      </c>
      <c r="P461" s="81">
        <v>43689.68231481482</v>
      </c>
      <c r="Q461" s="79" t="s">
        <v>436</v>
      </c>
      <c r="R461" s="79"/>
      <c r="S461" s="79"/>
      <c r="T461" s="79"/>
      <c r="U461" s="79"/>
      <c r="V461" s="82" t="s">
        <v>582</v>
      </c>
      <c r="W461" s="81">
        <v>43689.68231481482</v>
      </c>
      <c r="X461" s="82" t="s">
        <v>663</v>
      </c>
      <c r="Y461" s="79"/>
      <c r="Z461" s="79"/>
      <c r="AA461" s="85" t="s">
        <v>781</v>
      </c>
      <c r="AB461" s="85" t="s">
        <v>833</v>
      </c>
      <c r="AC461" s="79" t="b">
        <v>0</v>
      </c>
      <c r="AD461" s="79">
        <v>1</v>
      </c>
      <c r="AE461" s="85" t="s">
        <v>841</v>
      </c>
      <c r="AF461" s="79" t="b">
        <v>0</v>
      </c>
      <c r="AG461" s="79" t="s">
        <v>855</v>
      </c>
      <c r="AH461" s="79"/>
      <c r="AI461" s="85" t="s">
        <v>839</v>
      </c>
      <c r="AJ461" s="79" t="b">
        <v>0</v>
      </c>
      <c r="AK461" s="79">
        <v>0</v>
      </c>
      <c r="AL461" s="85" t="s">
        <v>839</v>
      </c>
      <c r="AM461" s="79" t="s">
        <v>863</v>
      </c>
      <c r="AN461" s="79" t="b">
        <v>0</v>
      </c>
      <c r="AO461" s="85" t="s">
        <v>833</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267</v>
      </c>
      <c r="B462" s="64" t="s">
        <v>298</v>
      </c>
      <c r="C462" s="65" t="s">
        <v>2748</v>
      </c>
      <c r="D462" s="66">
        <v>3</v>
      </c>
      <c r="E462" s="67" t="s">
        <v>132</v>
      </c>
      <c r="F462" s="68">
        <v>35</v>
      </c>
      <c r="G462" s="65"/>
      <c r="H462" s="69"/>
      <c r="I462" s="70"/>
      <c r="J462" s="70"/>
      <c r="K462" s="34" t="s">
        <v>65</v>
      </c>
      <c r="L462" s="77">
        <v>462</v>
      </c>
      <c r="M462" s="77"/>
      <c r="N462" s="72"/>
      <c r="O462" s="79" t="s">
        <v>382</v>
      </c>
      <c r="P462" s="81">
        <v>43689.709641203706</v>
      </c>
      <c r="Q462" s="79" t="s">
        <v>437</v>
      </c>
      <c r="R462" s="79"/>
      <c r="S462" s="79"/>
      <c r="T462" s="79"/>
      <c r="U462" s="79"/>
      <c r="V462" s="82" t="s">
        <v>583</v>
      </c>
      <c r="W462" s="81">
        <v>43689.709641203706</v>
      </c>
      <c r="X462" s="82" t="s">
        <v>664</v>
      </c>
      <c r="Y462" s="79"/>
      <c r="Z462" s="79"/>
      <c r="AA462" s="85" t="s">
        <v>782</v>
      </c>
      <c r="AB462" s="85" t="s">
        <v>781</v>
      </c>
      <c r="AC462" s="79" t="b">
        <v>0</v>
      </c>
      <c r="AD462" s="79">
        <v>1</v>
      </c>
      <c r="AE462" s="85" t="s">
        <v>848</v>
      </c>
      <c r="AF462" s="79" t="b">
        <v>0</v>
      </c>
      <c r="AG462" s="79" t="s">
        <v>855</v>
      </c>
      <c r="AH462" s="79"/>
      <c r="AI462" s="85" t="s">
        <v>839</v>
      </c>
      <c r="AJ462" s="79" t="b">
        <v>0</v>
      </c>
      <c r="AK462" s="79">
        <v>0</v>
      </c>
      <c r="AL462" s="85" t="s">
        <v>839</v>
      </c>
      <c r="AM462" s="79" t="s">
        <v>860</v>
      </c>
      <c r="AN462" s="79" t="b">
        <v>0</v>
      </c>
      <c r="AO462" s="85" t="s">
        <v>781</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266</v>
      </c>
      <c r="B463" s="64" t="s">
        <v>299</v>
      </c>
      <c r="C463" s="65" t="s">
        <v>2748</v>
      </c>
      <c r="D463" s="66">
        <v>3</v>
      </c>
      <c r="E463" s="67" t="s">
        <v>132</v>
      </c>
      <c r="F463" s="68">
        <v>35</v>
      </c>
      <c r="G463" s="65"/>
      <c r="H463" s="69"/>
      <c r="I463" s="70"/>
      <c r="J463" s="70"/>
      <c r="K463" s="34" t="s">
        <v>65</v>
      </c>
      <c r="L463" s="77">
        <v>463</v>
      </c>
      <c r="M463" s="77"/>
      <c r="N463" s="72"/>
      <c r="O463" s="79" t="s">
        <v>382</v>
      </c>
      <c r="P463" s="81">
        <v>43689.68231481482</v>
      </c>
      <c r="Q463" s="79" t="s">
        <v>436</v>
      </c>
      <c r="R463" s="79"/>
      <c r="S463" s="79"/>
      <c r="T463" s="79"/>
      <c r="U463" s="79"/>
      <c r="V463" s="82" t="s">
        <v>582</v>
      </c>
      <c r="W463" s="81">
        <v>43689.68231481482</v>
      </c>
      <c r="X463" s="82" t="s">
        <v>663</v>
      </c>
      <c r="Y463" s="79"/>
      <c r="Z463" s="79"/>
      <c r="AA463" s="85" t="s">
        <v>781</v>
      </c>
      <c r="AB463" s="85" t="s">
        <v>833</v>
      </c>
      <c r="AC463" s="79" t="b">
        <v>0</v>
      </c>
      <c r="AD463" s="79">
        <v>1</v>
      </c>
      <c r="AE463" s="85" t="s">
        <v>841</v>
      </c>
      <c r="AF463" s="79" t="b">
        <v>0</v>
      </c>
      <c r="AG463" s="79" t="s">
        <v>855</v>
      </c>
      <c r="AH463" s="79"/>
      <c r="AI463" s="85" t="s">
        <v>839</v>
      </c>
      <c r="AJ463" s="79" t="b">
        <v>0</v>
      </c>
      <c r="AK463" s="79">
        <v>0</v>
      </c>
      <c r="AL463" s="85" t="s">
        <v>839</v>
      </c>
      <c r="AM463" s="79" t="s">
        <v>863</v>
      </c>
      <c r="AN463" s="79" t="b">
        <v>0</v>
      </c>
      <c r="AO463" s="85" t="s">
        <v>833</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267</v>
      </c>
      <c r="B464" s="64" t="s">
        <v>299</v>
      </c>
      <c r="C464" s="65" t="s">
        <v>2748</v>
      </c>
      <c r="D464" s="66">
        <v>3</v>
      </c>
      <c r="E464" s="67" t="s">
        <v>132</v>
      </c>
      <c r="F464" s="68">
        <v>35</v>
      </c>
      <c r="G464" s="65"/>
      <c r="H464" s="69"/>
      <c r="I464" s="70"/>
      <c r="J464" s="70"/>
      <c r="K464" s="34" t="s">
        <v>65</v>
      </c>
      <c r="L464" s="77">
        <v>464</v>
      </c>
      <c r="M464" s="77"/>
      <c r="N464" s="72"/>
      <c r="O464" s="79" t="s">
        <v>382</v>
      </c>
      <c r="P464" s="81">
        <v>43689.709641203706</v>
      </c>
      <c r="Q464" s="79" t="s">
        <v>437</v>
      </c>
      <c r="R464" s="79"/>
      <c r="S464" s="79"/>
      <c r="T464" s="79"/>
      <c r="U464" s="79"/>
      <c r="V464" s="82" t="s">
        <v>583</v>
      </c>
      <c r="W464" s="81">
        <v>43689.709641203706</v>
      </c>
      <c r="X464" s="82" t="s">
        <v>664</v>
      </c>
      <c r="Y464" s="79"/>
      <c r="Z464" s="79"/>
      <c r="AA464" s="85" t="s">
        <v>782</v>
      </c>
      <c r="AB464" s="85" t="s">
        <v>781</v>
      </c>
      <c r="AC464" s="79" t="b">
        <v>0</v>
      </c>
      <c r="AD464" s="79">
        <v>1</v>
      </c>
      <c r="AE464" s="85" t="s">
        <v>848</v>
      </c>
      <c r="AF464" s="79" t="b">
        <v>0</v>
      </c>
      <c r="AG464" s="79" t="s">
        <v>855</v>
      </c>
      <c r="AH464" s="79"/>
      <c r="AI464" s="85" t="s">
        <v>839</v>
      </c>
      <c r="AJ464" s="79" t="b">
        <v>0</v>
      </c>
      <c r="AK464" s="79">
        <v>0</v>
      </c>
      <c r="AL464" s="85" t="s">
        <v>839</v>
      </c>
      <c r="AM464" s="79" t="s">
        <v>860</v>
      </c>
      <c r="AN464" s="79" t="b">
        <v>0</v>
      </c>
      <c r="AO464" s="85" t="s">
        <v>781</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266</v>
      </c>
      <c r="B465" s="64" t="s">
        <v>360</v>
      </c>
      <c r="C465" s="65" t="s">
        <v>2748</v>
      </c>
      <c r="D465" s="66">
        <v>3</v>
      </c>
      <c r="E465" s="67" t="s">
        <v>132</v>
      </c>
      <c r="F465" s="68">
        <v>35</v>
      </c>
      <c r="G465" s="65"/>
      <c r="H465" s="69"/>
      <c r="I465" s="70"/>
      <c r="J465" s="70"/>
      <c r="K465" s="34" t="s">
        <v>65</v>
      </c>
      <c r="L465" s="77">
        <v>465</v>
      </c>
      <c r="M465" s="77"/>
      <c r="N465" s="72"/>
      <c r="O465" s="79" t="s">
        <v>382</v>
      </c>
      <c r="P465" s="81">
        <v>43689.68231481482</v>
      </c>
      <c r="Q465" s="79" t="s">
        <v>436</v>
      </c>
      <c r="R465" s="79"/>
      <c r="S465" s="79"/>
      <c r="T465" s="79"/>
      <c r="U465" s="79"/>
      <c r="V465" s="82" t="s">
        <v>582</v>
      </c>
      <c r="W465" s="81">
        <v>43689.68231481482</v>
      </c>
      <c r="X465" s="82" t="s">
        <v>663</v>
      </c>
      <c r="Y465" s="79"/>
      <c r="Z465" s="79"/>
      <c r="AA465" s="85" t="s">
        <v>781</v>
      </c>
      <c r="AB465" s="85" t="s">
        <v>833</v>
      </c>
      <c r="AC465" s="79" t="b">
        <v>0</v>
      </c>
      <c r="AD465" s="79">
        <v>1</v>
      </c>
      <c r="AE465" s="85" t="s">
        <v>841</v>
      </c>
      <c r="AF465" s="79" t="b">
        <v>0</v>
      </c>
      <c r="AG465" s="79" t="s">
        <v>855</v>
      </c>
      <c r="AH465" s="79"/>
      <c r="AI465" s="85" t="s">
        <v>839</v>
      </c>
      <c r="AJ465" s="79" t="b">
        <v>0</v>
      </c>
      <c r="AK465" s="79">
        <v>0</v>
      </c>
      <c r="AL465" s="85" t="s">
        <v>839</v>
      </c>
      <c r="AM465" s="79" t="s">
        <v>863</v>
      </c>
      <c r="AN465" s="79" t="b">
        <v>0</v>
      </c>
      <c r="AO465" s="85" t="s">
        <v>833</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267</v>
      </c>
      <c r="B466" s="64" t="s">
        <v>360</v>
      </c>
      <c r="C466" s="65" t="s">
        <v>2748</v>
      </c>
      <c r="D466" s="66">
        <v>3</v>
      </c>
      <c r="E466" s="67" t="s">
        <v>132</v>
      </c>
      <c r="F466" s="68">
        <v>35</v>
      </c>
      <c r="G466" s="65"/>
      <c r="H466" s="69"/>
      <c r="I466" s="70"/>
      <c r="J466" s="70"/>
      <c r="K466" s="34" t="s">
        <v>65</v>
      </c>
      <c r="L466" s="77">
        <v>466</v>
      </c>
      <c r="M466" s="77"/>
      <c r="N466" s="72"/>
      <c r="O466" s="79" t="s">
        <v>382</v>
      </c>
      <c r="P466" s="81">
        <v>43689.709641203706</v>
      </c>
      <c r="Q466" s="79" t="s">
        <v>437</v>
      </c>
      <c r="R466" s="79"/>
      <c r="S466" s="79"/>
      <c r="T466" s="79"/>
      <c r="U466" s="79"/>
      <c r="V466" s="82" t="s">
        <v>583</v>
      </c>
      <c r="W466" s="81">
        <v>43689.709641203706</v>
      </c>
      <c r="X466" s="82" t="s">
        <v>664</v>
      </c>
      <c r="Y466" s="79"/>
      <c r="Z466" s="79"/>
      <c r="AA466" s="85" t="s">
        <v>782</v>
      </c>
      <c r="AB466" s="85" t="s">
        <v>781</v>
      </c>
      <c r="AC466" s="79" t="b">
        <v>0</v>
      </c>
      <c r="AD466" s="79">
        <v>1</v>
      </c>
      <c r="AE466" s="85" t="s">
        <v>848</v>
      </c>
      <c r="AF466" s="79" t="b">
        <v>0</v>
      </c>
      <c r="AG466" s="79" t="s">
        <v>855</v>
      </c>
      <c r="AH466" s="79"/>
      <c r="AI466" s="85" t="s">
        <v>839</v>
      </c>
      <c r="AJ466" s="79" t="b">
        <v>0</v>
      </c>
      <c r="AK466" s="79">
        <v>0</v>
      </c>
      <c r="AL466" s="85" t="s">
        <v>839</v>
      </c>
      <c r="AM466" s="79" t="s">
        <v>860</v>
      </c>
      <c r="AN466" s="79" t="b">
        <v>0</v>
      </c>
      <c r="AO466" s="85" t="s">
        <v>781</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266</v>
      </c>
      <c r="B467" s="64" t="s">
        <v>300</v>
      </c>
      <c r="C467" s="65" t="s">
        <v>2748</v>
      </c>
      <c r="D467" s="66">
        <v>3</v>
      </c>
      <c r="E467" s="67" t="s">
        <v>132</v>
      </c>
      <c r="F467" s="68">
        <v>35</v>
      </c>
      <c r="G467" s="65"/>
      <c r="H467" s="69"/>
      <c r="I467" s="70"/>
      <c r="J467" s="70"/>
      <c r="K467" s="34" t="s">
        <v>65</v>
      </c>
      <c r="L467" s="77">
        <v>467</v>
      </c>
      <c r="M467" s="77"/>
      <c r="N467" s="72"/>
      <c r="O467" s="79" t="s">
        <v>382</v>
      </c>
      <c r="P467" s="81">
        <v>43689.68231481482</v>
      </c>
      <c r="Q467" s="79" t="s">
        <v>436</v>
      </c>
      <c r="R467" s="79"/>
      <c r="S467" s="79"/>
      <c r="T467" s="79"/>
      <c r="U467" s="79"/>
      <c r="V467" s="82" t="s">
        <v>582</v>
      </c>
      <c r="W467" s="81">
        <v>43689.68231481482</v>
      </c>
      <c r="X467" s="82" t="s">
        <v>663</v>
      </c>
      <c r="Y467" s="79"/>
      <c r="Z467" s="79"/>
      <c r="AA467" s="85" t="s">
        <v>781</v>
      </c>
      <c r="AB467" s="85" t="s">
        <v>833</v>
      </c>
      <c r="AC467" s="79" t="b">
        <v>0</v>
      </c>
      <c r="AD467" s="79">
        <v>1</v>
      </c>
      <c r="AE467" s="85" t="s">
        <v>841</v>
      </c>
      <c r="AF467" s="79" t="b">
        <v>0</v>
      </c>
      <c r="AG467" s="79" t="s">
        <v>855</v>
      </c>
      <c r="AH467" s="79"/>
      <c r="AI467" s="85" t="s">
        <v>839</v>
      </c>
      <c r="AJ467" s="79" t="b">
        <v>0</v>
      </c>
      <c r="AK467" s="79">
        <v>0</v>
      </c>
      <c r="AL467" s="85" t="s">
        <v>839</v>
      </c>
      <c r="AM467" s="79" t="s">
        <v>863</v>
      </c>
      <c r="AN467" s="79" t="b">
        <v>0</v>
      </c>
      <c r="AO467" s="85" t="s">
        <v>833</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267</v>
      </c>
      <c r="B468" s="64" t="s">
        <v>300</v>
      </c>
      <c r="C468" s="65" t="s">
        <v>2748</v>
      </c>
      <c r="D468" s="66">
        <v>3</v>
      </c>
      <c r="E468" s="67" t="s">
        <v>132</v>
      </c>
      <c r="F468" s="68">
        <v>35</v>
      </c>
      <c r="G468" s="65"/>
      <c r="H468" s="69"/>
      <c r="I468" s="70"/>
      <c r="J468" s="70"/>
      <c r="K468" s="34" t="s">
        <v>65</v>
      </c>
      <c r="L468" s="77">
        <v>468</v>
      </c>
      <c r="M468" s="77"/>
      <c r="N468" s="72"/>
      <c r="O468" s="79" t="s">
        <v>382</v>
      </c>
      <c r="P468" s="81">
        <v>43689.709641203706</v>
      </c>
      <c r="Q468" s="79" t="s">
        <v>437</v>
      </c>
      <c r="R468" s="79"/>
      <c r="S468" s="79"/>
      <c r="T468" s="79"/>
      <c r="U468" s="79"/>
      <c r="V468" s="82" t="s">
        <v>583</v>
      </c>
      <c r="W468" s="81">
        <v>43689.709641203706</v>
      </c>
      <c r="X468" s="82" t="s">
        <v>664</v>
      </c>
      <c r="Y468" s="79"/>
      <c r="Z468" s="79"/>
      <c r="AA468" s="85" t="s">
        <v>782</v>
      </c>
      <c r="AB468" s="85" t="s">
        <v>781</v>
      </c>
      <c r="AC468" s="79" t="b">
        <v>0</v>
      </c>
      <c r="AD468" s="79">
        <v>1</v>
      </c>
      <c r="AE468" s="85" t="s">
        <v>848</v>
      </c>
      <c r="AF468" s="79" t="b">
        <v>0</v>
      </c>
      <c r="AG468" s="79" t="s">
        <v>855</v>
      </c>
      <c r="AH468" s="79"/>
      <c r="AI468" s="85" t="s">
        <v>839</v>
      </c>
      <c r="AJ468" s="79" t="b">
        <v>0</v>
      </c>
      <c r="AK468" s="79">
        <v>0</v>
      </c>
      <c r="AL468" s="85" t="s">
        <v>839</v>
      </c>
      <c r="AM468" s="79" t="s">
        <v>860</v>
      </c>
      <c r="AN468" s="79" t="b">
        <v>0</v>
      </c>
      <c r="AO468" s="85" t="s">
        <v>781</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266</v>
      </c>
      <c r="B469" s="64" t="s">
        <v>301</v>
      </c>
      <c r="C469" s="65" t="s">
        <v>2748</v>
      </c>
      <c r="D469" s="66">
        <v>3</v>
      </c>
      <c r="E469" s="67" t="s">
        <v>132</v>
      </c>
      <c r="F469" s="68">
        <v>35</v>
      </c>
      <c r="G469" s="65"/>
      <c r="H469" s="69"/>
      <c r="I469" s="70"/>
      <c r="J469" s="70"/>
      <c r="K469" s="34" t="s">
        <v>65</v>
      </c>
      <c r="L469" s="77">
        <v>469</v>
      </c>
      <c r="M469" s="77"/>
      <c r="N469" s="72"/>
      <c r="O469" s="79" t="s">
        <v>382</v>
      </c>
      <c r="P469" s="81">
        <v>43689.68231481482</v>
      </c>
      <c r="Q469" s="79" t="s">
        <v>436</v>
      </c>
      <c r="R469" s="79"/>
      <c r="S469" s="79"/>
      <c r="T469" s="79"/>
      <c r="U469" s="79"/>
      <c r="V469" s="82" t="s">
        <v>582</v>
      </c>
      <c r="W469" s="81">
        <v>43689.68231481482</v>
      </c>
      <c r="X469" s="82" t="s">
        <v>663</v>
      </c>
      <c r="Y469" s="79"/>
      <c r="Z469" s="79"/>
      <c r="AA469" s="85" t="s">
        <v>781</v>
      </c>
      <c r="AB469" s="85" t="s">
        <v>833</v>
      </c>
      <c r="AC469" s="79" t="b">
        <v>0</v>
      </c>
      <c r="AD469" s="79">
        <v>1</v>
      </c>
      <c r="AE469" s="85" t="s">
        <v>841</v>
      </c>
      <c r="AF469" s="79" t="b">
        <v>0</v>
      </c>
      <c r="AG469" s="79" t="s">
        <v>855</v>
      </c>
      <c r="AH469" s="79"/>
      <c r="AI469" s="85" t="s">
        <v>839</v>
      </c>
      <c r="AJ469" s="79" t="b">
        <v>0</v>
      </c>
      <c r="AK469" s="79">
        <v>0</v>
      </c>
      <c r="AL469" s="85" t="s">
        <v>839</v>
      </c>
      <c r="AM469" s="79" t="s">
        <v>863</v>
      </c>
      <c r="AN469" s="79" t="b">
        <v>0</v>
      </c>
      <c r="AO469" s="85" t="s">
        <v>833</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267</v>
      </c>
      <c r="B470" s="64" t="s">
        <v>301</v>
      </c>
      <c r="C470" s="65" t="s">
        <v>2748</v>
      </c>
      <c r="D470" s="66">
        <v>3</v>
      </c>
      <c r="E470" s="67" t="s">
        <v>132</v>
      </c>
      <c r="F470" s="68">
        <v>35</v>
      </c>
      <c r="G470" s="65"/>
      <c r="H470" s="69"/>
      <c r="I470" s="70"/>
      <c r="J470" s="70"/>
      <c r="K470" s="34" t="s">
        <v>65</v>
      </c>
      <c r="L470" s="77">
        <v>470</v>
      </c>
      <c r="M470" s="77"/>
      <c r="N470" s="72"/>
      <c r="O470" s="79" t="s">
        <v>382</v>
      </c>
      <c r="P470" s="81">
        <v>43689.709641203706</v>
      </c>
      <c r="Q470" s="79" t="s">
        <v>437</v>
      </c>
      <c r="R470" s="79"/>
      <c r="S470" s="79"/>
      <c r="T470" s="79"/>
      <c r="U470" s="79"/>
      <c r="V470" s="82" t="s">
        <v>583</v>
      </c>
      <c r="W470" s="81">
        <v>43689.709641203706</v>
      </c>
      <c r="X470" s="82" t="s">
        <v>664</v>
      </c>
      <c r="Y470" s="79"/>
      <c r="Z470" s="79"/>
      <c r="AA470" s="85" t="s">
        <v>782</v>
      </c>
      <c r="AB470" s="85" t="s">
        <v>781</v>
      </c>
      <c r="AC470" s="79" t="b">
        <v>0</v>
      </c>
      <c r="AD470" s="79">
        <v>1</v>
      </c>
      <c r="AE470" s="85" t="s">
        <v>848</v>
      </c>
      <c r="AF470" s="79" t="b">
        <v>0</v>
      </c>
      <c r="AG470" s="79" t="s">
        <v>855</v>
      </c>
      <c r="AH470" s="79"/>
      <c r="AI470" s="85" t="s">
        <v>839</v>
      </c>
      <c r="AJ470" s="79" t="b">
        <v>0</v>
      </c>
      <c r="AK470" s="79">
        <v>0</v>
      </c>
      <c r="AL470" s="85" t="s">
        <v>839</v>
      </c>
      <c r="AM470" s="79" t="s">
        <v>860</v>
      </c>
      <c r="AN470" s="79" t="b">
        <v>0</v>
      </c>
      <c r="AO470" s="85" t="s">
        <v>781</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266</v>
      </c>
      <c r="B471" s="64" t="s">
        <v>302</v>
      </c>
      <c r="C471" s="65" t="s">
        <v>2748</v>
      </c>
      <c r="D471" s="66">
        <v>3</v>
      </c>
      <c r="E471" s="67" t="s">
        <v>132</v>
      </c>
      <c r="F471" s="68">
        <v>35</v>
      </c>
      <c r="G471" s="65"/>
      <c r="H471" s="69"/>
      <c r="I471" s="70"/>
      <c r="J471" s="70"/>
      <c r="K471" s="34" t="s">
        <v>65</v>
      </c>
      <c r="L471" s="77">
        <v>471</v>
      </c>
      <c r="M471" s="77"/>
      <c r="N471" s="72"/>
      <c r="O471" s="79" t="s">
        <v>382</v>
      </c>
      <c r="P471" s="81">
        <v>43689.68231481482</v>
      </c>
      <c r="Q471" s="79" t="s">
        <v>436</v>
      </c>
      <c r="R471" s="79"/>
      <c r="S471" s="79"/>
      <c r="T471" s="79"/>
      <c r="U471" s="79"/>
      <c r="V471" s="82" t="s">
        <v>582</v>
      </c>
      <c r="W471" s="81">
        <v>43689.68231481482</v>
      </c>
      <c r="X471" s="82" t="s">
        <v>663</v>
      </c>
      <c r="Y471" s="79"/>
      <c r="Z471" s="79"/>
      <c r="AA471" s="85" t="s">
        <v>781</v>
      </c>
      <c r="AB471" s="85" t="s">
        <v>833</v>
      </c>
      <c r="AC471" s="79" t="b">
        <v>0</v>
      </c>
      <c r="AD471" s="79">
        <v>1</v>
      </c>
      <c r="AE471" s="85" t="s">
        <v>841</v>
      </c>
      <c r="AF471" s="79" t="b">
        <v>0</v>
      </c>
      <c r="AG471" s="79" t="s">
        <v>855</v>
      </c>
      <c r="AH471" s="79"/>
      <c r="AI471" s="85" t="s">
        <v>839</v>
      </c>
      <c r="AJ471" s="79" t="b">
        <v>0</v>
      </c>
      <c r="AK471" s="79">
        <v>0</v>
      </c>
      <c r="AL471" s="85" t="s">
        <v>839</v>
      </c>
      <c r="AM471" s="79" t="s">
        <v>863</v>
      </c>
      <c r="AN471" s="79" t="b">
        <v>0</v>
      </c>
      <c r="AO471" s="85" t="s">
        <v>833</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267</v>
      </c>
      <c r="B472" s="64" t="s">
        <v>302</v>
      </c>
      <c r="C472" s="65" t="s">
        <v>2748</v>
      </c>
      <c r="D472" s="66">
        <v>3</v>
      </c>
      <c r="E472" s="67" t="s">
        <v>132</v>
      </c>
      <c r="F472" s="68">
        <v>35</v>
      </c>
      <c r="G472" s="65"/>
      <c r="H472" s="69"/>
      <c r="I472" s="70"/>
      <c r="J472" s="70"/>
      <c r="K472" s="34" t="s">
        <v>65</v>
      </c>
      <c r="L472" s="77">
        <v>472</v>
      </c>
      <c r="M472" s="77"/>
      <c r="N472" s="72"/>
      <c r="O472" s="79" t="s">
        <v>382</v>
      </c>
      <c r="P472" s="81">
        <v>43689.709641203706</v>
      </c>
      <c r="Q472" s="79" t="s">
        <v>437</v>
      </c>
      <c r="R472" s="79"/>
      <c r="S472" s="79"/>
      <c r="T472" s="79"/>
      <c r="U472" s="79"/>
      <c r="V472" s="82" t="s">
        <v>583</v>
      </c>
      <c r="W472" s="81">
        <v>43689.709641203706</v>
      </c>
      <c r="X472" s="82" t="s">
        <v>664</v>
      </c>
      <c r="Y472" s="79"/>
      <c r="Z472" s="79"/>
      <c r="AA472" s="85" t="s">
        <v>782</v>
      </c>
      <c r="AB472" s="85" t="s">
        <v>781</v>
      </c>
      <c r="AC472" s="79" t="b">
        <v>0</v>
      </c>
      <c r="AD472" s="79">
        <v>1</v>
      </c>
      <c r="AE472" s="85" t="s">
        <v>848</v>
      </c>
      <c r="AF472" s="79" t="b">
        <v>0</v>
      </c>
      <c r="AG472" s="79" t="s">
        <v>855</v>
      </c>
      <c r="AH472" s="79"/>
      <c r="AI472" s="85" t="s">
        <v>839</v>
      </c>
      <c r="AJ472" s="79" t="b">
        <v>0</v>
      </c>
      <c r="AK472" s="79">
        <v>0</v>
      </c>
      <c r="AL472" s="85" t="s">
        <v>839</v>
      </c>
      <c r="AM472" s="79" t="s">
        <v>860</v>
      </c>
      <c r="AN472" s="79" t="b">
        <v>0</v>
      </c>
      <c r="AO472" s="85" t="s">
        <v>781</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266</v>
      </c>
      <c r="B473" s="64" t="s">
        <v>361</v>
      </c>
      <c r="C473" s="65" t="s">
        <v>2748</v>
      </c>
      <c r="D473" s="66">
        <v>3</v>
      </c>
      <c r="E473" s="67" t="s">
        <v>132</v>
      </c>
      <c r="F473" s="68">
        <v>35</v>
      </c>
      <c r="G473" s="65"/>
      <c r="H473" s="69"/>
      <c r="I473" s="70"/>
      <c r="J473" s="70"/>
      <c r="K473" s="34" t="s">
        <v>65</v>
      </c>
      <c r="L473" s="77">
        <v>473</v>
      </c>
      <c r="M473" s="77"/>
      <c r="N473" s="72"/>
      <c r="O473" s="79" t="s">
        <v>382</v>
      </c>
      <c r="P473" s="81">
        <v>43689.68231481482</v>
      </c>
      <c r="Q473" s="79" t="s">
        <v>436</v>
      </c>
      <c r="R473" s="79"/>
      <c r="S473" s="79"/>
      <c r="T473" s="79"/>
      <c r="U473" s="79"/>
      <c r="V473" s="82" t="s">
        <v>582</v>
      </c>
      <c r="W473" s="81">
        <v>43689.68231481482</v>
      </c>
      <c r="X473" s="82" t="s">
        <v>663</v>
      </c>
      <c r="Y473" s="79"/>
      <c r="Z473" s="79"/>
      <c r="AA473" s="85" t="s">
        <v>781</v>
      </c>
      <c r="AB473" s="85" t="s">
        <v>833</v>
      </c>
      <c r="AC473" s="79" t="b">
        <v>0</v>
      </c>
      <c r="AD473" s="79">
        <v>1</v>
      </c>
      <c r="AE473" s="85" t="s">
        <v>841</v>
      </c>
      <c r="AF473" s="79" t="b">
        <v>0</v>
      </c>
      <c r="AG473" s="79" t="s">
        <v>855</v>
      </c>
      <c r="AH473" s="79"/>
      <c r="AI473" s="85" t="s">
        <v>839</v>
      </c>
      <c r="AJ473" s="79" t="b">
        <v>0</v>
      </c>
      <c r="AK473" s="79">
        <v>0</v>
      </c>
      <c r="AL473" s="85" t="s">
        <v>839</v>
      </c>
      <c r="AM473" s="79" t="s">
        <v>863</v>
      </c>
      <c r="AN473" s="79" t="b">
        <v>0</v>
      </c>
      <c r="AO473" s="85" t="s">
        <v>833</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v>0</v>
      </c>
      <c r="BE473" s="49">
        <v>0</v>
      </c>
      <c r="BF473" s="48">
        <v>0</v>
      </c>
      <c r="BG473" s="49">
        <v>0</v>
      </c>
      <c r="BH473" s="48">
        <v>0</v>
      </c>
      <c r="BI473" s="49">
        <v>0</v>
      </c>
      <c r="BJ473" s="48">
        <v>50</v>
      </c>
      <c r="BK473" s="49">
        <v>100</v>
      </c>
      <c r="BL473" s="48">
        <v>50</v>
      </c>
    </row>
    <row r="474" spans="1:64" ht="15">
      <c r="A474" s="64" t="s">
        <v>267</v>
      </c>
      <c r="B474" s="64" t="s">
        <v>361</v>
      </c>
      <c r="C474" s="65" t="s">
        <v>2748</v>
      </c>
      <c r="D474" s="66">
        <v>3</v>
      </c>
      <c r="E474" s="67" t="s">
        <v>132</v>
      </c>
      <c r="F474" s="68">
        <v>35</v>
      </c>
      <c r="G474" s="65"/>
      <c r="H474" s="69"/>
      <c r="I474" s="70"/>
      <c r="J474" s="70"/>
      <c r="K474" s="34" t="s">
        <v>65</v>
      </c>
      <c r="L474" s="77">
        <v>474</v>
      </c>
      <c r="M474" s="77"/>
      <c r="N474" s="72"/>
      <c r="O474" s="79" t="s">
        <v>382</v>
      </c>
      <c r="P474" s="81">
        <v>43689.709641203706</v>
      </c>
      <c r="Q474" s="79" t="s">
        <v>437</v>
      </c>
      <c r="R474" s="79"/>
      <c r="S474" s="79"/>
      <c r="T474" s="79"/>
      <c r="U474" s="79"/>
      <c r="V474" s="82" t="s">
        <v>583</v>
      </c>
      <c r="W474" s="81">
        <v>43689.709641203706</v>
      </c>
      <c r="X474" s="82" t="s">
        <v>664</v>
      </c>
      <c r="Y474" s="79"/>
      <c r="Z474" s="79"/>
      <c r="AA474" s="85" t="s">
        <v>782</v>
      </c>
      <c r="AB474" s="85" t="s">
        <v>781</v>
      </c>
      <c r="AC474" s="79" t="b">
        <v>0</v>
      </c>
      <c r="AD474" s="79">
        <v>1</v>
      </c>
      <c r="AE474" s="85" t="s">
        <v>848</v>
      </c>
      <c r="AF474" s="79" t="b">
        <v>0</v>
      </c>
      <c r="AG474" s="79" t="s">
        <v>855</v>
      </c>
      <c r="AH474" s="79"/>
      <c r="AI474" s="85" t="s">
        <v>839</v>
      </c>
      <c r="AJ474" s="79" t="b">
        <v>0</v>
      </c>
      <c r="AK474" s="79">
        <v>0</v>
      </c>
      <c r="AL474" s="85" t="s">
        <v>839</v>
      </c>
      <c r="AM474" s="79" t="s">
        <v>860</v>
      </c>
      <c r="AN474" s="79" t="b">
        <v>0</v>
      </c>
      <c r="AO474" s="85" t="s">
        <v>781</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2</v>
      </c>
      <c r="BD474" s="48">
        <v>0</v>
      </c>
      <c r="BE474" s="49">
        <v>0</v>
      </c>
      <c r="BF474" s="48">
        <v>0</v>
      </c>
      <c r="BG474" s="49">
        <v>0</v>
      </c>
      <c r="BH474" s="48">
        <v>0</v>
      </c>
      <c r="BI474" s="49">
        <v>0</v>
      </c>
      <c r="BJ474" s="48">
        <v>51</v>
      </c>
      <c r="BK474" s="49">
        <v>100</v>
      </c>
      <c r="BL474" s="48">
        <v>51</v>
      </c>
    </row>
    <row r="475" spans="1:64" ht="15">
      <c r="A475" s="64" t="s">
        <v>266</v>
      </c>
      <c r="B475" s="64" t="s">
        <v>303</v>
      </c>
      <c r="C475" s="65" t="s">
        <v>2748</v>
      </c>
      <c r="D475" s="66">
        <v>3</v>
      </c>
      <c r="E475" s="67" t="s">
        <v>132</v>
      </c>
      <c r="F475" s="68">
        <v>35</v>
      </c>
      <c r="G475" s="65"/>
      <c r="H475" s="69"/>
      <c r="I475" s="70"/>
      <c r="J475" s="70"/>
      <c r="K475" s="34" t="s">
        <v>65</v>
      </c>
      <c r="L475" s="77">
        <v>475</v>
      </c>
      <c r="M475" s="77"/>
      <c r="N475" s="72"/>
      <c r="O475" s="79" t="s">
        <v>383</v>
      </c>
      <c r="P475" s="81">
        <v>43689.68231481482</v>
      </c>
      <c r="Q475" s="79" t="s">
        <v>436</v>
      </c>
      <c r="R475" s="79"/>
      <c r="S475" s="79"/>
      <c r="T475" s="79"/>
      <c r="U475" s="79"/>
      <c r="V475" s="82" t="s">
        <v>582</v>
      </c>
      <c r="W475" s="81">
        <v>43689.68231481482</v>
      </c>
      <c r="X475" s="82" t="s">
        <v>663</v>
      </c>
      <c r="Y475" s="79"/>
      <c r="Z475" s="79"/>
      <c r="AA475" s="85" t="s">
        <v>781</v>
      </c>
      <c r="AB475" s="85" t="s">
        <v>833</v>
      </c>
      <c r="AC475" s="79" t="b">
        <v>0</v>
      </c>
      <c r="AD475" s="79">
        <v>1</v>
      </c>
      <c r="AE475" s="85" t="s">
        <v>841</v>
      </c>
      <c r="AF475" s="79" t="b">
        <v>0</v>
      </c>
      <c r="AG475" s="79" t="s">
        <v>855</v>
      </c>
      <c r="AH475" s="79"/>
      <c r="AI475" s="85" t="s">
        <v>839</v>
      </c>
      <c r="AJ475" s="79" t="b">
        <v>0</v>
      </c>
      <c r="AK475" s="79">
        <v>0</v>
      </c>
      <c r="AL475" s="85" t="s">
        <v>839</v>
      </c>
      <c r="AM475" s="79" t="s">
        <v>863</v>
      </c>
      <c r="AN475" s="79" t="b">
        <v>0</v>
      </c>
      <c r="AO475" s="85" t="s">
        <v>833</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267</v>
      </c>
      <c r="B476" s="64" t="s">
        <v>303</v>
      </c>
      <c r="C476" s="65" t="s">
        <v>2748</v>
      </c>
      <c r="D476" s="66">
        <v>3</v>
      </c>
      <c r="E476" s="67" t="s">
        <v>132</v>
      </c>
      <c r="F476" s="68">
        <v>35</v>
      </c>
      <c r="G476" s="65"/>
      <c r="H476" s="69"/>
      <c r="I476" s="70"/>
      <c r="J476" s="70"/>
      <c r="K476" s="34" t="s">
        <v>65</v>
      </c>
      <c r="L476" s="77">
        <v>476</v>
      </c>
      <c r="M476" s="77"/>
      <c r="N476" s="72"/>
      <c r="O476" s="79" t="s">
        <v>382</v>
      </c>
      <c r="P476" s="81">
        <v>43689.709641203706</v>
      </c>
      <c r="Q476" s="79" t="s">
        <v>437</v>
      </c>
      <c r="R476" s="79"/>
      <c r="S476" s="79"/>
      <c r="T476" s="79"/>
      <c r="U476" s="79"/>
      <c r="V476" s="82" t="s">
        <v>583</v>
      </c>
      <c r="W476" s="81">
        <v>43689.709641203706</v>
      </c>
      <c r="X476" s="82" t="s">
        <v>664</v>
      </c>
      <c r="Y476" s="79"/>
      <c r="Z476" s="79"/>
      <c r="AA476" s="85" t="s">
        <v>782</v>
      </c>
      <c r="AB476" s="85" t="s">
        <v>781</v>
      </c>
      <c r="AC476" s="79" t="b">
        <v>0</v>
      </c>
      <c r="AD476" s="79">
        <v>1</v>
      </c>
      <c r="AE476" s="85" t="s">
        <v>848</v>
      </c>
      <c r="AF476" s="79" t="b">
        <v>0</v>
      </c>
      <c r="AG476" s="79" t="s">
        <v>855</v>
      </c>
      <c r="AH476" s="79"/>
      <c r="AI476" s="85" t="s">
        <v>839</v>
      </c>
      <c r="AJ476" s="79" t="b">
        <v>0</v>
      </c>
      <c r="AK476" s="79">
        <v>0</v>
      </c>
      <c r="AL476" s="85" t="s">
        <v>839</v>
      </c>
      <c r="AM476" s="79" t="s">
        <v>860</v>
      </c>
      <c r="AN476" s="79" t="b">
        <v>0</v>
      </c>
      <c r="AO476" s="85" t="s">
        <v>781</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266</v>
      </c>
      <c r="B477" s="64" t="s">
        <v>222</v>
      </c>
      <c r="C477" s="65" t="s">
        <v>2748</v>
      </c>
      <c r="D477" s="66">
        <v>3</v>
      </c>
      <c r="E477" s="67" t="s">
        <v>132</v>
      </c>
      <c r="F477" s="68">
        <v>35</v>
      </c>
      <c r="G477" s="65"/>
      <c r="H477" s="69"/>
      <c r="I477" s="70"/>
      <c r="J477" s="70"/>
      <c r="K477" s="34" t="s">
        <v>65</v>
      </c>
      <c r="L477" s="77">
        <v>477</v>
      </c>
      <c r="M477" s="77"/>
      <c r="N477" s="72"/>
      <c r="O477" s="79" t="s">
        <v>382</v>
      </c>
      <c r="P477" s="81">
        <v>43689.68231481482</v>
      </c>
      <c r="Q477" s="79" t="s">
        <v>436</v>
      </c>
      <c r="R477" s="79"/>
      <c r="S477" s="79"/>
      <c r="T477" s="79"/>
      <c r="U477" s="79"/>
      <c r="V477" s="82" t="s">
        <v>582</v>
      </c>
      <c r="W477" s="81">
        <v>43689.68231481482</v>
      </c>
      <c r="X477" s="82" t="s">
        <v>663</v>
      </c>
      <c r="Y477" s="79"/>
      <c r="Z477" s="79"/>
      <c r="AA477" s="85" t="s">
        <v>781</v>
      </c>
      <c r="AB477" s="85" t="s">
        <v>833</v>
      </c>
      <c r="AC477" s="79" t="b">
        <v>0</v>
      </c>
      <c r="AD477" s="79">
        <v>1</v>
      </c>
      <c r="AE477" s="85" t="s">
        <v>841</v>
      </c>
      <c r="AF477" s="79" t="b">
        <v>0</v>
      </c>
      <c r="AG477" s="79" t="s">
        <v>855</v>
      </c>
      <c r="AH477" s="79"/>
      <c r="AI477" s="85" t="s">
        <v>839</v>
      </c>
      <c r="AJ477" s="79" t="b">
        <v>0</v>
      </c>
      <c r="AK477" s="79">
        <v>0</v>
      </c>
      <c r="AL477" s="85" t="s">
        <v>839</v>
      </c>
      <c r="AM477" s="79" t="s">
        <v>863</v>
      </c>
      <c r="AN477" s="79" t="b">
        <v>0</v>
      </c>
      <c r="AO477" s="85" t="s">
        <v>833</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3</v>
      </c>
      <c r="BD477" s="48"/>
      <c r="BE477" s="49"/>
      <c r="BF477" s="48"/>
      <c r="BG477" s="49"/>
      <c r="BH477" s="48"/>
      <c r="BI477" s="49"/>
      <c r="BJ477" s="48"/>
      <c r="BK477" s="49"/>
      <c r="BL477" s="48"/>
    </row>
    <row r="478" spans="1:64" ht="15">
      <c r="A478" s="64" t="s">
        <v>266</v>
      </c>
      <c r="B478" s="64" t="s">
        <v>286</v>
      </c>
      <c r="C478" s="65" t="s">
        <v>2748</v>
      </c>
      <c r="D478" s="66">
        <v>3</v>
      </c>
      <c r="E478" s="67" t="s">
        <v>132</v>
      </c>
      <c r="F478" s="68">
        <v>35</v>
      </c>
      <c r="G478" s="65"/>
      <c r="H478" s="69"/>
      <c r="I478" s="70"/>
      <c r="J478" s="70"/>
      <c r="K478" s="34" t="s">
        <v>65</v>
      </c>
      <c r="L478" s="77">
        <v>478</v>
      </c>
      <c r="M478" s="77"/>
      <c r="N478" s="72"/>
      <c r="O478" s="79" t="s">
        <v>382</v>
      </c>
      <c r="P478" s="81">
        <v>43689.68231481482</v>
      </c>
      <c r="Q478" s="79" t="s">
        <v>436</v>
      </c>
      <c r="R478" s="79"/>
      <c r="S478" s="79"/>
      <c r="T478" s="79"/>
      <c r="U478" s="79"/>
      <c r="V478" s="82" t="s">
        <v>582</v>
      </c>
      <c r="W478" s="81">
        <v>43689.68231481482</v>
      </c>
      <c r="X478" s="82" t="s">
        <v>663</v>
      </c>
      <c r="Y478" s="79"/>
      <c r="Z478" s="79"/>
      <c r="AA478" s="85" t="s">
        <v>781</v>
      </c>
      <c r="AB478" s="85" t="s">
        <v>833</v>
      </c>
      <c r="AC478" s="79" t="b">
        <v>0</v>
      </c>
      <c r="AD478" s="79">
        <v>1</v>
      </c>
      <c r="AE478" s="85" t="s">
        <v>841</v>
      </c>
      <c r="AF478" s="79" t="b">
        <v>0</v>
      </c>
      <c r="AG478" s="79" t="s">
        <v>855</v>
      </c>
      <c r="AH478" s="79"/>
      <c r="AI478" s="85" t="s">
        <v>839</v>
      </c>
      <c r="AJ478" s="79" t="b">
        <v>0</v>
      </c>
      <c r="AK478" s="79">
        <v>0</v>
      </c>
      <c r="AL478" s="85" t="s">
        <v>839</v>
      </c>
      <c r="AM478" s="79" t="s">
        <v>863</v>
      </c>
      <c r="AN478" s="79" t="b">
        <v>0</v>
      </c>
      <c r="AO478" s="85" t="s">
        <v>833</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267</v>
      </c>
      <c r="B479" s="64" t="s">
        <v>266</v>
      </c>
      <c r="C479" s="65" t="s">
        <v>2748</v>
      </c>
      <c r="D479" s="66">
        <v>3</v>
      </c>
      <c r="E479" s="67" t="s">
        <v>132</v>
      </c>
      <c r="F479" s="68">
        <v>35</v>
      </c>
      <c r="G479" s="65"/>
      <c r="H479" s="69"/>
      <c r="I479" s="70"/>
      <c r="J479" s="70"/>
      <c r="K479" s="34" t="s">
        <v>65</v>
      </c>
      <c r="L479" s="77">
        <v>479</v>
      </c>
      <c r="M479" s="77"/>
      <c r="N479" s="72"/>
      <c r="O479" s="79" t="s">
        <v>383</v>
      </c>
      <c r="P479" s="81">
        <v>43689.709641203706</v>
      </c>
      <c r="Q479" s="79" t="s">
        <v>437</v>
      </c>
      <c r="R479" s="79"/>
      <c r="S479" s="79"/>
      <c r="T479" s="79"/>
      <c r="U479" s="79"/>
      <c r="V479" s="82" t="s">
        <v>583</v>
      </c>
      <c r="W479" s="81">
        <v>43689.709641203706</v>
      </c>
      <c r="X479" s="82" t="s">
        <v>664</v>
      </c>
      <c r="Y479" s="79"/>
      <c r="Z479" s="79"/>
      <c r="AA479" s="85" t="s">
        <v>782</v>
      </c>
      <c r="AB479" s="85" t="s">
        <v>781</v>
      </c>
      <c r="AC479" s="79" t="b">
        <v>0</v>
      </c>
      <c r="AD479" s="79">
        <v>1</v>
      </c>
      <c r="AE479" s="85" t="s">
        <v>848</v>
      </c>
      <c r="AF479" s="79" t="b">
        <v>0</v>
      </c>
      <c r="AG479" s="79" t="s">
        <v>855</v>
      </c>
      <c r="AH479" s="79"/>
      <c r="AI479" s="85" t="s">
        <v>839</v>
      </c>
      <c r="AJ479" s="79" t="b">
        <v>0</v>
      </c>
      <c r="AK479" s="79">
        <v>0</v>
      </c>
      <c r="AL479" s="85" t="s">
        <v>839</v>
      </c>
      <c r="AM479" s="79" t="s">
        <v>860</v>
      </c>
      <c r="AN479" s="79" t="b">
        <v>0</v>
      </c>
      <c r="AO479" s="85" t="s">
        <v>781</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267</v>
      </c>
      <c r="B480" s="64" t="s">
        <v>222</v>
      </c>
      <c r="C480" s="65" t="s">
        <v>2748</v>
      </c>
      <c r="D480" s="66">
        <v>3</v>
      </c>
      <c r="E480" s="67" t="s">
        <v>132</v>
      </c>
      <c r="F480" s="68">
        <v>35</v>
      </c>
      <c r="G480" s="65"/>
      <c r="H480" s="69"/>
      <c r="I480" s="70"/>
      <c r="J480" s="70"/>
      <c r="K480" s="34" t="s">
        <v>65</v>
      </c>
      <c r="L480" s="77">
        <v>480</v>
      </c>
      <c r="M480" s="77"/>
      <c r="N480" s="72"/>
      <c r="O480" s="79" t="s">
        <v>382</v>
      </c>
      <c r="P480" s="81">
        <v>43689.709641203706</v>
      </c>
      <c r="Q480" s="79" t="s">
        <v>437</v>
      </c>
      <c r="R480" s="79"/>
      <c r="S480" s="79"/>
      <c r="T480" s="79"/>
      <c r="U480" s="79"/>
      <c r="V480" s="82" t="s">
        <v>583</v>
      </c>
      <c r="W480" s="81">
        <v>43689.709641203706</v>
      </c>
      <c r="X480" s="82" t="s">
        <v>664</v>
      </c>
      <c r="Y480" s="79"/>
      <c r="Z480" s="79"/>
      <c r="AA480" s="85" t="s">
        <v>782</v>
      </c>
      <c r="AB480" s="85" t="s">
        <v>781</v>
      </c>
      <c r="AC480" s="79" t="b">
        <v>0</v>
      </c>
      <c r="AD480" s="79">
        <v>1</v>
      </c>
      <c r="AE480" s="85" t="s">
        <v>848</v>
      </c>
      <c r="AF480" s="79" t="b">
        <v>0</v>
      </c>
      <c r="AG480" s="79" t="s">
        <v>855</v>
      </c>
      <c r="AH480" s="79"/>
      <c r="AI480" s="85" t="s">
        <v>839</v>
      </c>
      <c r="AJ480" s="79" t="b">
        <v>0</v>
      </c>
      <c r="AK480" s="79">
        <v>0</v>
      </c>
      <c r="AL480" s="85" t="s">
        <v>839</v>
      </c>
      <c r="AM480" s="79" t="s">
        <v>860</v>
      </c>
      <c r="AN480" s="79" t="b">
        <v>0</v>
      </c>
      <c r="AO480" s="85" t="s">
        <v>781</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3</v>
      </c>
      <c r="BD480" s="48"/>
      <c r="BE480" s="49"/>
      <c r="BF480" s="48"/>
      <c r="BG480" s="49"/>
      <c r="BH480" s="48"/>
      <c r="BI480" s="49"/>
      <c r="BJ480" s="48"/>
      <c r="BK480" s="49"/>
      <c r="BL480" s="48"/>
    </row>
    <row r="481" spans="1:64" ht="15">
      <c r="A481" s="64" t="s">
        <v>267</v>
      </c>
      <c r="B481" s="64" t="s">
        <v>286</v>
      </c>
      <c r="C481" s="65" t="s">
        <v>2748</v>
      </c>
      <c r="D481" s="66">
        <v>3</v>
      </c>
      <c r="E481" s="67" t="s">
        <v>132</v>
      </c>
      <c r="F481" s="68">
        <v>35</v>
      </c>
      <c r="G481" s="65"/>
      <c r="H481" s="69"/>
      <c r="I481" s="70"/>
      <c r="J481" s="70"/>
      <c r="K481" s="34" t="s">
        <v>65</v>
      </c>
      <c r="L481" s="77">
        <v>481</v>
      </c>
      <c r="M481" s="77"/>
      <c r="N481" s="72"/>
      <c r="O481" s="79" t="s">
        <v>382</v>
      </c>
      <c r="P481" s="81">
        <v>43689.709641203706</v>
      </c>
      <c r="Q481" s="79" t="s">
        <v>437</v>
      </c>
      <c r="R481" s="79"/>
      <c r="S481" s="79"/>
      <c r="T481" s="79"/>
      <c r="U481" s="79"/>
      <c r="V481" s="82" t="s">
        <v>583</v>
      </c>
      <c r="W481" s="81">
        <v>43689.709641203706</v>
      </c>
      <c r="X481" s="82" t="s">
        <v>664</v>
      </c>
      <c r="Y481" s="79"/>
      <c r="Z481" s="79"/>
      <c r="AA481" s="85" t="s">
        <v>782</v>
      </c>
      <c r="AB481" s="85" t="s">
        <v>781</v>
      </c>
      <c r="AC481" s="79" t="b">
        <v>0</v>
      </c>
      <c r="AD481" s="79">
        <v>1</v>
      </c>
      <c r="AE481" s="85" t="s">
        <v>848</v>
      </c>
      <c r="AF481" s="79" t="b">
        <v>0</v>
      </c>
      <c r="AG481" s="79" t="s">
        <v>855</v>
      </c>
      <c r="AH481" s="79"/>
      <c r="AI481" s="85" t="s">
        <v>839</v>
      </c>
      <c r="AJ481" s="79" t="b">
        <v>0</v>
      </c>
      <c r="AK481" s="79">
        <v>0</v>
      </c>
      <c r="AL481" s="85" t="s">
        <v>839</v>
      </c>
      <c r="AM481" s="79" t="s">
        <v>860</v>
      </c>
      <c r="AN481" s="79" t="b">
        <v>0</v>
      </c>
      <c r="AO481" s="85" t="s">
        <v>781</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268</v>
      </c>
      <c r="B482" s="64" t="s">
        <v>222</v>
      </c>
      <c r="C482" s="65" t="s">
        <v>2748</v>
      </c>
      <c r="D482" s="66">
        <v>3</v>
      </c>
      <c r="E482" s="67" t="s">
        <v>132</v>
      </c>
      <c r="F482" s="68">
        <v>35</v>
      </c>
      <c r="G482" s="65"/>
      <c r="H482" s="69"/>
      <c r="I482" s="70"/>
      <c r="J482" s="70"/>
      <c r="K482" s="34" t="s">
        <v>65</v>
      </c>
      <c r="L482" s="77">
        <v>482</v>
      </c>
      <c r="M482" s="77"/>
      <c r="N482" s="72"/>
      <c r="O482" s="79" t="s">
        <v>383</v>
      </c>
      <c r="P482" s="81">
        <v>43689.86293981481</v>
      </c>
      <c r="Q482" s="79" t="s">
        <v>438</v>
      </c>
      <c r="R482" s="82" t="s">
        <v>491</v>
      </c>
      <c r="S482" s="79" t="s">
        <v>512</v>
      </c>
      <c r="T482" s="79"/>
      <c r="U482" s="79"/>
      <c r="V482" s="82" t="s">
        <v>584</v>
      </c>
      <c r="W482" s="81">
        <v>43689.86293981481</v>
      </c>
      <c r="X482" s="82" t="s">
        <v>665</v>
      </c>
      <c r="Y482" s="79"/>
      <c r="Z482" s="79"/>
      <c r="AA482" s="85" t="s">
        <v>783</v>
      </c>
      <c r="AB482" s="79"/>
      <c r="AC482" s="79" t="b">
        <v>0</v>
      </c>
      <c r="AD482" s="79">
        <v>0</v>
      </c>
      <c r="AE482" s="85" t="s">
        <v>840</v>
      </c>
      <c r="AF482" s="79" t="b">
        <v>0</v>
      </c>
      <c r="AG482" s="79" t="s">
        <v>853</v>
      </c>
      <c r="AH482" s="79"/>
      <c r="AI482" s="85" t="s">
        <v>839</v>
      </c>
      <c r="AJ482" s="79" t="b">
        <v>0</v>
      </c>
      <c r="AK482" s="79">
        <v>0</v>
      </c>
      <c r="AL482" s="85" t="s">
        <v>839</v>
      </c>
      <c r="AM482" s="79" t="s">
        <v>863</v>
      </c>
      <c r="AN482" s="79" t="b">
        <v>1</v>
      </c>
      <c r="AO482" s="85" t="s">
        <v>783</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3</v>
      </c>
      <c r="BC482" s="78" t="str">
        <f>REPLACE(INDEX(GroupVertices[Group],MATCH(Edges[[#This Row],[Vertex 2]],GroupVertices[Vertex],0)),1,1,"")</f>
        <v>3</v>
      </c>
      <c r="BD482" s="48">
        <v>0</v>
      </c>
      <c r="BE482" s="49">
        <v>0</v>
      </c>
      <c r="BF482" s="48">
        <v>0</v>
      </c>
      <c r="BG482" s="49">
        <v>0</v>
      </c>
      <c r="BH482" s="48">
        <v>0</v>
      </c>
      <c r="BI482" s="49">
        <v>0</v>
      </c>
      <c r="BJ482" s="48">
        <v>18</v>
      </c>
      <c r="BK482" s="49">
        <v>100</v>
      </c>
      <c r="BL482" s="48">
        <v>18</v>
      </c>
    </row>
    <row r="483" spans="1:64" ht="15">
      <c r="A483" s="64" t="s">
        <v>269</v>
      </c>
      <c r="B483" s="64" t="s">
        <v>362</v>
      </c>
      <c r="C483" s="65" t="s">
        <v>2748</v>
      </c>
      <c r="D483" s="66">
        <v>3</v>
      </c>
      <c r="E483" s="67" t="s">
        <v>132</v>
      </c>
      <c r="F483" s="68">
        <v>35</v>
      </c>
      <c r="G483" s="65"/>
      <c r="H483" s="69"/>
      <c r="I483" s="70"/>
      <c r="J483" s="70"/>
      <c r="K483" s="34" t="s">
        <v>65</v>
      </c>
      <c r="L483" s="77">
        <v>483</v>
      </c>
      <c r="M483" s="77"/>
      <c r="N483" s="72"/>
      <c r="O483" s="79" t="s">
        <v>382</v>
      </c>
      <c r="P483" s="81">
        <v>43689.89273148148</v>
      </c>
      <c r="Q483" s="79" t="s">
        <v>439</v>
      </c>
      <c r="R483" s="79"/>
      <c r="S483" s="79"/>
      <c r="T483" s="79"/>
      <c r="U483" s="79"/>
      <c r="V483" s="82" t="s">
        <v>585</v>
      </c>
      <c r="W483" s="81">
        <v>43689.89273148148</v>
      </c>
      <c r="X483" s="82" t="s">
        <v>666</v>
      </c>
      <c r="Y483" s="79"/>
      <c r="Z483" s="79"/>
      <c r="AA483" s="85" t="s">
        <v>784</v>
      </c>
      <c r="AB483" s="79"/>
      <c r="AC483" s="79" t="b">
        <v>0</v>
      </c>
      <c r="AD483" s="79">
        <v>0</v>
      </c>
      <c r="AE483" s="85" t="s">
        <v>849</v>
      </c>
      <c r="AF483" s="79" t="b">
        <v>0</v>
      </c>
      <c r="AG483" s="79" t="s">
        <v>853</v>
      </c>
      <c r="AH483" s="79"/>
      <c r="AI483" s="85" t="s">
        <v>839</v>
      </c>
      <c r="AJ483" s="79" t="b">
        <v>0</v>
      </c>
      <c r="AK483" s="79">
        <v>0</v>
      </c>
      <c r="AL483" s="85" t="s">
        <v>839</v>
      </c>
      <c r="AM483" s="79" t="s">
        <v>863</v>
      </c>
      <c r="AN483" s="79" t="b">
        <v>0</v>
      </c>
      <c r="AO483" s="85" t="s">
        <v>784</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4</v>
      </c>
      <c r="BC483" s="78" t="str">
        <f>REPLACE(INDEX(GroupVertices[Group],MATCH(Edges[[#This Row],[Vertex 2]],GroupVertices[Vertex],0)),1,1,"")</f>
        <v>4</v>
      </c>
      <c r="BD483" s="48"/>
      <c r="BE483" s="49"/>
      <c r="BF483" s="48"/>
      <c r="BG483" s="49"/>
      <c r="BH483" s="48"/>
      <c r="BI483" s="49"/>
      <c r="BJ483" s="48"/>
      <c r="BK483" s="49"/>
      <c r="BL483" s="48"/>
    </row>
    <row r="484" spans="1:64" ht="15">
      <c r="A484" s="64" t="s">
        <v>269</v>
      </c>
      <c r="B484" s="64" t="s">
        <v>286</v>
      </c>
      <c r="C484" s="65" t="s">
        <v>2748</v>
      </c>
      <c r="D484" s="66">
        <v>3</v>
      </c>
      <c r="E484" s="67" t="s">
        <v>132</v>
      </c>
      <c r="F484" s="68">
        <v>35</v>
      </c>
      <c r="G484" s="65"/>
      <c r="H484" s="69"/>
      <c r="I484" s="70"/>
      <c r="J484" s="70"/>
      <c r="K484" s="34" t="s">
        <v>65</v>
      </c>
      <c r="L484" s="77">
        <v>484</v>
      </c>
      <c r="M484" s="77"/>
      <c r="N484" s="72"/>
      <c r="O484" s="79" t="s">
        <v>382</v>
      </c>
      <c r="P484" s="81">
        <v>43689.89273148148</v>
      </c>
      <c r="Q484" s="79" t="s">
        <v>439</v>
      </c>
      <c r="R484" s="79"/>
      <c r="S484" s="79"/>
      <c r="T484" s="79"/>
      <c r="U484" s="79"/>
      <c r="V484" s="82" t="s">
        <v>585</v>
      </c>
      <c r="W484" s="81">
        <v>43689.89273148148</v>
      </c>
      <c r="X484" s="82" t="s">
        <v>666</v>
      </c>
      <c r="Y484" s="79"/>
      <c r="Z484" s="79"/>
      <c r="AA484" s="85" t="s">
        <v>784</v>
      </c>
      <c r="AB484" s="79"/>
      <c r="AC484" s="79" t="b">
        <v>0</v>
      </c>
      <c r="AD484" s="79">
        <v>0</v>
      </c>
      <c r="AE484" s="85" t="s">
        <v>849</v>
      </c>
      <c r="AF484" s="79" t="b">
        <v>0</v>
      </c>
      <c r="AG484" s="79" t="s">
        <v>853</v>
      </c>
      <c r="AH484" s="79"/>
      <c r="AI484" s="85" t="s">
        <v>839</v>
      </c>
      <c r="AJ484" s="79" t="b">
        <v>0</v>
      </c>
      <c r="AK484" s="79">
        <v>0</v>
      </c>
      <c r="AL484" s="85" t="s">
        <v>839</v>
      </c>
      <c r="AM484" s="79" t="s">
        <v>863</v>
      </c>
      <c r="AN484" s="79" t="b">
        <v>0</v>
      </c>
      <c r="AO484" s="85" t="s">
        <v>784</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4</v>
      </c>
      <c r="BC484" s="78" t="str">
        <f>REPLACE(INDEX(GroupVertices[Group],MATCH(Edges[[#This Row],[Vertex 2]],GroupVertices[Vertex],0)),1,1,"")</f>
        <v>2</v>
      </c>
      <c r="BD484" s="48"/>
      <c r="BE484" s="49"/>
      <c r="BF484" s="48"/>
      <c r="BG484" s="49"/>
      <c r="BH484" s="48"/>
      <c r="BI484" s="49"/>
      <c r="BJ484" s="48"/>
      <c r="BK484" s="49"/>
      <c r="BL484" s="48"/>
    </row>
    <row r="485" spans="1:64" ht="15">
      <c r="A485" s="64" t="s">
        <v>269</v>
      </c>
      <c r="B485" s="64" t="s">
        <v>363</v>
      </c>
      <c r="C485" s="65" t="s">
        <v>2748</v>
      </c>
      <c r="D485" s="66">
        <v>3</v>
      </c>
      <c r="E485" s="67" t="s">
        <v>132</v>
      </c>
      <c r="F485" s="68">
        <v>35</v>
      </c>
      <c r="G485" s="65"/>
      <c r="H485" s="69"/>
      <c r="I485" s="70"/>
      <c r="J485" s="70"/>
      <c r="K485" s="34" t="s">
        <v>65</v>
      </c>
      <c r="L485" s="77">
        <v>485</v>
      </c>
      <c r="M485" s="77"/>
      <c r="N485" s="72"/>
      <c r="O485" s="79" t="s">
        <v>382</v>
      </c>
      <c r="P485" s="81">
        <v>43689.89273148148</v>
      </c>
      <c r="Q485" s="79" t="s">
        <v>439</v>
      </c>
      <c r="R485" s="79"/>
      <c r="S485" s="79"/>
      <c r="T485" s="79"/>
      <c r="U485" s="79"/>
      <c r="V485" s="82" t="s">
        <v>585</v>
      </c>
      <c r="W485" s="81">
        <v>43689.89273148148</v>
      </c>
      <c r="X485" s="82" t="s">
        <v>666</v>
      </c>
      <c r="Y485" s="79"/>
      <c r="Z485" s="79"/>
      <c r="AA485" s="85" t="s">
        <v>784</v>
      </c>
      <c r="AB485" s="79"/>
      <c r="AC485" s="79" t="b">
        <v>0</v>
      </c>
      <c r="AD485" s="79">
        <v>0</v>
      </c>
      <c r="AE485" s="85" t="s">
        <v>849</v>
      </c>
      <c r="AF485" s="79" t="b">
        <v>0</v>
      </c>
      <c r="AG485" s="79" t="s">
        <v>853</v>
      </c>
      <c r="AH485" s="79"/>
      <c r="AI485" s="85" t="s">
        <v>839</v>
      </c>
      <c r="AJ485" s="79" t="b">
        <v>0</v>
      </c>
      <c r="AK485" s="79">
        <v>0</v>
      </c>
      <c r="AL485" s="85" t="s">
        <v>839</v>
      </c>
      <c r="AM485" s="79" t="s">
        <v>863</v>
      </c>
      <c r="AN485" s="79" t="b">
        <v>0</v>
      </c>
      <c r="AO485" s="85" t="s">
        <v>784</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4</v>
      </c>
      <c r="BC485" s="78" t="str">
        <f>REPLACE(INDEX(GroupVertices[Group],MATCH(Edges[[#This Row],[Vertex 2]],GroupVertices[Vertex],0)),1,1,"")</f>
        <v>4</v>
      </c>
      <c r="BD485" s="48"/>
      <c r="BE485" s="49"/>
      <c r="BF485" s="48"/>
      <c r="BG485" s="49"/>
      <c r="BH485" s="48"/>
      <c r="BI485" s="49"/>
      <c r="BJ485" s="48"/>
      <c r="BK485" s="49"/>
      <c r="BL485" s="48"/>
    </row>
    <row r="486" spans="1:64" ht="15">
      <c r="A486" s="64" t="s">
        <v>269</v>
      </c>
      <c r="B486" s="64" t="s">
        <v>364</v>
      </c>
      <c r="C486" s="65" t="s">
        <v>2748</v>
      </c>
      <c r="D486" s="66">
        <v>3</v>
      </c>
      <c r="E486" s="67" t="s">
        <v>132</v>
      </c>
      <c r="F486" s="68">
        <v>35</v>
      </c>
      <c r="G486" s="65"/>
      <c r="H486" s="69"/>
      <c r="I486" s="70"/>
      <c r="J486" s="70"/>
      <c r="K486" s="34" t="s">
        <v>65</v>
      </c>
      <c r="L486" s="77">
        <v>486</v>
      </c>
      <c r="M486" s="77"/>
      <c r="N486" s="72"/>
      <c r="O486" s="79" t="s">
        <v>382</v>
      </c>
      <c r="P486" s="81">
        <v>43689.89273148148</v>
      </c>
      <c r="Q486" s="79" t="s">
        <v>439</v>
      </c>
      <c r="R486" s="79"/>
      <c r="S486" s="79"/>
      <c r="T486" s="79"/>
      <c r="U486" s="79"/>
      <c r="V486" s="82" t="s">
        <v>585</v>
      </c>
      <c r="W486" s="81">
        <v>43689.89273148148</v>
      </c>
      <c r="X486" s="82" t="s">
        <v>666</v>
      </c>
      <c r="Y486" s="79"/>
      <c r="Z486" s="79"/>
      <c r="AA486" s="85" t="s">
        <v>784</v>
      </c>
      <c r="AB486" s="79"/>
      <c r="AC486" s="79" t="b">
        <v>0</v>
      </c>
      <c r="AD486" s="79">
        <v>0</v>
      </c>
      <c r="AE486" s="85" t="s">
        <v>849</v>
      </c>
      <c r="AF486" s="79" t="b">
        <v>0</v>
      </c>
      <c r="AG486" s="79" t="s">
        <v>853</v>
      </c>
      <c r="AH486" s="79"/>
      <c r="AI486" s="85" t="s">
        <v>839</v>
      </c>
      <c r="AJ486" s="79" t="b">
        <v>0</v>
      </c>
      <c r="AK486" s="79">
        <v>0</v>
      </c>
      <c r="AL486" s="85" t="s">
        <v>839</v>
      </c>
      <c r="AM486" s="79" t="s">
        <v>863</v>
      </c>
      <c r="AN486" s="79" t="b">
        <v>0</v>
      </c>
      <c r="AO486" s="85" t="s">
        <v>784</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4</v>
      </c>
      <c r="BC486" s="78" t="str">
        <f>REPLACE(INDEX(GroupVertices[Group],MATCH(Edges[[#This Row],[Vertex 2]],GroupVertices[Vertex],0)),1,1,"")</f>
        <v>4</v>
      </c>
      <c r="BD486" s="48"/>
      <c r="BE486" s="49"/>
      <c r="BF486" s="48"/>
      <c r="BG486" s="49"/>
      <c r="BH486" s="48"/>
      <c r="BI486" s="49"/>
      <c r="BJ486" s="48"/>
      <c r="BK486" s="49"/>
      <c r="BL486" s="48"/>
    </row>
    <row r="487" spans="1:64" ht="15">
      <c r="A487" s="64" t="s">
        <v>269</v>
      </c>
      <c r="B487" s="64" t="s">
        <v>365</v>
      </c>
      <c r="C487" s="65" t="s">
        <v>2748</v>
      </c>
      <c r="D487" s="66">
        <v>3</v>
      </c>
      <c r="E487" s="67" t="s">
        <v>132</v>
      </c>
      <c r="F487" s="68">
        <v>35</v>
      </c>
      <c r="G487" s="65"/>
      <c r="H487" s="69"/>
      <c r="I487" s="70"/>
      <c r="J487" s="70"/>
      <c r="K487" s="34" t="s">
        <v>65</v>
      </c>
      <c r="L487" s="77">
        <v>487</v>
      </c>
      <c r="M487" s="77"/>
      <c r="N487" s="72"/>
      <c r="O487" s="79" t="s">
        <v>382</v>
      </c>
      <c r="P487" s="81">
        <v>43689.89273148148</v>
      </c>
      <c r="Q487" s="79" t="s">
        <v>439</v>
      </c>
      <c r="R487" s="79"/>
      <c r="S487" s="79"/>
      <c r="T487" s="79"/>
      <c r="U487" s="79"/>
      <c r="V487" s="82" t="s">
        <v>585</v>
      </c>
      <c r="W487" s="81">
        <v>43689.89273148148</v>
      </c>
      <c r="X487" s="82" t="s">
        <v>666</v>
      </c>
      <c r="Y487" s="79"/>
      <c r="Z487" s="79"/>
      <c r="AA487" s="85" t="s">
        <v>784</v>
      </c>
      <c r="AB487" s="79"/>
      <c r="AC487" s="79" t="b">
        <v>0</v>
      </c>
      <c r="AD487" s="79">
        <v>0</v>
      </c>
      <c r="AE487" s="85" t="s">
        <v>849</v>
      </c>
      <c r="AF487" s="79" t="b">
        <v>0</v>
      </c>
      <c r="AG487" s="79" t="s">
        <v>853</v>
      </c>
      <c r="AH487" s="79"/>
      <c r="AI487" s="85" t="s">
        <v>839</v>
      </c>
      <c r="AJ487" s="79" t="b">
        <v>0</v>
      </c>
      <c r="AK487" s="79">
        <v>0</v>
      </c>
      <c r="AL487" s="85" t="s">
        <v>839</v>
      </c>
      <c r="AM487" s="79" t="s">
        <v>863</v>
      </c>
      <c r="AN487" s="79" t="b">
        <v>0</v>
      </c>
      <c r="AO487" s="85" t="s">
        <v>784</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4</v>
      </c>
      <c r="BC487" s="78" t="str">
        <f>REPLACE(INDEX(GroupVertices[Group],MATCH(Edges[[#This Row],[Vertex 2]],GroupVertices[Vertex],0)),1,1,"")</f>
        <v>4</v>
      </c>
      <c r="BD487" s="48"/>
      <c r="BE487" s="49"/>
      <c r="BF487" s="48"/>
      <c r="BG487" s="49"/>
      <c r="BH487" s="48"/>
      <c r="BI487" s="49"/>
      <c r="BJ487" s="48"/>
      <c r="BK487" s="49"/>
      <c r="BL487" s="48"/>
    </row>
    <row r="488" spans="1:64" ht="15">
      <c r="A488" s="64" t="s">
        <v>269</v>
      </c>
      <c r="B488" s="64" t="s">
        <v>366</v>
      </c>
      <c r="C488" s="65" t="s">
        <v>2748</v>
      </c>
      <c r="D488" s="66">
        <v>3</v>
      </c>
      <c r="E488" s="67" t="s">
        <v>132</v>
      </c>
      <c r="F488" s="68">
        <v>35</v>
      </c>
      <c r="G488" s="65"/>
      <c r="H488" s="69"/>
      <c r="I488" s="70"/>
      <c r="J488" s="70"/>
      <c r="K488" s="34" t="s">
        <v>65</v>
      </c>
      <c r="L488" s="77">
        <v>488</v>
      </c>
      <c r="M488" s="77"/>
      <c r="N488" s="72"/>
      <c r="O488" s="79" t="s">
        <v>382</v>
      </c>
      <c r="P488" s="81">
        <v>43689.89273148148</v>
      </c>
      <c r="Q488" s="79" t="s">
        <v>439</v>
      </c>
      <c r="R488" s="79"/>
      <c r="S488" s="79"/>
      <c r="T488" s="79"/>
      <c r="U488" s="79"/>
      <c r="V488" s="82" t="s">
        <v>585</v>
      </c>
      <c r="W488" s="81">
        <v>43689.89273148148</v>
      </c>
      <c r="X488" s="82" t="s">
        <v>666</v>
      </c>
      <c r="Y488" s="79"/>
      <c r="Z488" s="79"/>
      <c r="AA488" s="85" t="s">
        <v>784</v>
      </c>
      <c r="AB488" s="79"/>
      <c r="AC488" s="79" t="b">
        <v>0</v>
      </c>
      <c r="AD488" s="79">
        <v>0</v>
      </c>
      <c r="AE488" s="85" t="s">
        <v>849</v>
      </c>
      <c r="AF488" s="79" t="b">
        <v>0</v>
      </c>
      <c r="AG488" s="79" t="s">
        <v>853</v>
      </c>
      <c r="AH488" s="79"/>
      <c r="AI488" s="85" t="s">
        <v>839</v>
      </c>
      <c r="AJ488" s="79" t="b">
        <v>0</v>
      </c>
      <c r="AK488" s="79">
        <v>0</v>
      </c>
      <c r="AL488" s="85" t="s">
        <v>839</v>
      </c>
      <c r="AM488" s="79" t="s">
        <v>863</v>
      </c>
      <c r="AN488" s="79" t="b">
        <v>0</v>
      </c>
      <c r="AO488" s="85" t="s">
        <v>784</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4</v>
      </c>
      <c r="BC488" s="78" t="str">
        <f>REPLACE(INDEX(GroupVertices[Group],MATCH(Edges[[#This Row],[Vertex 2]],GroupVertices[Vertex],0)),1,1,"")</f>
        <v>4</v>
      </c>
      <c r="BD488" s="48"/>
      <c r="BE488" s="49"/>
      <c r="BF488" s="48"/>
      <c r="BG488" s="49"/>
      <c r="BH488" s="48"/>
      <c r="BI488" s="49"/>
      <c r="BJ488" s="48"/>
      <c r="BK488" s="49"/>
      <c r="BL488" s="48"/>
    </row>
    <row r="489" spans="1:64" ht="15">
      <c r="A489" s="64" t="s">
        <v>269</v>
      </c>
      <c r="B489" s="64" t="s">
        <v>367</v>
      </c>
      <c r="C489" s="65" t="s">
        <v>2748</v>
      </c>
      <c r="D489" s="66">
        <v>3</v>
      </c>
      <c r="E489" s="67" t="s">
        <v>132</v>
      </c>
      <c r="F489" s="68">
        <v>35</v>
      </c>
      <c r="G489" s="65"/>
      <c r="H489" s="69"/>
      <c r="I489" s="70"/>
      <c r="J489" s="70"/>
      <c r="K489" s="34" t="s">
        <v>65</v>
      </c>
      <c r="L489" s="77">
        <v>489</v>
      </c>
      <c r="M489" s="77"/>
      <c r="N489" s="72"/>
      <c r="O489" s="79" t="s">
        <v>382</v>
      </c>
      <c r="P489" s="81">
        <v>43689.89273148148</v>
      </c>
      <c r="Q489" s="79" t="s">
        <v>439</v>
      </c>
      <c r="R489" s="79"/>
      <c r="S489" s="79"/>
      <c r="T489" s="79"/>
      <c r="U489" s="79"/>
      <c r="V489" s="82" t="s">
        <v>585</v>
      </c>
      <c r="W489" s="81">
        <v>43689.89273148148</v>
      </c>
      <c r="X489" s="82" t="s">
        <v>666</v>
      </c>
      <c r="Y489" s="79"/>
      <c r="Z489" s="79"/>
      <c r="AA489" s="85" t="s">
        <v>784</v>
      </c>
      <c r="AB489" s="79"/>
      <c r="AC489" s="79" t="b">
        <v>0</v>
      </c>
      <c r="AD489" s="79">
        <v>0</v>
      </c>
      <c r="AE489" s="85" t="s">
        <v>849</v>
      </c>
      <c r="AF489" s="79" t="b">
        <v>0</v>
      </c>
      <c r="AG489" s="79" t="s">
        <v>853</v>
      </c>
      <c r="AH489" s="79"/>
      <c r="AI489" s="85" t="s">
        <v>839</v>
      </c>
      <c r="AJ489" s="79" t="b">
        <v>0</v>
      </c>
      <c r="AK489" s="79">
        <v>0</v>
      </c>
      <c r="AL489" s="85" t="s">
        <v>839</v>
      </c>
      <c r="AM489" s="79" t="s">
        <v>863</v>
      </c>
      <c r="AN489" s="79" t="b">
        <v>0</v>
      </c>
      <c r="AO489" s="85" t="s">
        <v>784</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4</v>
      </c>
      <c r="BC489" s="78" t="str">
        <f>REPLACE(INDEX(GroupVertices[Group],MATCH(Edges[[#This Row],[Vertex 2]],GroupVertices[Vertex],0)),1,1,"")</f>
        <v>4</v>
      </c>
      <c r="BD489" s="48"/>
      <c r="BE489" s="49"/>
      <c r="BF489" s="48"/>
      <c r="BG489" s="49"/>
      <c r="BH489" s="48"/>
      <c r="BI489" s="49"/>
      <c r="BJ489" s="48"/>
      <c r="BK489" s="49"/>
      <c r="BL489" s="48"/>
    </row>
    <row r="490" spans="1:64" ht="15">
      <c r="A490" s="64" t="s">
        <v>269</v>
      </c>
      <c r="B490" s="64" t="s">
        <v>368</v>
      </c>
      <c r="C490" s="65" t="s">
        <v>2748</v>
      </c>
      <c r="D490" s="66">
        <v>3</v>
      </c>
      <c r="E490" s="67" t="s">
        <v>132</v>
      </c>
      <c r="F490" s="68">
        <v>35</v>
      </c>
      <c r="G490" s="65"/>
      <c r="H490" s="69"/>
      <c r="I490" s="70"/>
      <c r="J490" s="70"/>
      <c r="K490" s="34" t="s">
        <v>65</v>
      </c>
      <c r="L490" s="77">
        <v>490</v>
      </c>
      <c r="M490" s="77"/>
      <c r="N490" s="72"/>
      <c r="O490" s="79" t="s">
        <v>382</v>
      </c>
      <c r="P490" s="81">
        <v>43689.89273148148</v>
      </c>
      <c r="Q490" s="79" t="s">
        <v>439</v>
      </c>
      <c r="R490" s="79"/>
      <c r="S490" s="79"/>
      <c r="T490" s="79"/>
      <c r="U490" s="79"/>
      <c r="V490" s="82" t="s">
        <v>585</v>
      </c>
      <c r="W490" s="81">
        <v>43689.89273148148</v>
      </c>
      <c r="X490" s="82" t="s">
        <v>666</v>
      </c>
      <c r="Y490" s="79"/>
      <c r="Z490" s="79"/>
      <c r="AA490" s="85" t="s">
        <v>784</v>
      </c>
      <c r="AB490" s="79"/>
      <c r="AC490" s="79" t="b">
        <v>0</v>
      </c>
      <c r="AD490" s="79">
        <v>0</v>
      </c>
      <c r="AE490" s="85" t="s">
        <v>849</v>
      </c>
      <c r="AF490" s="79" t="b">
        <v>0</v>
      </c>
      <c r="AG490" s="79" t="s">
        <v>853</v>
      </c>
      <c r="AH490" s="79"/>
      <c r="AI490" s="85" t="s">
        <v>839</v>
      </c>
      <c r="AJ490" s="79" t="b">
        <v>0</v>
      </c>
      <c r="AK490" s="79">
        <v>0</v>
      </c>
      <c r="AL490" s="85" t="s">
        <v>839</v>
      </c>
      <c r="AM490" s="79" t="s">
        <v>863</v>
      </c>
      <c r="AN490" s="79" t="b">
        <v>0</v>
      </c>
      <c r="AO490" s="85" t="s">
        <v>784</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4</v>
      </c>
      <c r="BC490" s="78" t="str">
        <f>REPLACE(INDEX(GroupVertices[Group],MATCH(Edges[[#This Row],[Vertex 2]],GroupVertices[Vertex],0)),1,1,"")</f>
        <v>4</v>
      </c>
      <c r="BD490" s="48"/>
      <c r="BE490" s="49"/>
      <c r="BF490" s="48"/>
      <c r="BG490" s="49"/>
      <c r="BH490" s="48"/>
      <c r="BI490" s="49"/>
      <c r="BJ490" s="48"/>
      <c r="BK490" s="49"/>
      <c r="BL490" s="48"/>
    </row>
    <row r="491" spans="1:64" ht="15">
      <c r="A491" s="64" t="s">
        <v>269</v>
      </c>
      <c r="B491" s="64" t="s">
        <v>369</v>
      </c>
      <c r="C491" s="65" t="s">
        <v>2748</v>
      </c>
      <c r="D491" s="66">
        <v>3</v>
      </c>
      <c r="E491" s="67" t="s">
        <v>132</v>
      </c>
      <c r="F491" s="68">
        <v>35</v>
      </c>
      <c r="G491" s="65"/>
      <c r="H491" s="69"/>
      <c r="I491" s="70"/>
      <c r="J491" s="70"/>
      <c r="K491" s="34" t="s">
        <v>65</v>
      </c>
      <c r="L491" s="77">
        <v>491</v>
      </c>
      <c r="M491" s="77"/>
      <c r="N491" s="72"/>
      <c r="O491" s="79" t="s">
        <v>383</v>
      </c>
      <c r="P491" s="81">
        <v>43689.89273148148</v>
      </c>
      <c r="Q491" s="79" t="s">
        <v>439</v>
      </c>
      <c r="R491" s="79"/>
      <c r="S491" s="79"/>
      <c r="T491" s="79"/>
      <c r="U491" s="79"/>
      <c r="V491" s="82" t="s">
        <v>585</v>
      </c>
      <c r="W491" s="81">
        <v>43689.89273148148</v>
      </c>
      <c r="X491" s="82" t="s">
        <v>666</v>
      </c>
      <c r="Y491" s="79"/>
      <c r="Z491" s="79"/>
      <c r="AA491" s="85" t="s">
        <v>784</v>
      </c>
      <c r="AB491" s="79"/>
      <c r="AC491" s="79" t="b">
        <v>0</v>
      </c>
      <c r="AD491" s="79">
        <v>0</v>
      </c>
      <c r="AE491" s="85" t="s">
        <v>849</v>
      </c>
      <c r="AF491" s="79" t="b">
        <v>0</v>
      </c>
      <c r="AG491" s="79" t="s">
        <v>853</v>
      </c>
      <c r="AH491" s="79"/>
      <c r="AI491" s="85" t="s">
        <v>839</v>
      </c>
      <c r="AJ491" s="79" t="b">
        <v>0</v>
      </c>
      <c r="AK491" s="79">
        <v>0</v>
      </c>
      <c r="AL491" s="85" t="s">
        <v>839</v>
      </c>
      <c r="AM491" s="79" t="s">
        <v>863</v>
      </c>
      <c r="AN491" s="79" t="b">
        <v>0</v>
      </c>
      <c r="AO491" s="85" t="s">
        <v>784</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4</v>
      </c>
      <c r="BC491" s="78" t="str">
        <f>REPLACE(INDEX(GroupVertices[Group],MATCH(Edges[[#This Row],[Vertex 2]],GroupVertices[Vertex],0)),1,1,"")</f>
        <v>4</v>
      </c>
      <c r="BD491" s="48"/>
      <c r="BE491" s="49"/>
      <c r="BF491" s="48"/>
      <c r="BG491" s="49"/>
      <c r="BH491" s="48"/>
      <c r="BI491" s="49"/>
      <c r="BJ491" s="48"/>
      <c r="BK491" s="49"/>
      <c r="BL491" s="48"/>
    </row>
    <row r="492" spans="1:64" ht="15">
      <c r="A492" s="64" t="s">
        <v>269</v>
      </c>
      <c r="B492" s="64" t="s">
        <v>222</v>
      </c>
      <c r="C492" s="65" t="s">
        <v>2748</v>
      </c>
      <c r="D492" s="66">
        <v>3</v>
      </c>
      <c r="E492" s="67" t="s">
        <v>132</v>
      </c>
      <c r="F492" s="68">
        <v>35</v>
      </c>
      <c r="G492" s="65"/>
      <c r="H492" s="69"/>
      <c r="I492" s="70"/>
      <c r="J492" s="70"/>
      <c r="K492" s="34" t="s">
        <v>65</v>
      </c>
      <c r="L492" s="77">
        <v>492</v>
      </c>
      <c r="M492" s="77"/>
      <c r="N492" s="72"/>
      <c r="O492" s="79" t="s">
        <v>382</v>
      </c>
      <c r="P492" s="81">
        <v>43689.89273148148</v>
      </c>
      <c r="Q492" s="79" t="s">
        <v>439</v>
      </c>
      <c r="R492" s="79"/>
      <c r="S492" s="79"/>
      <c r="T492" s="79"/>
      <c r="U492" s="79"/>
      <c r="V492" s="82" t="s">
        <v>585</v>
      </c>
      <c r="W492" s="81">
        <v>43689.89273148148</v>
      </c>
      <c r="X492" s="82" t="s">
        <v>666</v>
      </c>
      <c r="Y492" s="79"/>
      <c r="Z492" s="79"/>
      <c r="AA492" s="85" t="s">
        <v>784</v>
      </c>
      <c r="AB492" s="79"/>
      <c r="AC492" s="79" t="b">
        <v>0</v>
      </c>
      <c r="AD492" s="79">
        <v>0</v>
      </c>
      <c r="AE492" s="85" t="s">
        <v>849</v>
      </c>
      <c r="AF492" s="79" t="b">
        <v>0</v>
      </c>
      <c r="AG492" s="79" t="s">
        <v>853</v>
      </c>
      <c r="AH492" s="79"/>
      <c r="AI492" s="85" t="s">
        <v>839</v>
      </c>
      <c r="AJ492" s="79" t="b">
        <v>0</v>
      </c>
      <c r="AK492" s="79">
        <v>0</v>
      </c>
      <c r="AL492" s="85" t="s">
        <v>839</v>
      </c>
      <c r="AM492" s="79" t="s">
        <v>863</v>
      </c>
      <c r="AN492" s="79" t="b">
        <v>0</v>
      </c>
      <c r="AO492" s="85" t="s">
        <v>784</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4</v>
      </c>
      <c r="BC492" s="78" t="str">
        <f>REPLACE(INDEX(GroupVertices[Group],MATCH(Edges[[#This Row],[Vertex 2]],GroupVertices[Vertex],0)),1,1,"")</f>
        <v>3</v>
      </c>
      <c r="BD492" s="48"/>
      <c r="BE492" s="49"/>
      <c r="BF492" s="48"/>
      <c r="BG492" s="49"/>
      <c r="BH492" s="48"/>
      <c r="BI492" s="49"/>
      <c r="BJ492" s="48"/>
      <c r="BK492" s="49"/>
      <c r="BL492" s="48"/>
    </row>
    <row r="493" spans="1:64" ht="15">
      <c r="A493" s="64" t="s">
        <v>269</v>
      </c>
      <c r="B493" s="64" t="s">
        <v>370</v>
      </c>
      <c r="C493" s="65" t="s">
        <v>2748</v>
      </c>
      <c r="D493" s="66">
        <v>3</v>
      </c>
      <c r="E493" s="67" t="s">
        <v>132</v>
      </c>
      <c r="F493" s="68">
        <v>35</v>
      </c>
      <c r="G493" s="65"/>
      <c r="H493" s="69"/>
      <c r="I493" s="70"/>
      <c r="J493" s="70"/>
      <c r="K493" s="34" t="s">
        <v>65</v>
      </c>
      <c r="L493" s="77">
        <v>493</v>
      </c>
      <c r="M493" s="77"/>
      <c r="N493" s="72"/>
      <c r="O493" s="79" t="s">
        <v>382</v>
      </c>
      <c r="P493" s="81">
        <v>43689.89273148148</v>
      </c>
      <c r="Q493" s="79" t="s">
        <v>439</v>
      </c>
      <c r="R493" s="79"/>
      <c r="S493" s="79"/>
      <c r="T493" s="79"/>
      <c r="U493" s="79"/>
      <c r="V493" s="82" t="s">
        <v>585</v>
      </c>
      <c r="W493" s="81">
        <v>43689.89273148148</v>
      </c>
      <c r="X493" s="82" t="s">
        <v>666</v>
      </c>
      <c r="Y493" s="79"/>
      <c r="Z493" s="79"/>
      <c r="AA493" s="85" t="s">
        <v>784</v>
      </c>
      <c r="AB493" s="79"/>
      <c r="AC493" s="79" t="b">
        <v>0</v>
      </c>
      <c r="AD493" s="79">
        <v>0</v>
      </c>
      <c r="AE493" s="85" t="s">
        <v>849</v>
      </c>
      <c r="AF493" s="79" t="b">
        <v>0</v>
      </c>
      <c r="AG493" s="79" t="s">
        <v>853</v>
      </c>
      <c r="AH493" s="79"/>
      <c r="AI493" s="85" t="s">
        <v>839</v>
      </c>
      <c r="AJ493" s="79" t="b">
        <v>0</v>
      </c>
      <c r="AK493" s="79">
        <v>0</v>
      </c>
      <c r="AL493" s="85" t="s">
        <v>839</v>
      </c>
      <c r="AM493" s="79" t="s">
        <v>863</v>
      </c>
      <c r="AN493" s="79" t="b">
        <v>0</v>
      </c>
      <c r="AO493" s="85" t="s">
        <v>784</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4</v>
      </c>
      <c r="BC493" s="78" t="str">
        <f>REPLACE(INDEX(GroupVertices[Group],MATCH(Edges[[#This Row],[Vertex 2]],GroupVertices[Vertex],0)),1,1,"")</f>
        <v>4</v>
      </c>
      <c r="BD493" s="48">
        <v>3</v>
      </c>
      <c r="BE493" s="49">
        <v>8.571428571428571</v>
      </c>
      <c r="BF493" s="48">
        <v>1</v>
      </c>
      <c r="BG493" s="49">
        <v>2.857142857142857</v>
      </c>
      <c r="BH493" s="48">
        <v>0</v>
      </c>
      <c r="BI493" s="49">
        <v>0</v>
      </c>
      <c r="BJ493" s="48">
        <v>31</v>
      </c>
      <c r="BK493" s="49">
        <v>88.57142857142857</v>
      </c>
      <c r="BL493" s="48">
        <v>35</v>
      </c>
    </row>
    <row r="494" spans="1:64" ht="15">
      <c r="A494" s="64" t="s">
        <v>270</v>
      </c>
      <c r="B494" s="64" t="s">
        <v>371</v>
      </c>
      <c r="C494" s="65" t="s">
        <v>2748</v>
      </c>
      <c r="D494" s="66">
        <v>3</v>
      </c>
      <c r="E494" s="67" t="s">
        <v>132</v>
      </c>
      <c r="F494" s="68">
        <v>35</v>
      </c>
      <c r="G494" s="65"/>
      <c r="H494" s="69"/>
      <c r="I494" s="70"/>
      <c r="J494" s="70"/>
      <c r="K494" s="34" t="s">
        <v>65</v>
      </c>
      <c r="L494" s="77">
        <v>494</v>
      </c>
      <c r="M494" s="77"/>
      <c r="N494" s="72"/>
      <c r="O494" s="79" t="s">
        <v>382</v>
      </c>
      <c r="P494" s="81">
        <v>43689.82922453704</v>
      </c>
      <c r="Q494" s="79" t="s">
        <v>440</v>
      </c>
      <c r="R494" s="79"/>
      <c r="S494" s="79"/>
      <c r="T494" s="79"/>
      <c r="U494" s="79"/>
      <c r="V494" s="82" t="s">
        <v>586</v>
      </c>
      <c r="W494" s="81">
        <v>43689.82922453704</v>
      </c>
      <c r="X494" s="82" t="s">
        <v>667</v>
      </c>
      <c r="Y494" s="79"/>
      <c r="Z494" s="79"/>
      <c r="AA494" s="85" t="s">
        <v>785</v>
      </c>
      <c r="AB494" s="85" t="s">
        <v>786</v>
      </c>
      <c r="AC494" s="79" t="b">
        <v>0</v>
      </c>
      <c r="AD494" s="79">
        <v>0</v>
      </c>
      <c r="AE494" s="85" t="s">
        <v>850</v>
      </c>
      <c r="AF494" s="79" t="b">
        <v>0</v>
      </c>
      <c r="AG494" s="79" t="s">
        <v>853</v>
      </c>
      <c r="AH494" s="79"/>
      <c r="AI494" s="85" t="s">
        <v>839</v>
      </c>
      <c r="AJ494" s="79" t="b">
        <v>0</v>
      </c>
      <c r="AK494" s="79">
        <v>0</v>
      </c>
      <c r="AL494" s="85" t="s">
        <v>839</v>
      </c>
      <c r="AM494" s="79" t="s">
        <v>863</v>
      </c>
      <c r="AN494" s="79" t="b">
        <v>0</v>
      </c>
      <c r="AO494" s="85" t="s">
        <v>786</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4</v>
      </c>
      <c r="BC494" s="78" t="str">
        <f>REPLACE(INDEX(GroupVertices[Group],MATCH(Edges[[#This Row],[Vertex 2]],GroupVertices[Vertex],0)),1,1,"")</f>
        <v>4</v>
      </c>
      <c r="BD494" s="48"/>
      <c r="BE494" s="49"/>
      <c r="BF494" s="48"/>
      <c r="BG494" s="49"/>
      <c r="BH494" s="48"/>
      <c r="BI494" s="49"/>
      <c r="BJ494" s="48"/>
      <c r="BK494" s="49"/>
      <c r="BL494" s="48"/>
    </row>
    <row r="495" spans="1:64" ht="15">
      <c r="A495" s="64" t="s">
        <v>271</v>
      </c>
      <c r="B495" s="64" t="s">
        <v>371</v>
      </c>
      <c r="C495" s="65" t="s">
        <v>2750</v>
      </c>
      <c r="D495" s="66">
        <v>4.75</v>
      </c>
      <c r="E495" s="67" t="s">
        <v>136</v>
      </c>
      <c r="F495" s="68">
        <v>29.25</v>
      </c>
      <c r="G495" s="65"/>
      <c r="H495" s="69"/>
      <c r="I495" s="70"/>
      <c r="J495" s="70"/>
      <c r="K495" s="34" t="s">
        <v>65</v>
      </c>
      <c r="L495" s="77">
        <v>495</v>
      </c>
      <c r="M495" s="77"/>
      <c r="N495" s="72"/>
      <c r="O495" s="79" t="s">
        <v>382</v>
      </c>
      <c r="P495" s="81">
        <v>43689.73055555556</v>
      </c>
      <c r="Q495" s="79" t="s">
        <v>441</v>
      </c>
      <c r="R495" s="79"/>
      <c r="S495" s="79"/>
      <c r="T495" s="79"/>
      <c r="U495" s="79"/>
      <c r="V495" s="82" t="s">
        <v>587</v>
      </c>
      <c r="W495" s="81">
        <v>43689.73055555556</v>
      </c>
      <c r="X495" s="82" t="s">
        <v>668</v>
      </c>
      <c r="Y495" s="79"/>
      <c r="Z495" s="79"/>
      <c r="AA495" s="85" t="s">
        <v>786</v>
      </c>
      <c r="AB495" s="85" t="s">
        <v>834</v>
      </c>
      <c r="AC495" s="79" t="b">
        <v>0</v>
      </c>
      <c r="AD495" s="79">
        <v>0</v>
      </c>
      <c r="AE495" s="85" t="s">
        <v>851</v>
      </c>
      <c r="AF495" s="79" t="b">
        <v>0</v>
      </c>
      <c r="AG495" s="79" t="s">
        <v>853</v>
      </c>
      <c r="AH495" s="79"/>
      <c r="AI495" s="85" t="s">
        <v>839</v>
      </c>
      <c r="AJ495" s="79" t="b">
        <v>0</v>
      </c>
      <c r="AK495" s="79">
        <v>0</v>
      </c>
      <c r="AL495" s="85" t="s">
        <v>839</v>
      </c>
      <c r="AM495" s="79" t="s">
        <v>861</v>
      </c>
      <c r="AN495" s="79" t="b">
        <v>0</v>
      </c>
      <c r="AO495" s="85" t="s">
        <v>834</v>
      </c>
      <c r="AP495" s="79" t="s">
        <v>176</v>
      </c>
      <c r="AQ495" s="79">
        <v>0</v>
      </c>
      <c r="AR495" s="79">
        <v>0</v>
      </c>
      <c r="AS495" s="79"/>
      <c r="AT495" s="79"/>
      <c r="AU495" s="79"/>
      <c r="AV495" s="79"/>
      <c r="AW495" s="79"/>
      <c r="AX495" s="79"/>
      <c r="AY495" s="79"/>
      <c r="AZ495" s="79"/>
      <c r="BA495">
        <v>3</v>
      </c>
      <c r="BB495" s="78" t="str">
        <f>REPLACE(INDEX(GroupVertices[Group],MATCH(Edges[[#This Row],[Vertex 1]],GroupVertices[Vertex],0)),1,1,"")</f>
        <v>4</v>
      </c>
      <c r="BC495" s="78" t="str">
        <f>REPLACE(INDEX(GroupVertices[Group],MATCH(Edges[[#This Row],[Vertex 2]],GroupVertices[Vertex],0)),1,1,"")</f>
        <v>4</v>
      </c>
      <c r="BD495" s="48"/>
      <c r="BE495" s="49"/>
      <c r="BF495" s="48"/>
      <c r="BG495" s="49"/>
      <c r="BH495" s="48"/>
      <c r="BI495" s="49"/>
      <c r="BJ495" s="48"/>
      <c r="BK495" s="49"/>
      <c r="BL495" s="48"/>
    </row>
    <row r="496" spans="1:64" ht="15">
      <c r="A496" s="64" t="s">
        <v>271</v>
      </c>
      <c r="B496" s="64" t="s">
        <v>371</v>
      </c>
      <c r="C496" s="65" t="s">
        <v>2750</v>
      </c>
      <c r="D496" s="66">
        <v>4.75</v>
      </c>
      <c r="E496" s="67" t="s">
        <v>136</v>
      </c>
      <c r="F496" s="68">
        <v>29.25</v>
      </c>
      <c r="G496" s="65"/>
      <c r="H496" s="69"/>
      <c r="I496" s="70"/>
      <c r="J496" s="70"/>
      <c r="K496" s="34" t="s">
        <v>65</v>
      </c>
      <c r="L496" s="77">
        <v>496</v>
      </c>
      <c r="M496" s="77"/>
      <c r="N496" s="72"/>
      <c r="O496" s="79" t="s">
        <v>382</v>
      </c>
      <c r="P496" s="81">
        <v>43689.95212962963</v>
      </c>
      <c r="Q496" s="79" t="s">
        <v>442</v>
      </c>
      <c r="R496" s="79"/>
      <c r="S496" s="79"/>
      <c r="T496" s="79"/>
      <c r="U496" s="79"/>
      <c r="V496" s="82" t="s">
        <v>587</v>
      </c>
      <c r="W496" s="81">
        <v>43689.95212962963</v>
      </c>
      <c r="X496" s="82" t="s">
        <v>669</v>
      </c>
      <c r="Y496" s="79"/>
      <c r="Z496" s="79"/>
      <c r="AA496" s="85" t="s">
        <v>787</v>
      </c>
      <c r="AB496" s="79"/>
      <c r="AC496" s="79" t="b">
        <v>0</v>
      </c>
      <c r="AD496" s="79">
        <v>0</v>
      </c>
      <c r="AE496" s="85" t="s">
        <v>839</v>
      </c>
      <c r="AF496" s="79" t="b">
        <v>0</v>
      </c>
      <c r="AG496" s="79" t="s">
        <v>853</v>
      </c>
      <c r="AH496" s="79"/>
      <c r="AI496" s="85" t="s">
        <v>839</v>
      </c>
      <c r="AJ496" s="79" t="b">
        <v>0</v>
      </c>
      <c r="AK496" s="79">
        <v>0</v>
      </c>
      <c r="AL496" s="85" t="s">
        <v>785</v>
      </c>
      <c r="AM496" s="79" t="s">
        <v>861</v>
      </c>
      <c r="AN496" s="79" t="b">
        <v>0</v>
      </c>
      <c r="AO496" s="85" t="s">
        <v>785</v>
      </c>
      <c r="AP496" s="79" t="s">
        <v>176</v>
      </c>
      <c r="AQ496" s="79">
        <v>0</v>
      </c>
      <c r="AR496" s="79">
        <v>0</v>
      </c>
      <c r="AS496" s="79"/>
      <c r="AT496" s="79"/>
      <c r="AU496" s="79"/>
      <c r="AV496" s="79"/>
      <c r="AW496" s="79"/>
      <c r="AX496" s="79"/>
      <c r="AY496" s="79"/>
      <c r="AZ496" s="79"/>
      <c r="BA496">
        <v>3</v>
      </c>
      <c r="BB496" s="78" t="str">
        <f>REPLACE(INDEX(GroupVertices[Group],MATCH(Edges[[#This Row],[Vertex 1]],GroupVertices[Vertex],0)),1,1,"")</f>
        <v>4</v>
      </c>
      <c r="BC496" s="78" t="str">
        <f>REPLACE(INDEX(GroupVertices[Group],MATCH(Edges[[#This Row],[Vertex 2]],GroupVertices[Vertex],0)),1,1,"")</f>
        <v>4</v>
      </c>
      <c r="BD496" s="48"/>
      <c r="BE496" s="49"/>
      <c r="BF496" s="48"/>
      <c r="BG496" s="49"/>
      <c r="BH496" s="48"/>
      <c r="BI496" s="49"/>
      <c r="BJ496" s="48"/>
      <c r="BK496" s="49"/>
      <c r="BL496" s="48"/>
    </row>
    <row r="497" spans="1:64" ht="15">
      <c r="A497" s="64" t="s">
        <v>271</v>
      </c>
      <c r="B497" s="64" t="s">
        <v>371</v>
      </c>
      <c r="C497" s="65" t="s">
        <v>2750</v>
      </c>
      <c r="D497" s="66">
        <v>4.75</v>
      </c>
      <c r="E497" s="67" t="s">
        <v>136</v>
      </c>
      <c r="F497" s="68">
        <v>29.25</v>
      </c>
      <c r="G497" s="65"/>
      <c r="H497" s="69"/>
      <c r="I497" s="70"/>
      <c r="J497" s="70"/>
      <c r="K497" s="34" t="s">
        <v>65</v>
      </c>
      <c r="L497" s="77">
        <v>497</v>
      </c>
      <c r="M497" s="77"/>
      <c r="N497" s="72"/>
      <c r="O497" s="79" t="s">
        <v>382</v>
      </c>
      <c r="P497" s="81">
        <v>43689.9525</v>
      </c>
      <c r="Q497" s="79" t="s">
        <v>443</v>
      </c>
      <c r="R497" s="79"/>
      <c r="S497" s="79"/>
      <c r="T497" s="79"/>
      <c r="U497" s="79"/>
      <c r="V497" s="82" t="s">
        <v>587</v>
      </c>
      <c r="W497" s="81">
        <v>43689.9525</v>
      </c>
      <c r="X497" s="82" t="s">
        <v>670</v>
      </c>
      <c r="Y497" s="79"/>
      <c r="Z497" s="79"/>
      <c r="AA497" s="85" t="s">
        <v>788</v>
      </c>
      <c r="AB497" s="85" t="s">
        <v>785</v>
      </c>
      <c r="AC497" s="79" t="b">
        <v>0</v>
      </c>
      <c r="AD497" s="79">
        <v>0</v>
      </c>
      <c r="AE497" s="85" t="s">
        <v>851</v>
      </c>
      <c r="AF497" s="79" t="b">
        <v>0</v>
      </c>
      <c r="AG497" s="79" t="s">
        <v>853</v>
      </c>
      <c r="AH497" s="79"/>
      <c r="AI497" s="85" t="s">
        <v>839</v>
      </c>
      <c r="AJ497" s="79" t="b">
        <v>0</v>
      </c>
      <c r="AK497" s="79">
        <v>0</v>
      </c>
      <c r="AL497" s="85" t="s">
        <v>839</v>
      </c>
      <c r="AM497" s="79" t="s">
        <v>861</v>
      </c>
      <c r="AN497" s="79" t="b">
        <v>0</v>
      </c>
      <c r="AO497" s="85" t="s">
        <v>785</v>
      </c>
      <c r="AP497" s="79" t="s">
        <v>176</v>
      </c>
      <c r="AQ497" s="79">
        <v>0</v>
      </c>
      <c r="AR497" s="79">
        <v>0</v>
      </c>
      <c r="AS497" s="79"/>
      <c r="AT497" s="79"/>
      <c r="AU497" s="79"/>
      <c r="AV497" s="79"/>
      <c r="AW497" s="79"/>
      <c r="AX497" s="79"/>
      <c r="AY497" s="79"/>
      <c r="AZ497" s="79"/>
      <c r="BA497">
        <v>3</v>
      </c>
      <c r="BB497" s="78" t="str">
        <f>REPLACE(INDEX(GroupVertices[Group],MATCH(Edges[[#This Row],[Vertex 1]],GroupVertices[Vertex],0)),1,1,"")</f>
        <v>4</v>
      </c>
      <c r="BC497" s="78" t="str">
        <f>REPLACE(INDEX(GroupVertices[Group],MATCH(Edges[[#This Row],[Vertex 2]],GroupVertices[Vertex],0)),1,1,"")</f>
        <v>4</v>
      </c>
      <c r="BD497" s="48"/>
      <c r="BE497" s="49"/>
      <c r="BF497" s="48"/>
      <c r="BG497" s="49"/>
      <c r="BH497" s="48"/>
      <c r="BI497" s="49"/>
      <c r="BJ497" s="48"/>
      <c r="BK497" s="49"/>
      <c r="BL497" s="48"/>
    </row>
    <row r="498" spans="1:64" ht="15">
      <c r="A498" s="64" t="s">
        <v>270</v>
      </c>
      <c r="B498" s="64" t="s">
        <v>370</v>
      </c>
      <c r="C498" s="65" t="s">
        <v>2748</v>
      </c>
      <c r="D498" s="66">
        <v>3</v>
      </c>
      <c r="E498" s="67" t="s">
        <v>132</v>
      </c>
      <c r="F498" s="68">
        <v>35</v>
      </c>
      <c r="G498" s="65"/>
      <c r="H498" s="69"/>
      <c r="I498" s="70"/>
      <c r="J498" s="70"/>
      <c r="K498" s="34" t="s">
        <v>65</v>
      </c>
      <c r="L498" s="77">
        <v>498</v>
      </c>
      <c r="M498" s="77"/>
      <c r="N498" s="72"/>
      <c r="O498" s="79" t="s">
        <v>382</v>
      </c>
      <c r="P498" s="81">
        <v>43689.82922453704</v>
      </c>
      <c r="Q498" s="79" t="s">
        <v>440</v>
      </c>
      <c r="R498" s="79"/>
      <c r="S498" s="79"/>
      <c r="T498" s="79"/>
      <c r="U498" s="79"/>
      <c r="V498" s="82" t="s">
        <v>586</v>
      </c>
      <c r="W498" s="81">
        <v>43689.82922453704</v>
      </c>
      <c r="X498" s="82" t="s">
        <v>667</v>
      </c>
      <c r="Y498" s="79"/>
      <c r="Z498" s="79"/>
      <c r="AA498" s="85" t="s">
        <v>785</v>
      </c>
      <c r="AB498" s="85" t="s">
        <v>786</v>
      </c>
      <c r="AC498" s="79" t="b">
        <v>0</v>
      </c>
      <c r="AD498" s="79">
        <v>0</v>
      </c>
      <c r="AE498" s="85" t="s">
        <v>850</v>
      </c>
      <c r="AF498" s="79" t="b">
        <v>0</v>
      </c>
      <c r="AG498" s="79" t="s">
        <v>853</v>
      </c>
      <c r="AH498" s="79"/>
      <c r="AI498" s="85" t="s">
        <v>839</v>
      </c>
      <c r="AJ498" s="79" t="b">
        <v>0</v>
      </c>
      <c r="AK498" s="79">
        <v>0</v>
      </c>
      <c r="AL498" s="85" t="s">
        <v>839</v>
      </c>
      <c r="AM498" s="79" t="s">
        <v>863</v>
      </c>
      <c r="AN498" s="79" t="b">
        <v>0</v>
      </c>
      <c r="AO498" s="85" t="s">
        <v>786</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4</v>
      </c>
      <c r="BC498" s="78" t="str">
        <f>REPLACE(INDEX(GroupVertices[Group],MATCH(Edges[[#This Row],[Vertex 2]],GroupVertices[Vertex],0)),1,1,"")</f>
        <v>4</v>
      </c>
      <c r="BD498" s="48"/>
      <c r="BE498" s="49"/>
      <c r="BF498" s="48"/>
      <c r="BG498" s="49"/>
      <c r="BH498" s="48"/>
      <c r="BI498" s="49"/>
      <c r="BJ498" s="48"/>
      <c r="BK498" s="49"/>
      <c r="BL498" s="48"/>
    </row>
    <row r="499" spans="1:64" ht="15">
      <c r="A499" s="64" t="s">
        <v>271</v>
      </c>
      <c r="B499" s="64" t="s">
        <v>370</v>
      </c>
      <c r="C499" s="65" t="s">
        <v>2750</v>
      </c>
      <c r="D499" s="66">
        <v>4.75</v>
      </c>
      <c r="E499" s="67" t="s">
        <v>136</v>
      </c>
      <c r="F499" s="68">
        <v>29.25</v>
      </c>
      <c r="G499" s="65"/>
      <c r="H499" s="69"/>
      <c r="I499" s="70"/>
      <c r="J499" s="70"/>
      <c r="K499" s="34" t="s">
        <v>65</v>
      </c>
      <c r="L499" s="77">
        <v>499</v>
      </c>
      <c r="M499" s="77"/>
      <c r="N499" s="72"/>
      <c r="O499" s="79" t="s">
        <v>382</v>
      </c>
      <c r="P499" s="81">
        <v>43689.73055555556</v>
      </c>
      <c r="Q499" s="79" t="s">
        <v>441</v>
      </c>
      <c r="R499" s="79"/>
      <c r="S499" s="79"/>
      <c r="T499" s="79"/>
      <c r="U499" s="79"/>
      <c r="V499" s="82" t="s">
        <v>587</v>
      </c>
      <c r="W499" s="81">
        <v>43689.73055555556</v>
      </c>
      <c r="X499" s="82" t="s">
        <v>668</v>
      </c>
      <c r="Y499" s="79"/>
      <c r="Z499" s="79"/>
      <c r="AA499" s="85" t="s">
        <v>786</v>
      </c>
      <c r="AB499" s="85" t="s">
        <v>834</v>
      </c>
      <c r="AC499" s="79" t="b">
        <v>0</v>
      </c>
      <c r="AD499" s="79">
        <v>0</v>
      </c>
      <c r="AE499" s="85" t="s">
        <v>851</v>
      </c>
      <c r="AF499" s="79" t="b">
        <v>0</v>
      </c>
      <c r="AG499" s="79" t="s">
        <v>853</v>
      </c>
      <c r="AH499" s="79"/>
      <c r="AI499" s="85" t="s">
        <v>839</v>
      </c>
      <c r="AJ499" s="79" t="b">
        <v>0</v>
      </c>
      <c r="AK499" s="79">
        <v>0</v>
      </c>
      <c r="AL499" s="85" t="s">
        <v>839</v>
      </c>
      <c r="AM499" s="79" t="s">
        <v>861</v>
      </c>
      <c r="AN499" s="79" t="b">
        <v>0</v>
      </c>
      <c r="AO499" s="85" t="s">
        <v>834</v>
      </c>
      <c r="AP499" s="79" t="s">
        <v>176</v>
      </c>
      <c r="AQ499" s="79">
        <v>0</v>
      </c>
      <c r="AR499" s="79">
        <v>0</v>
      </c>
      <c r="AS499" s="79"/>
      <c r="AT499" s="79"/>
      <c r="AU499" s="79"/>
      <c r="AV499" s="79"/>
      <c r="AW499" s="79"/>
      <c r="AX499" s="79"/>
      <c r="AY499" s="79"/>
      <c r="AZ499" s="79"/>
      <c r="BA499">
        <v>3</v>
      </c>
      <c r="BB499" s="78" t="str">
        <f>REPLACE(INDEX(GroupVertices[Group],MATCH(Edges[[#This Row],[Vertex 1]],GroupVertices[Vertex],0)),1,1,"")</f>
        <v>4</v>
      </c>
      <c r="BC499" s="78" t="str">
        <f>REPLACE(INDEX(GroupVertices[Group],MATCH(Edges[[#This Row],[Vertex 2]],GroupVertices[Vertex],0)),1,1,"")</f>
        <v>4</v>
      </c>
      <c r="BD499" s="48"/>
      <c r="BE499" s="49"/>
      <c r="BF499" s="48"/>
      <c r="BG499" s="49"/>
      <c r="BH499" s="48"/>
      <c r="BI499" s="49"/>
      <c r="BJ499" s="48"/>
      <c r="BK499" s="49"/>
      <c r="BL499" s="48"/>
    </row>
    <row r="500" spans="1:64" ht="15">
      <c r="A500" s="64" t="s">
        <v>271</v>
      </c>
      <c r="B500" s="64" t="s">
        <v>370</v>
      </c>
      <c r="C500" s="65" t="s">
        <v>2750</v>
      </c>
      <c r="D500" s="66">
        <v>4.75</v>
      </c>
      <c r="E500" s="67" t="s">
        <v>136</v>
      </c>
      <c r="F500" s="68">
        <v>29.25</v>
      </c>
      <c r="G500" s="65"/>
      <c r="H500" s="69"/>
      <c r="I500" s="70"/>
      <c r="J500" s="70"/>
      <c r="K500" s="34" t="s">
        <v>65</v>
      </c>
      <c r="L500" s="77">
        <v>500</v>
      </c>
      <c r="M500" s="77"/>
      <c r="N500" s="72"/>
      <c r="O500" s="79" t="s">
        <v>382</v>
      </c>
      <c r="P500" s="81">
        <v>43689.95212962963</v>
      </c>
      <c r="Q500" s="79" t="s">
        <v>442</v>
      </c>
      <c r="R500" s="79"/>
      <c r="S500" s="79"/>
      <c r="T500" s="79"/>
      <c r="U500" s="79"/>
      <c r="V500" s="82" t="s">
        <v>587</v>
      </c>
      <c r="W500" s="81">
        <v>43689.95212962963</v>
      </c>
      <c r="X500" s="82" t="s">
        <v>669</v>
      </c>
      <c r="Y500" s="79"/>
      <c r="Z500" s="79"/>
      <c r="AA500" s="85" t="s">
        <v>787</v>
      </c>
      <c r="AB500" s="79"/>
      <c r="AC500" s="79" t="b">
        <v>0</v>
      </c>
      <c r="AD500" s="79">
        <v>0</v>
      </c>
      <c r="AE500" s="85" t="s">
        <v>839</v>
      </c>
      <c r="AF500" s="79" t="b">
        <v>0</v>
      </c>
      <c r="AG500" s="79" t="s">
        <v>853</v>
      </c>
      <c r="AH500" s="79"/>
      <c r="AI500" s="85" t="s">
        <v>839</v>
      </c>
      <c r="AJ500" s="79" t="b">
        <v>0</v>
      </c>
      <c r="AK500" s="79">
        <v>0</v>
      </c>
      <c r="AL500" s="85" t="s">
        <v>785</v>
      </c>
      <c r="AM500" s="79" t="s">
        <v>861</v>
      </c>
      <c r="AN500" s="79" t="b">
        <v>0</v>
      </c>
      <c r="AO500" s="85" t="s">
        <v>785</v>
      </c>
      <c r="AP500" s="79" t="s">
        <v>176</v>
      </c>
      <c r="AQ500" s="79">
        <v>0</v>
      </c>
      <c r="AR500" s="79">
        <v>0</v>
      </c>
      <c r="AS500" s="79"/>
      <c r="AT500" s="79"/>
      <c r="AU500" s="79"/>
      <c r="AV500" s="79"/>
      <c r="AW500" s="79"/>
      <c r="AX500" s="79"/>
      <c r="AY500" s="79"/>
      <c r="AZ500" s="79"/>
      <c r="BA500">
        <v>3</v>
      </c>
      <c r="BB500" s="78" t="str">
        <f>REPLACE(INDEX(GroupVertices[Group],MATCH(Edges[[#This Row],[Vertex 1]],GroupVertices[Vertex],0)),1,1,"")</f>
        <v>4</v>
      </c>
      <c r="BC500" s="78" t="str">
        <f>REPLACE(INDEX(GroupVertices[Group],MATCH(Edges[[#This Row],[Vertex 2]],GroupVertices[Vertex],0)),1,1,"")</f>
        <v>4</v>
      </c>
      <c r="BD500" s="48"/>
      <c r="BE500" s="49"/>
      <c r="BF500" s="48"/>
      <c r="BG500" s="49"/>
      <c r="BH500" s="48"/>
      <c r="BI500" s="49"/>
      <c r="BJ500" s="48"/>
      <c r="BK500" s="49"/>
      <c r="BL500" s="48"/>
    </row>
    <row r="501" spans="1:64" ht="15">
      <c r="A501" s="64" t="s">
        <v>271</v>
      </c>
      <c r="B501" s="64" t="s">
        <v>370</v>
      </c>
      <c r="C501" s="65" t="s">
        <v>2750</v>
      </c>
      <c r="D501" s="66">
        <v>4.75</v>
      </c>
      <c r="E501" s="67" t="s">
        <v>136</v>
      </c>
      <c r="F501" s="68">
        <v>29.25</v>
      </c>
      <c r="G501" s="65"/>
      <c r="H501" s="69"/>
      <c r="I501" s="70"/>
      <c r="J501" s="70"/>
      <c r="K501" s="34" t="s">
        <v>65</v>
      </c>
      <c r="L501" s="77">
        <v>501</v>
      </c>
      <c r="M501" s="77"/>
      <c r="N501" s="72"/>
      <c r="O501" s="79" t="s">
        <v>382</v>
      </c>
      <c r="P501" s="81">
        <v>43689.9525</v>
      </c>
      <c r="Q501" s="79" t="s">
        <v>443</v>
      </c>
      <c r="R501" s="79"/>
      <c r="S501" s="79"/>
      <c r="T501" s="79"/>
      <c r="U501" s="79"/>
      <c r="V501" s="82" t="s">
        <v>587</v>
      </c>
      <c r="W501" s="81">
        <v>43689.9525</v>
      </c>
      <c r="X501" s="82" t="s">
        <v>670</v>
      </c>
      <c r="Y501" s="79"/>
      <c r="Z501" s="79"/>
      <c r="AA501" s="85" t="s">
        <v>788</v>
      </c>
      <c r="AB501" s="85" t="s">
        <v>785</v>
      </c>
      <c r="AC501" s="79" t="b">
        <v>0</v>
      </c>
      <c r="AD501" s="79">
        <v>0</v>
      </c>
      <c r="AE501" s="85" t="s">
        <v>851</v>
      </c>
      <c r="AF501" s="79" t="b">
        <v>0</v>
      </c>
      <c r="AG501" s="79" t="s">
        <v>853</v>
      </c>
      <c r="AH501" s="79"/>
      <c r="AI501" s="85" t="s">
        <v>839</v>
      </c>
      <c r="AJ501" s="79" t="b">
        <v>0</v>
      </c>
      <c r="AK501" s="79">
        <v>0</v>
      </c>
      <c r="AL501" s="85" t="s">
        <v>839</v>
      </c>
      <c r="AM501" s="79" t="s">
        <v>861</v>
      </c>
      <c r="AN501" s="79" t="b">
        <v>0</v>
      </c>
      <c r="AO501" s="85" t="s">
        <v>785</v>
      </c>
      <c r="AP501" s="79" t="s">
        <v>176</v>
      </c>
      <c r="AQ501" s="79">
        <v>0</v>
      </c>
      <c r="AR501" s="79">
        <v>0</v>
      </c>
      <c r="AS501" s="79"/>
      <c r="AT501" s="79"/>
      <c r="AU501" s="79"/>
      <c r="AV501" s="79"/>
      <c r="AW501" s="79"/>
      <c r="AX501" s="79"/>
      <c r="AY501" s="79"/>
      <c r="AZ501" s="79"/>
      <c r="BA501">
        <v>3</v>
      </c>
      <c r="BB501" s="78" t="str">
        <f>REPLACE(INDEX(GroupVertices[Group],MATCH(Edges[[#This Row],[Vertex 1]],GroupVertices[Vertex],0)),1,1,"")</f>
        <v>4</v>
      </c>
      <c r="BC501" s="78" t="str">
        <f>REPLACE(INDEX(GroupVertices[Group],MATCH(Edges[[#This Row],[Vertex 2]],GroupVertices[Vertex],0)),1,1,"")</f>
        <v>4</v>
      </c>
      <c r="BD501" s="48"/>
      <c r="BE501" s="49"/>
      <c r="BF501" s="48"/>
      <c r="BG501" s="49"/>
      <c r="BH501" s="48"/>
      <c r="BI501" s="49"/>
      <c r="BJ501" s="48"/>
      <c r="BK501" s="49"/>
      <c r="BL501" s="48"/>
    </row>
    <row r="502" spans="1:64" ht="15">
      <c r="A502" s="64" t="s">
        <v>270</v>
      </c>
      <c r="B502" s="64" t="s">
        <v>372</v>
      </c>
      <c r="C502" s="65" t="s">
        <v>2748</v>
      </c>
      <c r="D502" s="66">
        <v>3</v>
      </c>
      <c r="E502" s="67" t="s">
        <v>132</v>
      </c>
      <c r="F502" s="68">
        <v>35</v>
      </c>
      <c r="G502" s="65"/>
      <c r="H502" s="69"/>
      <c r="I502" s="70"/>
      <c r="J502" s="70"/>
      <c r="K502" s="34" t="s">
        <v>65</v>
      </c>
      <c r="L502" s="77">
        <v>502</v>
      </c>
      <c r="M502" s="77"/>
      <c r="N502" s="72"/>
      <c r="O502" s="79" t="s">
        <v>382</v>
      </c>
      <c r="P502" s="81">
        <v>43689.82922453704</v>
      </c>
      <c r="Q502" s="79" t="s">
        <v>440</v>
      </c>
      <c r="R502" s="79"/>
      <c r="S502" s="79"/>
      <c r="T502" s="79"/>
      <c r="U502" s="79"/>
      <c r="V502" s="82" t="s">
        <v>586</v>
      </c>
      <c r="W502" s="81">
        <v>43689.82922453704</v>
      </c>
      <c r="X502" s="82" t="s">
        <v>667</v>
      </c>
      <c r="Y502" s="79"/>
      <c r="Z502" s="79"/>
      <c r="AA502" s="85" t="s">
        <v>785</v>
      </c>
      <c r="AB502" s="85" t="s">
        <v>786</v>
      </c>
      <c r="AC502" s="79" t="b">
        <v>0</v>
      </c>
      <c r="AD502" s="79">
        <v>0</v>
      </c>
      <c r="AE502" s="85" t="s">
        <v>850</v>
      </c>
      <c r="AF502" s="79" t="b">
        <v>0</v>
      </c>
      <c r="AG502" s="79" t="s">
        <v>853</v>
      </c>
      <c r="AH502" s="79"/>
      <c r="AI502" s="85" t="s">
        <v>839</v>
      </c>
      <c r="AJ502" s="79" t="b">
        <v>0</v>
      </c>
      <c r="AK502" s="79">
        <v>0</v>
      </c>
      <c r="AL502" s="85" t="s">
        <v>839</v>
      </c>
      <c r="AM502" s="79" t="s">
        <v>863</v>
      </c>
      <c r="AN502" s="79" t="b">
        <v>0</v>
      </c>
      <c r="AO502" s="85" t="s">
        <v>786</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4</v>
      </c>
      <c r="BC502" s="78" t="str">
        <f>REPLACE(INDEX(GroupVertices[Group],MATCH(Edges[[#This Row],[Vertex 2]],GroupVertices[Vertex],0)),1,1,"")</f>
        <v>4</v>
      </c>
      <c r="BD502" s="48"/>
      <c r="BE502" s="49"/>
      <c r="BF502" s="48"/>
      <c r="BG502" s="49"/>
      <c r="BH502" s="48"/>
      <c r="BI502" s="49"/>
      <c r="BJ502" s="48"/>
      <c r="BK502" s="49"/>
      <c r="BL502" s="48"/>
    </row>
    <row r="503" spans="1:64" ht="15">
      <c r="A503" s="64" t="s">
        <v>271</v>
      </c>
      <c r="B503" s="64" t="s">
        <v>372</v>
      </c>
      <c r="C503" s="65" t="s">
        <v>2750</v>
      </c>
      <c r="D503" s="66">
        <v>4.75</v>
      </c>
      <c r="E503" s="67" t="s">
        <v>136</v>
      </c>
      <c r="F503" s="68">
        <v>29.25</v>
      </c>
      <c r="G503" s="65"/>
      <c r="H503" s="69"/>
      <c r="I503" s="70"/>
      <c r="J503" s="70"/>
      <c r="K503" s="34" t="s">
        <v>65</v>
      </c>
      <c r="L503" s="77">
        <v>503</v>
      </c>
      <c r="M503" s="77"/>
      <c r="N503" s="72"/>
      <c r="O503" s="79" t="s">
        <v>382</v>
      </c>
      <c r="P503" s="81">
        <v>43689.73055555556</v>
      </c>
      <c r="Q503" s="79" t="s">
        <v>441</v>
      </c>
      <c r="R503" s="79"/>
      <c r="S503" s="79"/>
      <c r="T503" s="79"/>
      <c r="U503" s="79"/>
      <c r="V503" s="82" t="s">
        <v>587</v>
      </c>
      <c r="W503" s="81">
        <v>43689.73055555556</v>
      </c>
      <c r="X503" s="82" t="s">
        <v>668</v>
      </c>
      <c r="Y503" s="79"/>
      <c r="Z503" s="79"/>
      <c r="AA503" s="85" t="s">
        <v>786</v>
      </c>
      <c r="AB503" s="85" t="s">
        <v>834</v>
      </c>
      <c r="AC503" s="79" t="b">
        <v>0</v>
      </c>
      <c r="AD503" s="79">
        <v>0</v>
      </c>
      <c r="AE503" s="85" t="s">
        <v>851</v>
      </c>
      <c r="AF503" s="79" t="b">
        <v>0</v>
      </c>
      <c r="AG503" s="79" t="s">
        <v>853</v>
      </c>
      <c r="AH503" s="79"/>
      <c r="AI503" s="85" t="s">
        <v>839</v>
      </c>
      <c r="AJ503" s="79" t="b">
        <v>0</v>
      </c>
      <c r="AK503" s="79">
        <v>0</v>
      </c>
      <c r="AL503" s="85" t="s">
        <v>839</v>
      </c>
      <c r="AM503" s="79" t="s">
        <v>861</v>
      </c>
      <c r="AN503" s="79" t="b">
        <v>0</v>
      </c>
      <c r="AO503" s="85" t="s">
        <v>834</v>
      </c>
      <c r="AP503" s="79" t="s">
        <v>176</v>
      </c>
      <c r="AQ503" s="79">
        <v>0</v>
      </c>
      <c r="AR503" s="79">
        <v>0</v>
      </c>
      <c r="AS503" s="79"/>
      <c r="AT503" s="79"/>
      <c r="AU503" s="79"/>
      <c r="AV503" s="79"/>
      <c r="AW503" s="79"/>
      <c r="AX503" s="79"/>
      <c r="AY503" s="79"/>
      <c r="AZ503" s="79"/>
      <c r="BA503">
        <v>3</v>
      </c>
      <c r="BB503" s="78" t="str">
        <f>REPLACE(INDEX(GroupVertices[Group],MATCH(Edges[[#This Row],[Vertex 1]],GroupVertices[Vertex],0)),1,1,"")</f>
        <v>4</v>
      </c>
      <c r="BC503" s="78" t="str">
        <f>REPLACE(INDEX(GroupVertices[Group],MATCH(Edges[[#This Row],[Vertex 2]],GroupVertices[Vertex],0)),1,1,"")</f>
        <v>4</v>
      </c>
      <c r="BD503" s="48"/>
      <c r="BE503" s="49"/>
      <c r="BF503" s="48"/>
      <c r="BG503" s="49"/>
      <c r="BH503" s="48"/>
      <c r="BI503" s="49"/>
      <c r="BJ503" s="48"/>
      <c r="BK503" s="49"/>
      <c r="BL503" s="48"/>
    </row>
    <row r="504" spans="1:64" ht="15">
      <c r="A504" s="64" t="s">
        <v>271</v>
      </c>
      <c r="B504" s="64" t="s">
        <v>372</v>
      </c>
      <c r="C504" s="65" t="s">
        <v>2750</v>
      </c>
      <c r="D504" s="66">
        <v>4.75</v>
      </c>
      <c r="E504" s="67" t="s">
        <v>136</v>
      </c>
      <c r="F504" s="68">
        <v>29.25</v>
      </c>
      <c r="G504" s="65"/>
      <c r="H504" s="69"/>
      <c r="I504" s="70"/>
      <c r="J504" s="70"/>
      <c r="K504" s="34" t="s">
        <v>65</v>
      </c>
      <c r="L504" s="77">
        <v>504</v>
      </c>
      <c r="M504" s="77"/>
      <c r="N504" s="72"/>
      <c r="O504" s="79" t="s">
        <v>382</v>
      </c>
      <c r="P504" s="81">
        <v>43689.95212962963</v>
      </c>
      <c r="Q504" s="79" t="s">
        <v>442</v>
      </c>
      <c r="R504" s="79"/>
      <c r="S504" s="79"/>
      <c r="T504" s="79"/>
      <c r="U504" s="79"/>
      <c r="V504" s="82" t="s">
        <v>587</v>
      </c>
      <c r="W504" s="81">
        <v>43689.95212962963</v>
      </c>
      <c r="X504" s="82" t="s">
        <v>669</v>
      </c>
      <c r="Y504" s="79"/>
      <c r="Z504" s="79"/>
      <c r="AA504" s="85" t="s">
        <v>787</v>
      </c>
      <c r="AB504" s="79"/>
      <c r="AC504" s="79" t="b">
        <v>0</v>
      </c>
      <c r="AD504" s="79">
        <v>0</v>
      </c>
      <c r="AE504" s="85" t="s">
        <v>839</v>
      </c>
      <c r="AF504" s="79" t="b">
        <v>0</v>
      </c>
      <c r="AG504" s="79" t="s">
        <v>853</v>
      </c>
      <c r="AH504" s="79"/>
      <c r="AI504" s="85" t="s">
        <v>839</v>
      </c>
      <c r="AJ504" s="79" t="b">
        <v>0</v>
      </c>
      <c r="AK504" s="79">
        <v>0</v>
      </c>
      <c r="AL504" s="85" t="s">
        <v>785</v>
      </c>
      <c r="AM504" s="79" t="s">
        <v>861</v>
      </c>
      <c r="AN504" s="79" t="b">
        <v>0</v>
      </c>
      <c r="AO504" s="85" t="s">
        <v>785</v>
      </c>
      <c r="AP504" s="79" t="s">
        <v>176</v>
      </c>
      <c r="AQ504" s="79">
        <v>0</v>
      </c>
      <c r="AR504" s="79">
        <v>0</v>
      </c>
      <c r="AS504" s="79"/>
      <c r="AT504" s="79"/>
      <c r="AU504" s="79"/>
      <c r="AV504" s="79"/>
      <c r="AW504" s="79"/>
      <c r="AX504" s="79"/>
      <c r="AY504" s="79"/>
      <c r="AZ504" s="79"/>
      <c r="BA504">
        <v>3</v>
      </c>
      <c r="BB504" s="78" t="str">
        <f>REPLACE(INDEX(GroupVertices[Group],MATCH(Edges[[#This Row],[Vertex 1]],GroupVertices[Vertex],0)),1,1,"")</f>
        <v>4</v>
      </c>
      <c r="BC504" s="78" t="str">
        <f>REPLACE(INDEX(GroupVertices[Group],MATCH(Edges[[#This Row],[Vertex 2]],GroupVertices[Vertex],0)),1,1,"")</f>
        <v>4</v>
      </c>
      <c r="BD504" s="48"/>
      <c r="BE504" s="49"/>
      <c r="BF504" s="48"/>
      <c r="BG504" s="49"/>
      <c r="BH504" s="48"/>
      <c r="BI504" s="49"/>
      <c r="BJ504" s="48"/>
      <c r="BK504" s="49"/>
      <c r="BL504" s="48"/>
    </row>
    <row r="505" spans="1:64" ht="15">
      <c r="A505" s="64" t="s">
        <v>271</v>
      </c>
      <c r="B505" s="64" t="s">
        <v>372</v>
      </c>
      <c r="C505" s="65" t="s">
        <v>2750</v>
      </c>
      <c r="D505" s="66">
        <v>4.75</v>
      </c>
      <c r="E505" s="67" t="s">
        <v>136</v>
      </c>
      <c r="F505" s="68">
        <v>29.25</v>
      </c>
      <c r="G505" s="65"/>
      <c r="H505" s="69"/>
      <c r="I505" s="70"/>
      <c r="J505" s="70"/>
      <c r="K505" s="34" t="s">
        <v>65</v>
      </c>
      <c r="L505" s="77">
        <v>505</v>
      </c>
      <c r="M505" s="77"/>
      <c r="N505" s="72"/>
      <c r="O505" s="79" t="s">
        <v>382</v>
      </c>
      <c r="P505" s="81">
        <v>43689.9525</v>
      </c>
      <c r="Q505" s="79" t="s">
        <v>443</v>
      </c>
      <c r="R505" s="79"/>
      <c r="S505" s="79"/>
      <c r="T505" s="79"/>
      <c r="U505" s="79"/>
      <c r="V505" s="82" t="s">
        <v>587</v>
      </c>
      <c r="W505" s="81">
        <v>43689.9525</v>
      </c>
      <c r="X505" s="82" t="s">
        <v>670</v>
      </c>
      <c r="Y505" s="79"/>
      <c r="Z505" s="79"/>
      <c r="AA505" s="85" t="s">
        <v>788</v>
      </c>
      <c r="AB505" s="85" t="s">
        <v>785</v>
      </c>
      <c r="AC505" s="79" t="b">
        <v>0</v>
      </c>
      <c r="AD505" s="79">
        <v>0</v>
      </c>
      <c r="AE505" s="85" t="s">
        <v>851</v>
      </c>
      <c r="AF505" s="79" t="b">
        <v>0</v>
      </c>
      <c r="AG505" s="79" t="s">
        <v>853</v>
      </c>
      <c r="AH505" s="79"/>
      <c r="AI505" s="85" t="s">
        <v>839</v>
      </c>
      <c r="AJ505" s="79" t="b">
        <v>0</v>
      </c>
      <c r="AK505" s="79">
        <v>0</v>
      </c>
      <c r="AL505" s="85" t="s">
        <v>839</v>
      </c>
      <c r="AM505" s="79" t="s">
        <v>861</v>
      </c>
      <c r="AN505" s="79" t="b">
        <v>0</v>
      </c>
      <c r="AO505" s="85" t="s">
        <v>785</v>
      </c>
      <c r="AP505" s="79" t="s">
        <v>176</v>
      </c>
      <c r="AQ505" s="79">
        <v>0</v>
      </c>
      <c r="AR505" s="79">
        <v>0</v>
      </c>
      <c r="AS505" s="79"/>
      <c r="AT505" s="79"/>
      <c r="AU505" s="79"/>
      <c r="AV505" s="79"/>
      <c r="AW505" s="79"/>
      <c r="AX505" s="79"/>
      <c r="AY505" s="79"/>
      <c r="AZ505" s="79"/>
      <c r="BA505">
        <v>3</v>
      </c>
      <c r="BB505" s="78" t="str">
        <f>REPLACE(INDEX(GroupVertices[Group],MATCH(Edges[[#This Row],[Vertex 1]],GroupVertices[Vertex],0)),1,1,"")</f>
        <v>4</v>
      </c>
      <c r="BC505" s="78" t="str">
        <f>REPLACE(INDEX(GroupVertices[Group],MATCH(Edges[[#This Row],[Vertex 2]],GroupVertices[Vertex],0)),1,1,"")</f>
        <v>4</v>
      </c>
      <c r="BD505" s="48"/>
      <c r="BE505" s="49"/>
      <c r="BF505" s="48"/>
      <c r="BG505" s="49"/>
      <c r="BH505" s="48"/>
      <c r="BI505" s="49"/>
      <c r="BJ505" s="48"/>
      <c r="BK505" s="49"/>
      <c r="BL505" s="48"/>
    </row>
    <row r="506" spans="1:64" ht="15">
      <c r="A506" s="64" t="s">
        <v>270</v>
      </c>
      <c r="B506" s="64" t="s">
        <v>373</v>
      </c>
      <c r="C506" s="65" t="s">
        <v>2748</v>
      </c>
      <c r="D506" s="66">
        <v>3</v>
      </c>
      <c r="E506" s="67" t="s">
        <v>132</v>
      </c>
      <c r="F506" s="68">
        <v>35</v>
      </c>
      <c r="G506" s="65"/>
      <c r="H506" s="69"/>
      <c r="I506" s="70"/>
      <c r="J506" s="70"/>
      <c r="K506" s="34" t="s">
        <v>65</v>
      </c>
      <c r="L506" s="77">
        <v>506</v>
      </c>
      <c r="M506" s="77"/>
      <c r="N506" s="72"/>
      <c r="O506" s="79" t="s">
        <v>382</v>
      </c>
      <c r="P506" s="81">
        <v>43689.82922453704</v>
      </c>
      <c r="Q506" s="79" t="s">
        <v>440</v>
      </c>
      <c r="R506" s="79"/>
      <c r="S506" s="79"/>
      <c r="T506" s="79"/>
      <c r="U506" s="79"/>
      <c r="V506" s="82" t="s">
        <v>586</v>
      </c>
      <c r="W506" s="81">
        <v>43689.82922453704</v>
      </c>
      <c r="X506" s="82" t="s">
        <v>667</v>
      </c>
      <c r="Y506" s="79"/>
      <c r="Z506" s="79"/>
      <c r="AA506" s="85" t="s">
        <v>785</v>
      </c>
      <c r="AB506" s="85" t="s">
        <v>786</v>
      </c>
      <c r="AC506" s="79" t="b">
        <v>0</v>
      </c>
      <c r="AD506" s="79">
        <v>0</v>
      </c>
      <c r="AE506" s="85" t="s">
        <v>850</v>
      </c>
      <c r="AF506" s="79" t="b">
        <v>0</v>
      </c>
      <c r="AG506" s="79" t="s">
        <v>853</v>
      </c>
      <c r="AH506" s="79"/>
      <c r="AI506" s="85" t="s">
        <v>839</v>
      </c>
      <c r="AJ506" s="79" t="b">
        <v>0</v>
      </c>
      <c r="AK506" s="79">
        <v>0</v>
      </c>
      <c r="AL506" s="85" t="s">
        <v>839</v>
      </c>
      <c r="AM506" s="79" t="s">
        <v>863</v>
      </c>
      <c r="AN506" s="79" t="b">
        <v>0</v>
      </c>
      <c r="AO506" s="85" t="s">
        <v>786</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4</v>
      </c>
      <c r="BC506" s="78" t="str">
        <f>REPLACE(INDEX(GroupVertices[Group],MATCH(Edges[[#This Row],[Vertex 2]],GroupVertices[Vertex],0)),1,1,"")</f>
        <v>4</v>
      </c>
      <c r="BD506" s="48">
        <v>0</v>
      </c>
      <c r="BE506" s="49">
        <v>0</v>
      </c>
      <c r="BF506" s="48">
        <v>1</v>
      </c>
      <c r="BG506" s="49">
        <v>10</v>
      </c>
      <c r="BH506" s="48">
        <v>0</v>
      </c>
      <c r="BI506" s="49">
        <v>0</v>
      </c>
      <c r="BJ506" s="48">
        <v>9</v>
      </c>
      <c r="BK506" s="49">
        <v>90</v>
      </c>
      <c r="BL506" s="48">
        <v>10</v>
      </c>
    </row>
    <row r="507" spans="1:64" ht="15">
      <c r="A507" s="64" t="s">
        <v>271</v>
      </c>
      <c r="B507" s="64" t="s">
        <v>373</v>
      </c>
      <c r="C507" s="65" t="s">
        <v>2750</v>
      </c>
      <c r="D507" s="66">
        <v>4.75</v>
      </c>
      <c r="E507" s="67" t="s">
        <v>136</v>
      </c>
      <c r="F507" s="68">
        <v>29.25</v>
      </c>
      <c r="G507" s="65"/>
      <c r="H507" s="69"/>
      <c r="I507" s="70"/>
      <c r="J507" s="70"/>
      <c r="K507" s="34" t="s">
        <v>65</v>
      </c>
      <c r="L507" s="77">
        <v>507</v>
      </c>
      <c r="M507" s="77"/>
      <c r="N507" s="72"/>
      <c r="O507" s="79" t="s">
        <v>382</v>
      </c>
      <c r="P507" s="81">
        <v>43689.73055555556</v>
      </c>
      <c r="Q507" s="79" t="s">
        <v>441</v>
      </c>
      <c r="R507" s="79"/>
      <c r="S507" s="79"/>
      <c r="T507" s="79"/>
      <c r="U507" s="79"/>
      <c r="V507" s="82" t="s">
        <v>587</v>
      </c>
      <c r="W507" s="81">
        <v>43689.73055555556</v>
      </c>
      <c r="X507" s="82" t="s">
        <v>668</v>
      </c>
      <c r="Y507" s="79"/>
      <c r="Z507" s="79"/>
      <c r="AA507" s="85" t="s">
        <v>786</v>
      </c>
      <c r="AB507" s="85" t="s">
        <v>834</v>
      </c>
      <c r="AC507" s="79" t="b">
        <v>0</v>
      </c>
      <c r="AD507" s="79">
        <v>0</v>
      </c>
      <c r="AE507" s="85" t="s">
        <v>851</v>
      </c>
      <c r="AF507" s="79" t="b">
        <v>0</v>
      </c>
      <c r="AG507" s="79" t="s">
        <v>853</v>
      </c>
      <c r="AH507" s="79"/>
      <c r="AI507" s="85" t="s">
        <v>839</v>
      </c>
      <c r="AJ507" s="79" t="b">
        <v>0</v>
      </c>
      <c r="AK507" s="79">
        <v>0</v>
      </c>
      <c r="AL507" s="85" t="s">
        <v>839</v>
      </c>
      <c r="AM507" s="79" t="s">
        <v>861</v>
      </c>
      <c r="AN507" s="79" t="b">
        <v>0</v>
      </c>
      <c r="AO507" s="85" t="s">
        <v>834</v>
      </c>
      <c r="AP507" s="79" t="s">
        <v>176</v>
      </c>
      <c r="AQ507" s="79">
        <v>0</v>
      </c>
      <c r="AR507" s="79">
        <v>0</v>
      </c>
      <c r="AS507" s="79"/>
      <c r="AT507" s="79"/>
      <c r="AU507" s="79"/>
      <c r="AV507" s="79"/>
      <c r="AW507" s="79"/>
      <c r="AX507" s="79"/>
      <c r="AY507" s="79"/>
      <c r="AZ507" s="79"/>
      <c r="BA507">
        <v>3</v>
      </c>
      <c r="BB507" s="78" t="str">
        <f>REPLACE(INDEX(GroupVertices[Group],MATCH(Edges[[#This Row],[Vertex 1]],GroupVertices[Vertex],0)),1,1,"")</f>
        <v>4</v>
      </c>
      <c r="BC507" s="78" t="str">
        <f>REPLACE(INDEX(GroupVertices[Group],MATCH(Edges[[#This Row],[Vertex 2]],GroupVertices[Vertex],0)),1,1,"")</f>
        <v>4</v>
      </c>
      <c r="BD507" s="48">
        <v>1</v>
      </c>
      <c r="BE507" s="49">
        <v>6.25</v>
      </c>
      <c r="BF507" s="48">
        <v>2</v>
      </c>
      <c r="BG507" s="49">
        <v>12.5</v>
      </c>
      <c r="BH507" s="48">
        <v>0</v>
      </c>
      <c r="BI507" s="49">
        <v>0</v>
      </c>
      <c r="BJ507" s="48">
        <v>13</v>
      </c>
      <c r="BK507" s="49">
        <v>81.25</v>
      </c>
      <c r="BL507" s="48">
        <v>16</v>
      </c>
    </row>
    <row r="508" spans="1:64" ht="15">
      <c r="A508" s="64" t="s">
        <v>271</v>
      </c>
      <c r="B508" s="64" t="s">
        <v>373</v>
      </c>
      <c r="C508" s="65" t="s">
        <v>2750</v>
      </c>
      <c r="D508" s="66">
        <v>4.75</v>
      </c>
      <c r="E508" s="67" t="s">
        <v>136</v>
      </c>
      <c r="F508" s="68">
        <v>29.25</v>
      </c>
      <c r="G508" s="65"/>
      <c r="H508" s="69"/>
      <c r="I508" s="70"/>
      <c r="J508" s="70"/>
      <c r="K508" s="34" t="s">
        <v>65</v>
      </c>
      <c r="L508" s="77">
        <v>508</v>
      </c>
      <c r="M508" s="77"/>
      <c r="N508" s="72"/>
      <c r="O508" s="79" t="s">
        <v>382</v>
      </c>
      <c r="P508" s="81">
        <v>43689.95212962963</v>
      </c>
      <c r="Q508" s="79" t="s">
        <v>442</v>
      </c>
      <c r="R508" s="79"/>
      <c r="S508" s="79"/>
      <c r="T508" s="79"/>
      <c r="U508" s="79"/>
      <c r="V508" s="82" t="s">
        <v>587</v>
      </c>
      <c r="W508" s="81">
        <v>43689.95212962963</v>
      </c>
      <c r="X508" s="82" t="s">
        <v>669</v>
      </c>
      <c r="Y508" s="79"/>
      <c r="Z508" s="79"/>
      <c r="AA508" s="85" t="s">
        <v>787</v>
      </c>
      <c r="AB508" s="79"/>
      <c r="AC508" s="79" t="b">
        <v>0</v>
      </c>
      <c r="AD508" s="79">
        <v>0</v>
      </c>
      <c r="AE508" s="85" t="s">
        <v>839</v>
      </c>
      <c r="AF508" s="79" t="b">
        <v>0</v>
      </c>
      <c r="AG508" s="79" t="s">
        <v>853</v>
      </c>
      <c r="AH508" s="79"/>
      <c r="AI508" s="85" t="s">
        <v>839</v>
      </c>
      <c r="AJ508" s="79" t="b">
        <v>0</v>
      </c>
      <c r="AK508" s="79">
        <v>0</v>
      </c>
      <c r="AL508" s="85" t="s">
        <v>785</v>
      </c>
      <c r="AM508" s="79" t="s">
        <v>861</v>
      </c>
      <c r="AN508" s="79" t="b">
        <v>0</v>
      </c>
      <c r="AO508" s="85" t="s">
        <v>785</v>
      </c>
      <c r="AP508" s="79" t="s">
        <v>176</v>
      </c>
      <c r="AQ508" s="79">
        <v>0</v>
      </c>
      <c r="AR508" s="79">
        <v>0</v>
      </c>
      <c r="AS508" s="79"/>
      <c r="AT508" s="79"/>
      <c r="AU508" s="79"/>
      <c r="AV508" s="79"/>
      <c r="AW508" s="79"/>
      <c r="AX508" s="79"/>
      <c r="AY508" s="79"/>
      <c r="AZ508" s="79"/>
      <c r="BA508">
        <v>3</v>
      </c>
      <c r="BB508" s="78" t="str">
        <f>REPLACE(INDEX(GroupVertices[Group],MATCH(Edges[[#This Row],[Vertex 1]],GroupVertices[Vertex],0)),1,1,"")</f>
        <v>4</v>
      </c>
      <c r="BC508" s="78" t="str">
        <f>REPLACE(INDEX(GroupVertices[Group],MATCH(Edges[[#This Row],[Vertex 2]],GroupVertices[Vertex],0)),1,1,"")</f>
        <v>4</v>
      </c>
      <c r="BD508" s="48">
        <v>0</v>
      </c>
      <c r="BE508" s="49">
        <v>0</v>
      </c>
      <c r="BF508" s="48">
        <v>1</v>
      </c>
      <c r="BG508" s="49">
        <v>8.333333333333334</v>
      </c>
      <c r="BH508" s="48">
        <v>0</v>
      </c>
      <c r="BI508" s="49">
        <v>0</v>
      </c>
      <c r="BJ508" s="48">
        <v>11</v>
      </c>
      <c r="BK508" s="49">
        <v>91.66666666666667</v>
      </c>
      <c r="BL508" s="48">
        <v>12</v>
      </c>
    </row>
    <row r="509" spans="1:64" ht="15">
      <c r="A509" s="64" t="s">
        <v>271</v>
      </c>
      <c r="B509" s="64" t="s">
        <v>373</v>
      </c>
      <c r="C509" s="65" t="s">
        <v>2750</v>
      </c>
      <c r="D509" s="66">
        <v>4.75</v>
      </c>
      <c r="E509" s="67" t="s">
        <v>136</v>
      </c>
      <c r="F509" s="68">
        <v>29.25</v>
      </c>
      <c r="G509" s="65"/>
      <c r="H509" s="69"/>
      <c r="I509" s="70"/>
      <c r="J509" s="70"/>
      <c r="K509" s="34" t="s">
        <v>65</v>
      </c>
      <c r="L509" s="77">
        <v>509</v>
      </c>
      <c r="M509" s="77"/>
      <c r="N509" s="72"/>
      <c r="O509" s="79" t="s">
        <v>382</v>
      </c>
      <c r="P509" s="81">
        <v>43689.9525</v>
      </c>
      <c r="Q509" s="79" t="s">
        <v>443</v>
      </c>
      <c r="R509" s="79"/>
      <c r="S509" s="79"/>
      <c r="T509" s="79"/>
      <c r="U509" s="79"/>
      <c r="V509" s="82" t="s">
        <v>587</v>
      </c>
      <c r="W509" s="81">
        <v>43689.9525</v>
      </c>
      <c r="X509" s="82" t="s">
        <v>670</v>
      </c>
      <c r="Y509" s="79"/>
      <c r="Z509" s="79"/>
      <c r="AA509" s="85" t="s">
        <v>788</v>
      </c>
      <c r="AB509" s="85" t="s">
        <v>785</v>
      </c>
      <c r="AC509" s="79" t="b">
        <v>0</v>
      </c>
      <c r="AD509" s="79">
        <v>0</v>
      </c>
      <c r="AE509" s="85" t="s">
        <v>851</v>
      </c>
      <c r="AF509" s="79" t="b">
        <v>0</v>
      </c>
      <c r="AG509" s="79" t="s">
        <v>853</v>
      </c>
      <c r="AH509" s="79"/>
      <c r="AI509" s="85" t="s">
        <v>839</v>
      </c>
      <c r="AJ509" s="79" t="b">
        <v>0</v>
      </c>
      <c r="AK509" s="79">
        <v>0</v>
      </c>
      <c r="AL509" s="85" t="s">
        <v>839</v>
      </c>
      <c r="AM509" s="79" t="s">
        <v>861</v>
      </c>
      <c r="AN509" s="79" t="b">
        <v>0</v>
      </c>
      <c r="AO509" s="85" t="s">
        <v>785</v>
      </c>
      <c r="AP509" s="79" t="s">
        <v>176</v>
      </c>
      <c r="AQ509" s="79">
        <v>0</v>
      </c>
      <c r="AR509" s="79">
        <v>0</v>
      </c>
      <c r="AS509" s="79"/>
      <c r="AT509" s="79"/>
      <c r="AU509" s="79"/>
      <c r="AV509" s="79"/>
      <c r="AW509" s="79"/>
      <c r="AX509" s="79"/>
      <c r="AY509" s="79"/>
      <c r="AZ509" s="79"/>
      <c r="BA509">
        <v>3</v>
      </c>
      <c r="BB509" s="78" t="str">
        <f>REPLACE(INDEX(GroupVertices[Group],MATCH(Edges[[#This Row],[Vertex 1]],GroupVertices[Vertex],0)),1,1,"")</f>
        <v>4</v>
      </c>
      <c r="BC509" s="78" t="str">
        <f>REPLACE(INDEX(GroupVertices[Group],MATCH(Edges[[#This Row],[Vertex 2]],GroupVertices[Vertex],0)),1,1,"")</f>
        <v>4</v>
      </c>
      <c r="BD509" s="48">
        <v>1</v>
      </c>
      <c r="BE509" s="49">
        <v>6.666666666666667</v>
      </c>
      <c r="BF509" s="48">
        <v>1</v>
      </c>
      <c r="BG509" s="49">
        <v>6.666666666666667</v>
      </c>
      <c r="BH509" s="48">
        <v>0</v>
      </c>
      <c r="BI509" s="49">
        <v>0</v>
      </c>
      <c r="BJ509" s="48">
        <v>13</v>
      </c>
      <c r="BK509" s="49">
        <v>86.66666666666667</v>
      </c>
      <c r="BL509" s="48">
        <v>15</v>
      </c>
    </row>
    <row r="510" spans="1:64" ht="15">
      <c r="A510" s="64" t="s">
        <v>270</v>
      </c>
      <c r="B510" s="64" t="s">
        <v>222</v>
      </c>
      <c r="C510" s="65" t="s">
        <v>2748</v>
      </c>
      <c r="D510" s="66">
        <v>3</v>
      </c>
      <c r="E510" s="67" t="s">
        <v>132</v>
      </c>
      <c r="F510" s="68">
        <v>35</v>
      </c>
      <c r="G510" s="65"/>
      <c r="H510" s="69"/>
      <c r="I510" s="70"/>
      <c r="J510" s="70"/>
      <c r="K510" s="34" t="s">
        <v>65</v>
      </c>
      <c r="L510" s="77">
        <v>510</v>
      </c>
      <c r="M510" s="77"/>
      <c r="N510" s="72"/>
      <c r="O510" s="79" t="s">
        <v>382</v>
      </c>
      <c r="P510" s="81">
        <v>43689.82922453704</v>
      </c>
      <c r="Q510" s="79" t="s">
        <v>440</v>
      </c>
      <c r="R510" s="79"/>
      <c r="S510" s="79"/>
      <c r="T510" s="79"/>
      <c r="U510" s="79"/>
      <c r="V510" s="82" t="s">
        <v>586</v>
      </c>
      <c r="W510" s="81">
        <v>43689.82922453704</v>
      </c>
      <c r="X510" s="82" t="s">
        <v>667</v>
      </c>
      <c r="Y510" s="79"/>
      <c r="Z510" s="79"/>
      <c r="AA510" s="85" t="s">
        <v>785</v>
      </c>
      <c r="AB510" s="85" t="s">
        <v>786</v>
      </c>
      <c r="AC510" s="79" t="b">
        <v>0</v>
      </c>
      <c r="AD510" s="79">
        <v>0</v>
      </c>
      <c r="AE510" s="85" t="s">
        <v>850</v>
      </c>
      <c r="AF510" s="79" t="b">
        <v>0</v>
      </c>
      <c r="AG510" s="79" t="s">
        <v>853</v>
      </c>
      <c r="AH510" s="79"/>
      <c r="AI510" s="85" t="s">
        <v>839</v>
      </c>
      <c r="AJ510" s="79" t="b">
        <v>0</v>
      </c>
      <c r="AK510" s="79">
        <v>0</v>
      </c>
      <c r="AL510" s="85" t="s">
        <v>839</v>
      </c>
      <c r="AM510" s="79" t="s">
        <v>863</v>
      </c>
      <c r="AN510" s="79" t="b">
        <v>0</v>
      </c>
      <c r="AO510" s="85" t="s">
        <v>786</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4</v>
      </c>
      <c r="BC510" s="78" t="str">
        <f>REPLACE(INDEX(GroupVertices[Group],MATCH(Edges[[#This Row],[Vertex 2]],GroupVertices[Vertex],0)),1,1,"")</f>
        <v>3</v>
      </c>
      <c r="BD510" s="48"/>
      <c r="BE510" s="49"/>
      <c r="BF510" s="48"/>
      <c r="BG510" s="49"/>
      <c r="BH510" s="48"/>
      <c r="BI510" s="49"/>
      <c r="BJ510" s="48"/>
      <c r="BK510" s="49"/>
      <c r="BL510" s="48"/>
    </row>
    <row r="511" spans="1:64" ht="15">
      <c r="A511" s="64" t="s">
        <v>270</v>
      </c>
      <c r="B511" s="64" t="s">
        <v>271</v>
      </c>
      <c r="C511" s="65" t="s">
        <v>2748</v>
      </c>
      <c r="D511" s="66">
        <v>3</v>
      </c>
      <c r="E511" s="67" t="s">
        <v>132</v>
      </c>
      <c r="F511" s="68">
        <v>35</v>
      </c>
      <c r="G511" s="65"/>
      <c r="H511" s="69"/>
      <c r="I511" s="70"/>
      <c r="J511" s="70"/>
      <c r="K511" s="34" t="s">
        <v>66</v>
      </c>
      <c r="L511" s="77">
        <v>511</v>
      </c>
      <c r="M511" s="77"/>
      <c r="N511" s="72"/>
      <c r="O511" s="79" t="s">
        <v>383</v>
      </c>
      <c r="P511" s="81">
        <v>43689.82922453704</v>
      </c>
      <c r="Q511" s="79" t="s">
        <v>440</v>
      </c>
      <c r="R511" s="79"/>
      <c r="S511" s="79"/>
      <c r="T511" s="79"/>
      <c r="U511" s="79"/>
      <c r="V511" s="82" t="s">
        <v>586</v>
      </c>
      <c r="W511" s="81">
        <v>43689.82922453704</v>
      </c>
      <c r="X511" s="82" t="s">
        <v>667</v>
      </c>
      <c r="Y511" s="79"/>
      <c r="Z511" s="79"/>
      <c r="AA511" s="85" t="s">
        <v>785</v>
      </c>
      <c r="AB511" s="85" t="s">
        <v>786</v>
      </c>
      <c r="AC511" s="79" t="b">
        <v>0</v>
      </c>
      <c r="AD511" s="79">
        <v>0</v>
      </c>
      <c r="AE511" s="85" t="s">
        <v>850</v>
      </c>
      <c r="AF511" s="79" t="b">
        <v>0</v>
      </c>
      <c r="AG511" s="79" t="s">
        <v>853</v>
      </c>
      <c r="AH511" s="79"/>
      <c r="AI511" s="85" t="s">
        <v>839</v>
      </c>
      <c r="AJ511" s="79" t="b">
        <v>0</v>
      </c>
      <c r="AK511" s="79">
        <v>0</v>
      </c>
      <c r="AL511" s="85" t="s">
        <v>839</v>
      </c>
      <c r="AM511" s="79" t="s">
        <v>863</v>
      </c>
      <c r="AN511" s="79" t="b">
        <v>0</v>
      </c>
      <c r="AO511" s="85" t="s">
        <v>786</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4</v>
      </c>
      <c r="BC511" s="78" t="str">
        <f>REPLACE(INDEX(GroupVertices[Group],MATCH(Edges[[#This Row],[Vertex 2]],GroupVertices[Vertex],0)),1,1,"")</f>
        <v>4</v>
      </c>
      <c r="BD511" s="48"/>
      <c r="BE511" s="49"/>
      <c r="BF511" s="48"/>
      <c r="BG511" s="49"/>
      <c r="BH511" s="48"/>
      <c r="BI511" s="49"/>
      <c r="BJ511" s="48"/>
      <c r="BK511" s="49"/>
      <c r="BL511" s="48"/>
    </row>
    <row r="512" spans="1:64" ht="15">
      <c r="A512" s="64" t="s">
        <v>271</v>
      </c>
      <c r="B512" s="64" t="s">
        <v>270</v>
      </c>
      <c r="C512" s="65" t="s">
        <v>2749</v>
      </c>
      <c r="D512" s="66">
        <v>3.875</v>
      </c>
      <c r="E512" s="67" t="s">
        <v>136</v>
      </c>
      <c r="F512" s="68">
        <v>32.125</v>
      </c>
      <c r="G512" s="65"/>
      <c r="H512" s="69"/>
      <c r="I512" s="70"/>
      <c r="J512" s="70"/>
      <c r="K512" s="34" t="s">
        <v>66</v>
      </c>
      <c r="L512" s="77">
        <v>512</v>
      </c>
      <c r="M512" s="77"/>
      <c r="N512" s="72"/>
      <c r="O512" s="79" t="s">
        <v>383</v>
      </c>
      <c r="P512" s="81">
        <v>43689.73055555556</v>
      </c>
      <c r="Q512" s="79" t="s">
        <v>441</v>
      </c>
      <c r="R512" s="79"/>
      <c r="S512" s="79"/>
      <c r="T512" s="79"/>
      <c r="U512" s="79"/>
      <c r="V512" s="82" t="s">
        <v>587</v>
      </c>
      <c r="W512" s="81">
        <v>43689.73055555556</v>
      </c>
      <c r="X512" s="82" t="s">
        <v>668</v>
      </c>
      <c r="Y512" s="79"/>
      <c r="Z512" s="79"/>
      <c r="AA512" s="85" t="s">
        <v>786</v>
      </c>
      <c r="AB512" s="85" t="s">
        <v>834</v>
      </c>
      <c r="AC512" s="79" t="b">
        <v>0</v>
      </c>
      <c r="AD512" s="79">
        <v>0</v>
      </c>
      <c r="AE512" s="85" t="s">
        <v>851</v>
      </c>
      <c r="AF512" s="79" t="b">
        <v>0</v>
      </c>
      <c r="AG512" s="79" t="s">
        <v>853</v>
      </c>
      <c r="AH512" s="79"/>
      <c r="AI512" s="85" t="s">
        <v>839</v>
      </c>
      <c r="AJ512" s="79" t="b">
        <v>0</v>
      </c>
      <c r="AK512" s="79">
        <v>0</v>
      </c>
      <c r="AL512" s="85" t="s">
        <v>839</v>
      </c>
      <c r="AM512" s="79" t="s">
        <v>861</v>
      </c>
      <c r="AN512" s="79" t="b">
        <v>0</v>
      </c>
      <c r="AO512" s="85" t="s">
        <v>834</v>
      </c>
      <c r="AP512" s="79" t="s">
        <v>176</v>
      </c>
      <c r="AQ512" s="79">
        <v>0</v>
      </c>
      <c r="AR512" s="79">
        <v>0</v>
      </c>
      <c r="AS512" s="79"/>
      <c r="AT512" s="79"/>
      <c r="AU512" s="79"/>
      <c r="AV512" s="79"/>
      <c r="AW512" s="79"/>
      <c r="AX512" s="79"/>
      <c r="AY512" s="79"/>
      <c r="AZ512" s="79"/>
      <c r="BA512">
        <v>2</v>
      </c>
      <c r="BB512" s="78" t="str">
        <f>REPLACE(INDEX(GroupVertices[Group],MATCH(Edges[[#This Row],[Vertex 1]],GroupVertices[Vertex],0)),1,1,"")</f>
        <v>4</v>
      </c>
      <c r="BC512" s="78" t="str">
        <f>REPLACE(INDEX(GroupVertices[Group],MATCH(Edges[[#This Row],[Vertex 2]],GroupVertices[Vertex],0)),1,1,"")</f>
        <v>4</v>
      </c>
      <c r="BD512" s="48"/>
      <c r="BE512" s="49"/>
      <c r="BF512" s="48"/>
      <c r="BG512" s="49"/>
      <c r="BH512" s="48"/>
      <c r="BI512" s="49"/>
      <c r="BJ512" s="48"/>
      <c r="BK512" s="49"/>
      <c r="BL512" s="48"/>
    </row>
    <row r="513" spans="1:64" ht="15">
      <c r="A513" s="64" t="s">
        <v>271</v>
      </c>
      <c r="B513" s="64" t="s">
        <v>270</v>
      </c>
      <c r="C513" s="65" t="s">
        <v>2748</v>
      </c>
      <c r="D513" s="66">
        <v>3</v>
      </c>
      <c r="E513" s="67" t="s">
        <v>132</v>
      </c>
      <c r="F513" s="68">
        <v>35</v>
      </c>
      <c r="G513" s="65"/>
      <c r="H513" s="69"/>
      <c r="I513" s="70"/>
      <c r="J513" s="70"/>
      <c r="K513" s="34" t="s">
        <v>66</v>
      </c>
      <c r="L513" s="77">
        <v>513</v>
      </c>
      <c r="M513" s="77"/>
      <c r="N513" s="72"/>
      <c r="O513" s="79" t="s">
        <v>382</v>
      </c>
      <c r="P513" s="81">
        <v>43689.95212962963</v>
      </c>
      <c r="Q513" s="79" t="s">
        <v>442</v>
      </c>
      <c r="R513" s="79"/>
      <c r="S513" s="79"/>
      <c r="T513" s="79"/>
      <c r="U513" s="79"/>
      <c r="V513" s="82" t="s">
        <v>587</v>
      </c>
      <c r="W513" s="81">
        <v>43689.95212962963</v>
      </c>
      <c r="X513" s="82" t="s">
        <v>669</v>
      </c>
      <c r="Y513" s="79"/>
      <c r="Z513" s="79"/>
      <c r="AA513" s="85" t="s">
        <v>787</v>
      </c>
      <c r="AB513" s="79"/>
      <c r="AC513" s="79" t="b">
        <v>0</v>
      </c>
      <c r="AD513" s="79">
        <v>0</v>
      </c>
      <c r="AE513" s="85" t="s">
        <v>839</v>
      </c>
      <c r="AF513" s="79" t="b">
        <v>0</v>
      </c>
      <c r="AG513" s="79" t="s">
        <v>853</v>
      </c>
      <c r="AH513" s="79"/>
      <c r="AI513" s="85" t="s">
        <v>839</v>
      </c>
      <c r="AJ513" s="79" t="b">
        <v>0</v>
      </c>
      <c r="AK513" s="79">
        <v>0</v>
      </c>
      <c r="AL513" s="85" t="s">
        <v>785</v>
      </c>
      <c r="AM513" s="79" t="s">
        <v>861</v>
      </c>
      <c r="AN513" s="79" t="b">
        <v>0</v>
      </c>
      <c r="AO513" s="85" t="s">
        <v>785</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4</v>
      </c>
      <c r="BC513" s="78" t="str">
        <f>REPLACE(INDEX(GroupVertices[Group],MATCH(Edges[[#This Row],[Vertex 2]],GroupVertices[Vertex],0)),1,1,"")</f>
        <v>4</v>
      </c>
      <c r="BD513" s="48"/>
      <c r="BE513" s="49"/>
      <c r="BF513" s="48"/>
      <c r="BG513" s="49"/>
      <c r="BH513" s="48"/>
      <c r="BI513" s="49"/>
      <c r="BJ513" s="48"/>
      <c r="BK513" s="49"/>
      <c r="BL513" s="48"/>
    </row>
    <row r="514" spans="1:64" ht="15">
      <c r="A514" s="64" t="s">
        <v>271</v>
      </c>
      <c r="B514" s="64" t="s">
        <v>270</v>
      </c>
      <c r="C514" s="65" t="s">
        <v>2749</v>
      </c>
      <c r="D514" s="66">
        <v>3.875</v>
      </c>
      <c r="E514" s="67" t="s">
        <v>136</v>
      </c>
      <c r="F514" s="68">
        <v>32.125</v>
      </c>
      <c r="G514" s="65"/>
      <c r="H514" s="69"/>
      <c r="I514" s="70"/>
      <c r="J514" s="70"/>
      <c r="K514" s="34" t="s">
        <v>66</v>
      </c>
      <c r="L514" s="77">
        <v>514</v>
      </c>
      <c r="M514" s="77"/>
      <c r="N514" s="72"/>
      <c r="O514" s="79" t="s">
        <v>383</v>
      </c>
      <c r="P514" s="81">
        <v>43689.9525</v>
      </c>
      <c r="Q514" s="79" t="s">
        <v>443</v>
      </c>
      <c r="R514" s="79"/>
      <c r="S514" s="79"/>
      <c r="T514" s="79"/>
      <c r="U514" s="79"/>
      <c r="V514" s="82" t="s">
        <v>587</v>
      </c>
      <c r="W514" s="81">
        <v>43689.9525</v>
      </c>
      <c r="X514" s="82" t="s">
        <v>670</v>
      </c>
      <c r="Y514" s="79"/>
      <c r="Z514" s="79"/>
      <c r="AA514" s="85" t="s">
        <v>788</v>
      </c>
      <c r="AB514" s="85" t="s">
        <v>785</v>
      </c>
      <c r="AC514" s="79" t="b">
        <v>0</v>
      </c>
      <c r="AD514" s="79">
        <v>0</v>
      </c>
      <c r="AE514" s="85" t="s">
        <v>851</v>
      </c>
      <c r="AF514" s="79" t="b">
        <v>0</v>
      </c>
      <c r="AG514" s="79" t="s">
        <v>853</v>
      </c>
      <c r="AH514" s="79"/>
      <c r="AI514" s="85" t="s">
        <v>839</v>
      </c>
      <c r="AJ514" s="79" t="b">
        <v>0</v>
      </c>
      <c r="AK514" s="79">
        <v>0</v>
      </c>
      <c r="AL514" s="85" t="s">
        <v>839</v>
      </c>
      <c r="AM514" s="79" t="s">
        <v>861</v>
      </c>
      <c r="AN514" s="79" t="b">
        <v>0</v>
      </c>
      <c r="AO514" s="85" t="s">
        <v>785</v>
      </c>
      <c r="AP514" s="79" t="s">
        <v>176</v>
      </c>
      <c r="AQ514" s="79">
        <v>0</v>
      </c>
      <c r="AR514" s="79">
        <v>0</v>
      </c>
      <c r="AS514" s="79"/>
      <c r="AT514" s="79"/>
      <c r="AU514" s="79"/>
      <c r="AV514" s="79"/>
      <c r="AW514" s="79"/>
      <c r="AX514" s="79"/>
      <c r="AY514" s="79"/>
      <c r="AZ514" s="79"/>
      <c r="BA514">
        <v>2</v>
      </c>
      <c r="BB514" s="78" t="str">
        <f>REPLACE(INDEX(GroupVertices[Group],MATCH(Edges[[#This Row],[Vertex 1]],GroupVertices[Vertex],0)),1,1,"")</f>
        <v>4</v>
      </c>
      <c r="BC514" s="78" t="str">
        <f>REPLACE(INDEX(GroupVertices[Group],MATCH(Edges[[#This Row],[Vertex 2]],GroupVertices[Vertex],0)),1,1,"")</f>
        <v>4</v>
      </c>
      <c r="BD514" s="48"/>
      <c r="BE514" s="49"/>
      <c r="BF514" s="48"/>
      <c r="BG514" s="49"/>
      <c r="BH514" s="48"/>
      <c r="BI514" s="49"/>
      <c r="BJ514" s="48"/>
      <c r="BK514" s="49"/>
      <c r="BL514" s="48"/>
    </row>
    <row r="515" spans="1:64" ht="15">
      <c r="A515" s="64" t="s">
        <v>271</v>
      </c>
      <c r="B515" s="64" t="s">
        <v>222</v>
      </c>
      <c r="C515" s="65" t="s">
        <v>2750</v>
      </c>
      <c r="D515" s="66">
        <v>4.75</v>
      </c>
      <c r="E515" s="67" t="s">
        <v>136</v>
      </c>
      <c r="F515" s="68">
        <v>29.25</v>
      </c>
      <c r="G515" s="65"/>
      <c r="H515" s="69"/>
      <c r="I515" s="70"/>
      <c r="J515" s="70"/>
      <c r="K515" s="34" t="s">
        <v>65</v>
      </c>
      <c r="L515" s="77">
        <v>515</v>
      </c>
      <c r="M515" s="77"/>
      <c r="N515" s="72"/>
      <c r="O515" s="79" t="s">
        <v>382</v>
      </c>
      <c r="P515" s="81">
        <v>43689.73055555556</v>
      </c>
      <c r="Q515" s="79" t="s">
        <v>441</v>
      </c>
      <c r="R515" s="79"/>
      <c r="S515" s="79"/>
      <c r="T515" s="79"/>
      <c r="U515" s="79"/>
      <c r="V515" s="82" t="s">
        <v>587</v>
      </c>
      <c r="W515" s="81">
        <v>43689.73055555556</v>
      </c>
      <c r="X515" s="82" t="s">
        <v>668</v>
      </c>
      <c r="Y515" s="79"/>
      <c r="Z515" s="79"/>
      <c r="AA515" s="85" t="s">
        <v>786</v>
      </c>
      <c r="AB515" s="85" t="s">
        <v>834</v>
      </c>
      <c r="AC515" s="79" t="b">
        <v>0</v>
      </c>
      <c r="AD515" s="79">
        <v>0</v>
      </c>
      <c r="AE515" s="85" t="s">
        <v>851</v>
      </c>
      <c r="AF515" s="79" t="b">
        <v>0</v>
      </c>
      <c r="AG515" s="79" t="s">
        <v>853</v>
      </c>
      <c r="AH515" s="79"/>
      <c r="AI515" s="85" t="s">
        <v>839</v>
      </c>
      <c r="AJ515" s="79" t="b">
        <v>0</v>
      </c>
      <c r="AK515" s="79">
        <v>0</v>
      </c>
      <c r="AL515" s="85" t="s">
        <v>839</v>
      </c>
      <c r="AM515" s="79" t="s">
        <v>861</v>
      </c>
      <c r="AN515" s="79" t="b">
        <v>0</v>
      </c>
      <c r="AO515" s="85" t="s">
        <v>834</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4</v>
      </c>
      <c r="BC515" s="78" t="str">
        <f>REPLACE(INDEX(GroupVertices[Group],MATCH(Edges[[#This Row],[Vertex 2]],GroupVertices[Vertex],0)),1,1,"")</f>
        <v>3</v>
      </c>
      <c r="BD515" s="48"/>
      <c r="BE515" s="49"/>
      <c r="BF515" s="48"/>
      <c r="BG515" s="49"/>
      <c r="BH515" s="48"/>
      <c r="BI515" s="49"/>
      <c r="BJ515" s="48"/>
      <c r="BK515" s="49"/>
      <c r="BL515" s="48"/>
    </row>
    <row r="516" spans="1:64" ht="15">
      <c r="A516" s="64" t="s">
        <v>271</v>
      </c>
      <c r="B516" s="64" t="s">
        <v>222</v>
      </c>
      <c r="C516" s="65" t="s">
        <v>2750</v>
      </c>
      <c r="D516" s="66">
        <v>4.75</v>
      </c>
      <c r="E516" s="67" t="s">
        <v>136</v>
      </c>
      <c r="F516" s="68">
        <v>29.25</v>
      </c>
      <c r="G516" s="65"/>
      <c r="H516" s="69"/>
      <c r="I516" s="70"/>
      <c r="J516" s="70"/>
      <c r="K516" s="34" t="s">
        <v>65</v>
      </c>
      <c r="L516" s="77">
        <v>516</v>
      </c>
      <c r="M516" s="77"/>
      <c r="N516" s="72"/>
      <c r="O516" s="79" t="s">
        <v>382</v>
      </c>
      <c r="P516" s="81">
        <v>43689.95212962963</v>
      </c>
      <c r="Q516" s="79" t="s">
        <v>442</v>
      </c>
      <c r="R516" s="79"/>
      <c r="S516" s="79"/>
      <c r="T516" s="79"/>
      <c r="U516" s="79"/>
      <c r="V516" s="82" t="s">
        <v>587</v>
      </c>
      <c r="W516" s="81">
        <v>43689.95212962963</v>
      </c>
      <c r="X516" s="82" t="s">
        <v>669</v>
      </c>
      <c r="Y516" s="79"/>
      <c r="Z516" s="79"/>
      <c r="AA516" s="85" t="s">
        <v>787</v>
      </c>
      <c r="AB516" s="79"/>
      <c r="AC516" s="79" t="b">
        <v>0</v>
      </c>
      <c r="AD516" s="79">
        <v>0</v>
      </c>
      <c r="AE516" s="85" t="s">
        <v>839</v>
      </c>
      <c r="AF516" s="79" t="b">
        <v>0</v>
      </c>
      <c r="AG516" s="79" t="s">
        <v>853</v>
      </c>
      <c r="AH516" s="79"/>
      <c r="AI516" s="85" t="s">
        <v>839</v>
      </c>
      <c r="AJ516" s="79" t="b">
        <v>0</v>
      </c>
      <c r="AK516" s="79">
        <v>0</v>
      </c>
      <c r="AL516" s="85" t="s">
        <v>785</v>
      </c>
      <c r="AM516" s="79" t="s">
        <v>861</v>
      </c>
      <c r="AN516" s="79" t="b">
        <v>0</v>
      </c>
      <c r="AO516" s="85" t="s">
        <v>785</v>
      </c>
      <c r="AP516" s="79" t="s">
        <v>176</v>
      </c>
      <c r="AQ516" s="79">
        <v>0</v>
      </c>
      <c r="AR516" s="79">
        <v>0</v>
      </c>
      <c r="AS516" s="79"/>
      <c r="AT516" s="79"/>
      <c r="AU516" s="79"/>
      <c r="AV516" s="79"/>
      <c r="AW516" s="79"/>
      <c r="AX516" s="79"/>
      <c r="AY516" s="79"/>
      <c r="AZ516" s="79"/>
      <c r="BA516">
        <v>3</v>
      </c>
      <c r="BB516" s="78" t="str">
        <f>REPLACE(INDEX(GroupVertices[Group],MATCH(Edges[[#This Row],[Vertex 1]],GroupVertices[Vertex],0)),1,1,"")</f>
        <v>4</v>
      </c>
      <c r="BC516" s="78" t="str">
        <f>REPLACE(INDEX(GroupVertices[Group],MATCH(Edges[[#This Row],[Vertex 2]],GroupVertices[Vertex],0)),1,1,"")</f>
        <v>3</v>
      </c>
      <c r="BD516" s="48"/>
      <c r="BE516" s="49"/>
      <c r="BF516" s="48"/>
      <c r="BG516" s="49"/>
      <c r="BH516" s="48"/>
      <c r="BI516" s="49"/>
      <c r="BJ516" s="48"/>
      <c r="BK516" s="49"/>
      <c r="BL516" s="48"/>
    </row>
    <row r="517" spans="1:64" ht="15">
      <c r="A517" s="64" t="s">
        <v>271</v>
      </c>
      <c r="B517" s="64" t="s">
        <v>222</v>
      </c>
      <c r="C517" s="65" t="s">
        <v>2750</v>
      </c>
      <c r="D517" s="66">
        <v>4.75</v>
      </c>
      <c r="E517" s="67" t="s">
        <v>136</v>
      </c>
      <c r="F517" s="68">
        <v>29.25</v>
      </c>
      <c r="G517" s="65"/>
      <c r="H517" s="69"/>
      <c r="I517" s="70"/>
      <c r="J517" s="70"/>
      <c r="K517" s="34" t="s">
        <v>65</v>
      </c>
      <c r="L517" s="77">
        <v>517</v>
      </c>
      <c r="M517" s="77"/>
      <c r="N517" s="72"/>
      <c r="O517" s="79" t="s">
        <v>382</v>
      </c>
      <c r="P517" s="81">
        <v>43689.9525</v>
      </c>
      <c r="Q517" s="79" t="s">
        <v>443</v>
      </c>
      <c r="R517" s="79"/>
      <c r="S517" s="79"/>
      <c r="T517" s="79"/>
      <c r="U517" s="79"/>
      <c r="V517" s="82" t="s">
        <v>587</v>
      </c>
      <c r="W517" s="81">
        <v>43689.9525</v>
      </c>
      <c r="X517" s="82" t="s">
        <v>670</v>
      </c>
      <c r="Y517" s="79"/>
      <c r="Z517" s="79"/>
      <c r="AA517" s="85" t="s">
        <v>788</v>
      </c>
      <c r="AB517" s="85" t="s">
        <v>785</v>
      </c>
      <c r="AC517" s="79" t="b">
        <v>0</v>
      </c>
      <c r="AD517" s="79">
        <v>0</v>
      </c>
      <c r="AE517" s="85" t="s">
        <v>851</v>
      </c>
      <c r="AF517" s="79" t="b">
        <v>0</v>
      </c>
      <c r="AG517" s="79" t="s">
        <v>853</v>
      </c>
      <c r="AH517" s="79"/>
      <c r="AI517" s="85" t="s">
        <v>839</v>
      </c>
      <c r="AJ517" s="79" t="b">
        <v>0</v>
      </c>
      <c r="AK517" s="79">
        <v>0</v>
      </c>
      <c r="AL517" s="85" t="s">
        <v>839</v>
      </c>
      <c r="AM517" s="79" t="s">
        <v>861</v>
      </c>
      <c r="AN517" s="79" t="b">
        <v>0</v>
      </c>
      <c r="AO517" s="85" t="s">
        <v>785</v>
      </c>
      <c r="AP517" s="79" t="s">
        <v>176</v>
      </c>
      <c r="AQ517" s="79">
        <v>0</v>
      </c>
      <c r="AR517" s="79">
        <v>0</v>
      </c>
      <c r="AS517" s="79"/>
      <c r="AT517" s="79"/>
      <c r="AU517" s="79"/>
      <c r="AV517" s="79"/>
      <c r="AW517" s="79"/>
      <c r="AX517" s="79"/>
      <c r="AY517" s="79"/>
      <c r="AZ517" s="79"/>
      <c r="BA517">
        <v>3</v>
      </c>
      <c r="BB517" s="78" t="str">
        <f>REPLACE(INDEX(GroupVertices[Group],MATCH(Edges[[#This Row],[Vertex 1]],GroupVertices[Vertex],0)),1,1,"")</f>
        <v>4</v>
      </c>
      <c r="BC517" s="78" t="str">
        <f>REPLACE(INDEX(GroupVertices[Group],MATCH(Edges[[#This Row],[Vertex 2]],GroupVertices[Vertex],0)),1,1,"")</f>
        <v>3</v>
      </c>
      <c r="BD517" s="48"/>
      <c r="BE517" s="49"/>
      <c r="BF517" s="48"/>
      <c r="BG517" s="49"/>
      <c r="BH517" s="48"/>
      <c r="BI517" s="49"/>
      <c r="BJ517" s="48"/>
      <c r="BK517" s="49"/>
      <c r="BL517" s="48"/>
    </row>
    <row r="518" spans="1:64" ht="15">
      <c r="A518" s="64" t="s">
        <v>272</v>
      </c>
      <c r="B518" s="64" t="s">
        <v>374</v>
      </c>
      <c r="C518" s="65" t="s">
        <v>2748</v>
      </c>
      <c r="D518" s="66">
        <v>3</v>
      </c>
      <c r="E518" s="67" t="s">
        <v>132</v>
      </c>
      <c r="F518" s="68">
        <v>35</v>
      </c>
      <c r="G518" s="65"/>
      <c r="H518" s="69"/>
      <c r="I518" s="70"/>
      <c r="J518" s="70"/>
      <c r="K518" s="34" t="s">
        <v>65</v>
      </c>
      <c r="L518" s="77">
        <v>518</v>
      </c>
      <c r="M518" s="77"/>
      <c r="N518" s="72"/>
      <c r="O518" s="79" t="s">
        <v>382</v>
      </c>
      <c r="P518" s="81">
        <v>43690.511516203704</v>
      </c>
      <c r="Q518" s="79" t="s">
        <v>444</v>
      </c>
      <c r="R518" s="79"/>
      <c r="S518" s="79"/>
      <c r="T518" s="79"/>
      <c r="U518" s="79"/>
      <c r="V518" s="82" t="s">
        <v>588</v>
      </c>
      <c r="W518" s="81">
        <v>43690.511516203704</v>
      </c>
      <c r="X518" s="82" t="s">
        <v>671</v>
      </c>
      <c r="Y518" s="79"/>
      <c r="Z518" s="79"/>
      <c r="AA518" s="85" t="s">
        <v>789</v>
      </c>
      <c r="AB518" s="85" t="s">
        <v>835</v>
      </c>
      <c r="AC518" s="79" t="b">
        <v>0</v>
      </c>
      <c r="AD518" s="79">
        <v>1</v>
      </c>
      <c r="AE518" s="85" t="s">
        <v>852</v>
      </c>
      <c r="AF518" s="79" t="b">
        <v>0</v>
      </c>
      <c r="AG518" s="79" t="s">
        <v>853</v>
      </c>
      <c r="AH518" s="79"/>
      <c r="AI518" s="85" t="s">
        <v>839</v>
      </c>
      <c r="AJ518" s="79" t="b">
        <v>0</v>
      </c>
      <c r="AK518" s="79">
        <v>0</v>
      </c>
      <c r="AL518" s="85" t="s">
        <v>839</v>
      </c>
      <c r="AM518" s="79" t="s">
        <v>861</v>
      </c>
      <c r="AN518" s="79" t="b">
        <v>0</v>
      </c>
      <c r="AO518" s="85" t="s">
        <v>835</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9</v>
      </c>
      <c r="BC518" s="78" t="str">
        <f>REPLACE(INDEX(GroupVertices[Group],MATCH(Edges[[#This Row],[Vertex 2]],GroupVertices[Vertex],0)),1,1,"")</f>
        <v>9</v>
      </c>
      <c r="BD518" s="48"/>
      <c r="BE518" s="49"/>
      <c r="BF518" s="48"/>
      <c r="BG518" s="49"/>
      <c r="BH518" s="48"/>
      <c r="BI518" s="49"/>
      <c r="BJ518" s="48"/>
      <c r="BK518" s="49"/>
      <c r="BL518" s="48"/>
    </row>
    <row r="519" spans="1:64" ht="15">
      <c r="A519" s="64" t="s">
        <v>272</v>
      </c>
      <c r="B519" s="64" t="s">
        <v>375</v>
      </c>
      <c r="C519" s="65" t="s">
        <v>2748</v>
      </c>
      <c r="D519" s="66">
        <v>3</v>
      </c>
      <c r="E519" s="67" t="s">
        <v>132</v>
      </c>
      <c r="F519" s="68">
        <v>35</v>
      </c>
      <c r="G519" s="65"/>
      <c r="H519" s="69"/>
      <c r="I519" s="70"/>
      <c r="J519" s="70"/>
      <c r="K519" s="34" t="s">
        <v>65</v>
      </c>
      <c r="L519" s="77">
        <v>519</v>
      </c>
      <c r="M519" s="77"/>
      <c r="N519" s="72"/>
      <c r="O519" s="79" t="s">
        <v>382</v>
      </c>
      <c r="P519" s="81">
        <v>43690.511516203704</v>
      </c>
      <c r="Q519" s="79" t="s">
        <v>444</v>
      </c>
      <c r="R519" s="79"/>
      <c r="S519" s="79"/>
      <c r="T519" s="79"/>
      <c r="U519" s="79"/>
      <c r="V519" s="82" t="s">
        <v>588</v>
      </c>
      <c r="W519" s="81">
        <v>43690.511516203704</v>
      </c>
      <c r="X519" s="82" t="s">
        <v>671</v>
      </c>
      <c r="Y519" s="79"/>
      <c r="Z519" s="79"/>
      <c r="AA519" s="85" t="s">
        <v>789</v>
      </c>
      <c r="AB519" s="85" t="s">
        <v>835</v>
      </c>
      <c r="AC519" s="79" t="b">
        <v>0</v>
      </c>
      <c r="AD519" s="79">
        <v>1</v>
      </c>
      <c r="AE519" s="85" t="s">
        <v>852</v>
      </c>
      <c r="AF519" s="79" t="b">
        <v>0</v>
      </c>
      <c r="AG519" s="79" t="s">
        <v>853</v>
      </c>
      <c r="AH519" s="79"/>
      <c r="AI519" s="85" t="s">
        <v>839</v>
      </c>
      <c r="AJ519" s="79" t="b">
        <v>0</v>
      </c>
      <c r="AK519" s="79">
        <v>0</v>
      </c>
      <c r="AL519" s="85" t="s">
        <v>839</v>
      </c>
      <c r="AM519" s="79" t="s">
        <v>861</v>
      </c>
      <c r="AN519" s="79" t="b">
        <v>0</v>
      </c>
      <c r="AO519" s="85" t="s">
        <v>835</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9</v>
      </c>
      <c r="BC519" s="78" t="str">
        <f>REPLACE(INDEX(GroupVertices[Group],MATCH(Edges[[#This Row],[Vertex 2]],GroupVertices[Vertex],0)),1,1,"")</f>
        <v>9</v>
      </c>
      <c r="BD519" s="48"/>
      <c r="BE519" s="49"/>
      <c r="BF519" s="48"/>
      <c r="BG519" s="49"/>
      <c r="BH519" s="48"/>
      <c r="BI519" s="49"/>
      <c r="BJ519" s="48"/>
      <c r="BK519" s="49"/>
      <c r="BL519" s="48"/>
    </row>
    <row r="520" spans="1:64" ht="15">
      <c r="A520" s="64" t="s">
        <v>272</v>
      </c>
      <c r="B520" s="64" t="s">
        <v>376</v>
      </c>
      <c r="C520" s="65" t="s">
        <v>2748</v>
      </c>
      <c r="D520" s="66">
        <v>3</v>
      </c>
      <c r="E520" s="67" t="s">
        <v>132</v>
      </c>
      <c r="F520" s="68">
        <v>35</v>
      </c>
      <c r="G520" s="65"/>
      <c r="H520" s="69"/>
      <c r="I520" s="70"/>
      <c r="J520" s="70"/>
      <c r="K520" s="34" t="s">
        <v>65</v>
      </c>
      <c r="L520" s="77">
        <v>520</v>
      </c>
      <c r="M520" s="77"/>
      <c r="N520" s="72"/>
      <c r="O520" s="79" t="s">
        <v>382</v>
      </c>
      <c r="P520" s="81">
        <v>43690.511516203704</v>
      </c>
      <c r="Q520" s="79" t="s">
        <v>444</v>
      </c>
      <c r="R520" s="79"/>
      <c r="S520" s="79"/>
      <c r="T520" s="79"/>
      <c r="U520" s="79"/>
      <c r="V520" s="82" t="s">
        <v>588</v>
      </c>
      <c r="W520" s="81">
        <v>43690.511516203704</v>
      </c>
      <c r="X520" s="82" t="s">
        <v>671</v>
      </c>
      <c r="Y520" s="79"/>
      <c r="Z520" s="79"/>
      <c r="AA520" s="85" t="s">
        <v>789</v>
      </c>
      <c r="AB520" s="85" t="s">
        <v>835</v>
      </c>
      <c r="AC520" s="79" t="b">
        <v>0</v>
      </c>
      <c r="AD520" s="79">
        <v>1</v>
      </c>
      <c r="AE520" s="85" t="s">
        <v>852</v>
      </c>
      <c r="AF520" s="79" t="b">
        <v>0</v>
      </c>
      <c r="AG520" s="79" t="s">
        <v>853</v>
      </c>
      <c r="AH520" s="79"/>
      <c r="AI520" s="85" t="s">
        <v>839</v>
      </c>
      <c r="AJ520" s="79" t="b">
        <v>0</v>
      </c>
      <c r="AK520" s="79">
        <v>0</v>
      </c>
      <c r="AL520" s="85" t="s">
        <v>839</v>
      </c>
      <c r="AM520" s="79" t="s">
        <v>861</v>
      </c>
      <c r="AN520" s="79" t="b">
        <v>0</v>
      </c>
      <c r="AO520" s="85" t="s">
        <v>835</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9</v>
      </c>
      <c r="BC520" s="78" t="str">
        <f>REPLACE(INDEX(GroupVertices[Group],MATCH(Edges[[#This Row],[Vertex 2]],GroupVertices[Vertex],0)),1,1,"")</f>
        <v>9</v>
      </c>
      <c r="BD520" s="48"/>
      <c r="BE520" s="49"/>
      <c r="BF520" s="48"/>
      <c r="BG520" s="49"/>
      <c r="BH520" s="48"/>
      <c r="BI520" s="49"/>
      <c r="BJ520" s="48"/>
      <c r="BK520" s="49"/>
      <c r="BL520" s="48"/>
    </row>
    <row r="521" spans="1:64" ht="15">
      <c r="A521" s="64" t="s">
        <v>272</v>
      </c>
      <c r="B521" s="64" t="s">
        <v>377</v>
      </c>
      <c r="C521" s="65" t="s">
        <v>2748</v>
      </c>
      <c r="D521" s="66">
        <v>3</v>
      </c>
      <c r="E521" s="67" t="s">
        <v>132</v>
      </c>
      <c r="F521" s="68">
        <v>35</v>
      </c>
      <c r="G521" s="65"/>
      <c r="H521" s="69"/>
      <c r="I521" s="70"/>
      <c r="J521" s="70"/>
      <c r="K521" s="34" t="s">
        <v>65</v>
      </c>
      <c r="L521" s="77">
        <v>521</v>
      </c>
      <c r="M521" s="77"/>
      <c r="N521" s="72"/>
      <c r="O521" s="79" t="s">
        <v>382</v>
      </c>
      <c r="P521" s="81">
        <v>43690.511516203704</v>
      </c>
      <c r="Q521" s="79" t="s">
        <v>444</v>
      </c>
      <c r="R521" s="79"/>
      <c r="S521" s="79"/>
      <c r="T521" s="79"/>
      <c r="U521" s="79"/>
      <c r="V521" s="82" t="s">
        <v>588</v>
      </c>
      <c r="W521" s="81">
        <v>43690.511516203704</v>
      </c>
      <c r="X521" s="82" t="s">
        <v>671</v>
      </c>
      <c r="Y521" s="79"/>
      <c r="Z521" s="79"/>
      <c r="AA521" s="85" t="s">
        <v>789</v>
      </c>
      <c r="AB521" s="85" t="s">
        <v>835</v>
      </c>
      <c r="AC521" s="79" t="b">
        <v>0</v>
      </c>
      <c r="AD521" s="79">
        <v>1</v>
      </c>
      <c r="AE521" s="85" t="s">
        <v>852</v>
      </c>
      <c r="AF521" s="79" t="b">
        <v>0</v>
      </c>
      <c r="AG521" s="79" t="s">
        <v>853</v>
      </c>
      <c r="AH521" s="79"/>
      <c r="AI521" s="85" t="s">
        <v>839</v>
      </c>
      <c r="AJ521" s="79" t="b">
        <v>0</v>
      </c>
      <c r="AK521" s="79">
        <v>0</v>
      </c>
      <c r="AL521" s="85" t="s">
        <v>839</v>
      </c>
      <c r="AM521" s="79" t="s">
        <v>861</v>
      </c>
      <c r="AN521" s="79" t="b">
        <v>0</v>
      </c>
      <c r="AO521" s="85" t="s">
        <v>835</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9</v>
      </c>
      <c r="BC521" s="78" t="str">
        <f>REPLACE(INDEX(GroupVertices[Group],MATCH(Edges[[#This Row],[Vertex 2]],GroupVertices[Vertex],0)),1,1,"")</f>
        <v>9</v>
      </c>
      <c r="BD521" s="48"/>
      <c r="BE521" s="49"/>
      <c r="BF521" s="48"/>
      <c r="BG521" s="49"/>
      <c r="BH521" s="48"/>
      <c r="BI521" s="49"/>
      <c r="BJ521" s="48"/>
      <c r="BK521" s="49"/>
      <c r="BL521" s="48"/>
    </row>
    <row r="522" spans="1:64" ht="15">
      <c r="A522" s="64" t="s">
        <v>272</v>
      </c>
      <c r="B522" s="64" t="s">
        <v>378</v>
      </c>
      <c r="C522" s="65" t="s">
        <v>2748</v>
      </c>
      <c r="D522" s="66">
        <v>3</v>
      </c>
      <c r="E522" s="67" t="s">
        <v>132</v>
      </c>
      <c r="F522" s="68">
        <v>35</v>
      </c>
      <c r="G522" s="65"/>
      <c r="H522" s="69"/>
      <c r="I522" s="70"/>
      <c r="J522" s="70"/>
      <c r="K522" s="34" t="s">
        <v>65</v>
      </c>
      <c r="L522" s="77">
        <v>522</v>
      </c>
      <c r="M522" s="77"/>
      <c r="N522" s="72"/>
      <c r="O522" s="79" t="s">
        <v>382</v>
      </c>
      <c r="P522" s="81">
        <v>43690.511516203704</v>
      </c>
      <c r="Q522" s="79" t="s">
        <v>444</v>
      </c>
      <c r="R522" s="79"/>
      <c r="S522" s="79"/>
      <c r="T522" s="79"/>
      <c r="U522" s="79"/>
      <c r="V522" s="82" t="s">
        <v>588</v>
      </c>
      <c r="W522" s="81">
        <v>43690.511516203704</v>
      </c>
      <c r="X522" s="82" t="s">
        <v>671</v>
      </c>
      <c r="Y522" s="79"/>
      <c r="Z522" s="79"/>
      <c r="AA522" s="85" t="s">
        <v>789</v>
      </c>
      <c r="AB522" s="85" t="s">
        <v>835</v>
      </c>
      <c r="AC522" s="79" t="b">
        <v>0</v>
      </c>
      <c r="AD522" s="79">
        <v>1</v>
      </c>
      <c r="AE522" s="85" t="s">
        <v>852</v>
      </c>
      <c r="AF522" s="79" t="b">
        <v>0</v>
      </c>
      <c r="AG522" s="79" t="s">
        <v>853</v>
      </c>
      <c r="AH522" s="79"/>
      <c r="AI522" s="85" t="s">
        <v>839</v>
      </c>
      <c r="AJ522" s="79" t="b">
        <v>0</v>
      </c>
      <c r="AK522" s="79">
        <v>0</v>
      </c>
      <c r="AL522" s="85" t="s">
        <v>839</v>
      </c>
      <c r="AM522" s="79" t="s">
        <v>861</v>
      </c>
      <c r="AN522" s="79" t="b">
        <v>0</v>
      </c>
      <c r="AO522" s="85" t="s">
        <v>835</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9</v>
      </c>
      <c r="BC522" s="78" t="str">
        <f>REPLACE(INDEX(GroupVertices[Group],MATCH(Edges[[#This Row],[Vertex 2]],GroupVertices[Vertex],0)),1,1,"")</f>
        <v>9</v>
      </c>
      <c r="BD522" s="48"/>
      <c r="BE522" s="49"/>
      <c r="BF522" s="48"/>
      <c r="BG522" s="49"/>
      <c r="BH522" s="48"/>
      <c r="BI522" s="49"/>
      <c r="BJ522" s="48"/>
      <c r="BK522" s="49"/>
      <c r="BL522" s="48"/>
    </row>
    <row r="523" spans="1:64" ht="15">
      <c r="A523" s="64" t="s">
        <v>272</v>
      </c>
      <c r="B523" s="64" t="s">
        <v>379</v>
      </c>
      <c r="C523" s="65" t="s">
        <v>2748</v>
      </c>
      <c r="D523" s="66">
        <v>3</v>
      </c>
      <c r="E523" s="67" t="s">
        <v>132</v>
      </c>
      <c r="F523" s="68">
        <v>35</v>
      </c>
      <c r="G523" s="65"/>
      <c r="H523" s="69"/>
      <c r="I523" s="70"/>
      <c r="J523" s="70"/>
      <c r="K523" s="34" t="s">
        <v>65</v>
      </c>
      <c r="L523" s="77">
        <v>523</v>
      </c>
      <c r="M523" s="77"/>
      <c r="N523" s="72"/>
      <c r="O523" s="79" t="s">
        <v>382</v>
      </c>
      <c r="P523" s="81">
        <v>43690.511516203704</v>
      </c>
      <c r="Q523" s="79" t="s">
        <v>444</v>
      </c>
      <c r="R523" s="79"/>
      <c r="S523" s="79"/>
      <c r="T523" s="79"/>
      <c r="U523" s="79"/>
      <c r="V523" s="82" t="s">
        <v>588</v>
      </c>
      <c r="W523" s="81">
        <v>43690.511516203704</v>
      </c>
      <c r="X523" s="82" t="s">
        <v>671</v>
      </c>
      <c r="Y523" s="79"/>
      <c r="Z523" s="79"/>
      <c r="AA523" s="85" t="s">
        <v>789</v>
      </c>
      <c r="AB523" s="85" t="s">
        <v>835</v>
      </c>
      <c r="AC523" s="79" t="b">
        <v>0</v>
      </c>
      <c r="AD523" s="79">
        <v>1</v>
      </c>
      <c r="AE523" s="85" t="s">
        <v>852</v>
      </c>
      <c r="AF523" s="79" t="b">
        <v>0</v>
      </c>
      <c r="AG523" s="79" t="s">
        <v>853</v>
      </c>
      <c r="AH523" s="79"/>
      <c r="AI523" s="85" t="s">
        <v>839</v>
      </c>
      <c r="AJ523" s="79" t="b">
        <v>0</v>
      </c>
      <c r="AK523" s="79">
        <v>0</v>
      </c>
      <c r="AL523" s="85" t="s">
        <v>839</v>
      </c>
      <c r="AM523" s="79" t="s">
        <v>861</v>
      </c>
      <c r="AN523" s="79" t="b">
        <v>0</v>
      </c>
      <c r="AO523" s="85" t="s">
        <v>835</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9</v>
      </c>
      <c r="BC523" s="78" t="str">
        <f>REPLACE(INDEX(GroupVertices[Group],MATCH(Edges[[#This Row],[Vertex 2]],GroupVertices[Vertex],0)),1,1,"")</f>
        <v>9</v>
      </c>
      <c r="BD523" s="48"/>
      <c r="BE523" s="49"/>
      <c r="BF523" s="48"/>
      <c r="BG523" s="49"/>
      <c r="BH523" s="48"/>
      <c r="BI523" s="49"/>
      <c r="BJ523" s="48"/>
      <c r="BK523" s="49"/>
      <c r="BL523" s="48"/>
    </row>
    <row r="524" spans="1:64" ht="15">
      <c r="A524" s="64" t="s">
        <v>272</v>
      </c>
      <c r="B524" s="64" t="s">
        <v>380</v>
      </c>
      <c r="C524" s="65" t="s">
        <v>2748</v>
      </c>
      <c r="D524" s="66">
        <v>3</v>
      </c>
      <c r="E524" s="67" t="s">
        <v>132</v>
      </c>
      <c r="F524" s="68">
        <v>35</v>
      </c>
      <c r="G524" s="65"/>
      <c r="H524" s="69"/>
      <c r="I524" s="70"/>
      <c r="J524" s="70"/>
      <c r="K524" s="34" t="s">
        <v>65</v>
      </c>
      <c r="L524" s="77">
        <v>524</v>
      </c>
      <c r="M524" s="77"/>
      <c r="N524" s="72"/>
      <c r="O524" s="79" t="s">
        <v>382</v>
      </c>
      <c r="P524" s="81">
        <v>43690.511516203704</v>
      </c>
      <c r="Q524" s="79" t="s">
        <v>444</v>
      </c>
      <c r="R524" s="79"/>
      <c r="S524" s="79"/>
      <c r="T524" s="79"/>
      <c r="U524" s="79"/>
      <c r="V524" s="82" t="s">
        <v>588</v>
      </c>
      <c r="W524" s="81">
        <v>43690.511516203704</v>
      </c>
      <c r="X524" s="82" t="s">
        <v>671</v>
      </c>
      <c r="Y524" s="79"/>
      <c r="Z524" s="79"/>
      <c r="AA524" s="85" t="s">
        <v>789</v>
      </c>
      <c r="AB524" s="85" t="s">
        <v>835</v>
      </c>
      <c r="AC524" s="79" t="b">
        <v>0</v>
      </c>
      <c r="AD524" s="79">
        <v>1</v>
      </c>
      <c r="AE524" s="85" t="s">
        <v>852</v>
      </c>
      <c r="AF524" s="79" t="b">
        <v>0</v>
      </c>
      <c r="AG524" s="79" t="s">
        <v>853</v>
      </c>
      <c r="AH524" s="79"/>
      <c r="AI524" s="85" t="s">
        <v>839</v>
      </c>
      <c r="AJ524" s="79" t="b">
        <v>0</v>
      </c>
      <c r="AK524" s="79">
        <v>0</v>
      </c>
      <c r="AL524" s="85" t="s">
        <v>839</v>
      </c>
      <c r="AM524" s="79" t="s">
        <v>861</v>
      </c>
      <c r="AN524" s="79" t="b">
        <v>0</v>
      </c>
      <c r="AO524" s="85" t="s">
        <v>835</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9</v>
      </c>
      <c r="BC524" s="78" t="str">
        <f>REPLACE(INDEX(GroupVertices[Group],MATCH(Edges[[#This Row],[Vertex 2]],GroupVertices[Vertex],0)),1,1,"")</f>
        <v>9</v>
      </c>
      <c r="BD524" s="48"/>
      <c r="BE524" s="49"/>
      <c r="BF524" s="48"/>
      <c r="BG524" s="49"/>
      <c r="BH524" s="48"/>
      <c r="BI524" s="49"/>
      <c r="BJ524" s="48"/>
      <c r="BK524" s="49"/>
      <c r="BL524" s="48"/>
    </row>
    <row r="525" spans="1:64" ht="15">
      <c r="A525" s="64" t="s">
        <v>272</v>
      </c>
      <c r="B525" s="64" t="s">
        <v>381</v>
      </c>
      <c r="C525" s="65" t="s">
        <v>2748</v>
      </c>
      <c r="D525" s="66">
        <v>3</v>
      </c>
      <c r="E525" s="67" t="s">
        <v>132</v>
      </c>
      <c r="F525" s="68">
        <v>35</v>
      </c>
      <c r="G525" s="65"/>
      <c r="H525" s="69"/>
      <c r="I525" s="70"/>
      <c r="J525" s="70"/>
      <c r="K525" s="34" t="s">
        <v>65</v>
      </c>
      <c r="L525" s="77">
        <v>525</v>
      </c>
      <c r="M525" s="77"/>
      <c r="N525" s="72"/>
      <c r="O525" s="79" t="s">
        <v>382</v>
      </c>
      <c r="P525" s="81">
        <v>43690.511516203704</v>
      </c>
      <c r="Q525" s="79" t="s">
        <v>444</v>
      </c>
      <c r="R525" s="79"/>
      <c r="S525" s="79"/>
      <c r="T525" s="79"/>
      <c r="U525" s="79"/>
      <c r="V525" s="82" t="s">
        <v>588</v>
      </c>
      <c r="W525" s="81">
        <v>43690.511516203704</v>
      </c>
      <c r="X525" s="82" t="s">
        <v>671</v>
      </c>
      <c r="Y525" s="79"/>
      <c r="Z525" s="79"/>
      <c r="AA525" s="85" t="s">
        <v>789</v>
      </c>
      <c r="AB525" s="85" t="s">
        <v>835</v>
      </c>
      <c r="AC525" s="79" t="b">
        <v>0</v>
      </c>
      <c r="AD525" s="79">
        <v>1</v>
      </c>
      <c r="AE525" s="85" t="s">
        <v>852</v>
      </c>
      <c r="AF525" s="79" t="b">
        <v>0</v>
      </c>
      <c r="AG525" s="79" t="s">
        <v>853</v>
      </c>
      <c r="AH525" s="79"/>
      <c r="AI525" s="85" t="s">
        <v>839</v>
      </c>
      <c r="AJ525" s="79" t="b">
        <v>0</v>
      </c>
      <c r="AK525" s="79">
        <v>0</v>
      </c>
      <c r="AL525" s="85" t="s">
        <v>839</v>
      </c>
      <c r="AM525" s="79" t="s">
        <v>861</v>
      </c>
      <c r="AN525" s="79" t="b">
        <v>0</v>
      </c>
      <c r="AO525" s="85" t="s">
        <v>835</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9</v>
      </c>
      <c r="BC525" s="78" t="str">
        <f>REPLACE(INDEX(GroupVertices[Group],MATCH(Edges[[#This Row],[Vertex 2]],GroupVertices[Vertex],0)),1,1,"")</f>
        <v>9</v>
      </c>
      <c r="BD525" s="48">
        <v>2</v>
      </c>
      <c r="BE525" s="49">
        <v>5.128205128205129</v>
      </c>
      <c r="BF525" s="48">
        <v>0</v>
      </c>
      <c r="BG525" s="49">
        <v>0</v>
      </c>
      <c r="BH525" s="48">
        <v>0</v>
      </c>
      <c r="BI525" s="49">
        <v>0</v>
      </c>
      <c r="BJ525" s="48">
        <v>37</v>
      </c>
      <c r="BK525" s="49">
        <v>94.87179487179488</v>
      </c>
      <c r="BL525" s="48">
        <v>39</v>
      </c>
    </row>
    <row r="526" spans="1:64" ht="15">
      <c r="A526" s="64" t="s">
        <v>272</v>
      </c>
      <c r="B526" s="64" t="s">
        <v>222</v>
      </c>
      <c r="C526" s="65" t="s">
        <v>2748</v>
      </c>
      <c r="D526" s="66">
        <v>3</v>
      </c>
      <c r="E526" s="67" t="s">
        <v>132</v>
      </c>
      <c r="F526" s="68">
        <v>35</v>
      </c>
      <c r="G526" s="65"/>
      <c r="H526" s="69"/>
      <c r="I526" s="70"/>
      <c r="J526" s="70"/>
      <c r="K526" s="34" t="s">
        <v>65</v>
      </c>
      <c r="L526" s="77">
        <v>526</v>
      </c>
      <c r="M526" s="77"/>
      <c r="N526" s="72"/>
      <c r="O526" s="79" t="s">
        <v>382</v>
      </c>
      <c r="P526" s="81">
        <v>43690.511516203704</v>
      </c>
      <c r="Q526" s="79" t="s">
        <v>444</v>
      </c>
      <c r="R526" s="79"/>
      <c r="S526" s="79"/>
      <c r="T526" s="79"/>
      <c r="U526" s="79"/>
      <c r="V526" s="82" t="s">
        <v>588</v>
      </c>
      <c r="W526" s="81">
        <v>43690.511516203704</v>
      </c>
      <c r="X526" s="82" t="s">
        <v>671</v>
      </c>
      <c r="Y526" s="79"/>
      <c r="Z526" s="79"/>
      <c r="AA526" s="85" t="s">
        <v>789</v>
      </c>
      <c r="AB526" s="85" t="s">
        <v>835</v>
      </c>
      <c r="AC526" s="79" t="b">
        <v>0</v>
      </c>
      <c r="AD526" s="79">
        <v>1</v>
      </c>
      <c r="AE526" s="85" t="s">
        <v>852</v>
      </c>
      <c r="AF526" s="79" t="b">
        <v>0</v>
      </c>
      <c r="AG526" s="79" t="s">
        <v>853</v>
      </c>
      <c r="AH526" s="79"/>
      <c r="AI526" s="85" t="s">
        <v>839</v>
      </c>
      <c r="AJ526" s="79" t="b">
        <v>0</v>
      </c>
      <c r="AK526" s="79">
        <v>0</v>
      </c>
      <c r="AL526" s="85" t="s">
        <v>839</v>
      </c>
      <c r="AM526" s="79" t="s">
        <v>861</v>
      </c>
      <c r="AN526" s="79" t="b">
        <v>0</v>
      </c>
      <c r="AO526" s="85" t="s">
        <v>835</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9</v>
      </c>
      <c r="BC526" s="78" t="str">
        <f>REPLACE(INDEX(GroupVertices[Group],MATCH(Edges[[#This Row],[Vertex 2]],GroupVertices[Vertex],0)),1,1,"")</f>
        <v>3</v>
      </c>
      <c r="BD526" s="48"/>
      <c r="BE526" s="49"/>
      <c r="BF526" s="48"/>
      <c r="BG526" s="49"/>
      <c r="BH526" s="48"/>
      <c r="BI526" s="49"/>
      <c r="BJ526" s="48"/>
      <c r="BK526" s="49"/>
      <c r="BL526" s="48"/>
    </row>
    <row r="527" spans="1:64" ht="15">
      <c r="A527" s="64" t="s">
        <v>273</v>
      </c>
      <c r="B527" s="64" t="s">
        <v>222</v>
      </c>
      <c r="C527" s="65" t="s">
        <v>2748</v>
      </c>
      <c r="D527" s="66">
        <v>3</v>
      </c>
      <c r="E527" s="67" t="s">
        <v>132</v>
      </c>
      <c r="F527" s="68">
        <v>35</v>
      </c>
      <c r="G527" s="65"/>
      <c r="H527" s="69"/>
      <c r="I527" s="70"/>
      <c r="J527" s="70"/>
      <c r="K527" s="34" t="s">
        <v>65</v>
      </c>
      <c r="L527" s="77">
        <v>527</v>
      </c>
      <c r="M527" s="77"/>
      <c r="N527" s="72"/>
      <c r="O527" s="79" t="s">
        <v>383</v>
      </c>
      <c r="P527" s="81">
        <v>43690.558125</v>
      </c>
      <c r="Q527" s="79" t="s">
        <v>445</v>
      </c>
      <c r="R527" s="82" t="s">
        <v>492</v>
      </c>
      <c r="S527" s="79" t="s">
        <v>512</v>
      </c>
      <c r="T527" s="79"/>
      <c r="U527" s="79"/>
      <c r="V527" s="82" t="s">
        <v>589</v>
      </c>
      <c r="W527" s="81">
        <v>43690.558125</v>
      </c>
      <c r="X527" s="82" t="s">
        <v>672</v>
      </c>
      <c r="Y527" s="79"/>
      <c r="Z527" s="79"/>
      <c r="AA527" s="85" t="s">
        <v>790</v>
      </c>
      <c r="AB527" s="79"/>
      <c r="AC527" s="79" t="b">
        <v>0</v>
      </c>
      <c r="AD527" s="79">
        <v>0</v>
      </c>
      <c r="AE527" s="85" t="s">
        <v>840</v>
      </c>
      <c r="AF527" s="79" t="b">
        <v>0</v>
      </c>
      <c r="AG527" s="79" t="s">
        <v>853</v>
      </c>
      <c r="AH527" s="79"/>
      <c r="AI527" s="85" t="s">
        <v>839</v>
      </c>
      <c r="AJ527" s="79" t="b">
        <v>0</v>
      </c>
      <c r="AK527" s="79">
        <v>0</v>
      </c>
      <c r="AL527" s="85" t="s">
        <v>839</v>
      </c>
      <c r="AM527" s="79" t="s">
        <v>863</v>
      </c>
      <c r="AN527" s="79" t="b">
        <v>1</v>
      </c>
      <c r="AO527" s="85" t="s">
        <v>790</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3</v>
      </c>
      <c r="BC527" s="78" t="str">
        <f>REPLACE(INDEX(GroupVertices[Group],MATCH(Edges[[#This Row],[Vertex 2]],GroupVertices[Vertex],0)),1,1,"")</f>
        <v>3</v>
      </c>
      <c r="BD527" s="48">
        <v>1</v>
      </c>
      <c r="BE527" s="49">
        <v>4.3478260869565215</v>
      </c>
      <c r="BF527" s="48">
        <v>1</v>
      </c>
      <c r="BG527" s="49">
        <v>4.3478260869565215</v>
      </c>
      <c r="BH527" s="48">
        <v>0</v>
      </c>
      <c r="BI527" s="49">
        <v>0</v>
      </c>
      <c r="BJ527" s="48">
        <v>21</v>
      </c>
      <c r="BK527" s="49">
        <v>91.30434782608695</v>
      </c>
      <c r="BL527" s="48">
        <v>23</v>
      </c>
    </row>
    <row r="528" spans="1:64" ht="15">
      <c r="A528" s="64" t="s">
        <v>222</v>
      </c>
      <c r="B528" s="64" t="s">
        <v>222</v>
      </c>
      <c r="C528" s="65" t="s">
        <v>2750</v>
      </c>
      <c r="D528" s="66">
        <v>4.75</v>
      </c>
      <c r="E528" s="67" t="s">
        <v>136</v>
      </c>
      <c r="F528" s="68">
        <v>29.25</v>
      </c>
      <c r="G528" s="65"/>
      <c r="H528" s="69"/>
      <c r="I528" s="70"/>
      <c r="J528" s="70"/>
      <c r="K528" s="34" t="s">
        <v>65</v>
      </c>
      <c r="L528" s="77">
        <v>528</v>
      </c>
      <c r="M528" s="77"/>
      <c r="N528" s="72"/>
      <c r="O528" s="79" t="s">
        <v>176</v>
      </c>
      <c r="P528" s="81">
        <v>42070.32591435185</v>
      </c>
      <c r="Q528" s="79" t="s">
        <v>446</v>
      </c>
      <c r="R528" s="79"/>
      <c r="S528" s="79"/>
      <c r="T528" s="79"/>
      <c r="U528" s="82" t="s">
        <v>536</v>
      </c>
      <c r="V528" s="82" t="s">
        <v>536</v>
      </c>
      <c r="W528" s="81">
        <v>42070.32591435185</v>
      </c>
      <c r="X528" s="82" t="s">
        <v>673</v>
      </c>
      <c r="Y528" s="79"/>
      <c r="Z528" s="79"/>
      <c r="AA528" s="85" t="s">
        <v>791</v>
      </c>
      <c r="AB528" s="79"/>
      <c r="AC528" s="79" t="b">
        <v>0</v>
      </c>
      <c r="AD528" s="79">
        <v>1642</v>
      </c>
      <c r="AE528" s="85" t="s">
        <v>839</v>
      </c>
      <c r="AF528" s="79" t="b">
        <v>0</v>
      </c>
      <c r="AG528" s="79" t="s">
        <v>853</v>
      </c>
      <c r="AH528" s="79"/>
      <c r="AI528" s="85" t="s">
        <v>839</v>
      </c>
      <c r="AJ528" s="79" t="b">
        <v>0</v>
      </c>
      <c r="AK528" s="79">
        <v>2859</v>
      </c>
      <c r="AL528" s="85" t="s">
        <v>839</v>
      </c>
      <c r="AM528" s="79" t="s">
        <v>864</v>
      </c>
      <c r="AN528" s="79" t="b">
        <v>0</v>
      </c>
      <c r="AO528" s="85" t="s">
        <v>791</v>
      </c>
      <c r="AP528" s="79" t="s">
        <v>867</v>
      </c>
      <c r="AQ528" s="79">
        <v>0</v>
      </c>
      <c r="AR528" s="79">
        <v>0</v>
      </c>
      <c r="AS528" s="79"/>
      <c r="AT528" s="79"/>
      <c r="AU528" s="79"/>
      <c r="AV528" s="79"/>
      <c r="AW528" s="79"/>
      <c r="AX528" s="79"/>
      <c r="AY528" s="79"/>
      <c r="AZ528" s="79"/>
      <c r="BA528">
        <v>3</v>
      </c>
      <c r="BB528" s="78" t="str">
        <f>REPLACE(INDEX(GroupVertices[Group],MATCH(Edges[[#This Row],[Vertex 1]],GroupVertices[Vertex],0)),1,1,"")</f>
        <v>3</v>
      </c>
      <c r="BC528" s="78" t="str">
        <f>REPLACE(INDEX(GroupVertices[Group],MATCH(Edges[[#This Row],[Vertex 2]],GroupVertices[Vertex],0)),1,1,"")</f>
        <v>3</v>
      </c>
      <c r="BD528" s="48">
        <v>1</v>
      </c>
      <c r="BE528" s="49">
        <v>7.142857142857143</v>
      </c>
      <c r="BF528" s="48">
        <v>0</v>
      </c>
      <c r="BG528" s="49">
        <v>0</v>
      </c>
      <c r="BH528" s="48">
        <v>0</v>
      </c>
      <c r="BI528" s="49">
        <v>0</v>
      </c>
      <c r="BJ528" s="48">
        <v>13</v>
      </c>
      <c r="BK528" s="49">
        <v>92.85714285714286</v>
      </c>
      <c r="BL528" s="48">
        <v>14</v>
      </c>
    </row>
    <row r="529" spans="1:64" ht="15">
      <c r="A529" s="64" t="s">
        <v>222</v>
      </c>
      <c r="B529" s="64" t="s">
        <v>222</v>
      </c>
      <c r="C529" s="65" t="s">
        <v>2750</v>
      </c>
      <c r="D529" s="66">
        <v>4.75</v>
      </c>
      <c r="E529" s="67" t="s">
        <v>136</v>
      </c>
      <c r="F529" s="68">
        <v>29.25</v>
      </c>
      <c r="G529" s="65"/>
      <c r="H529" s="69"/>
      <c r="I529" s="70"/>
      <c r="J529" s="70"/>
      <c r="K529" s="34" t="s">
        <v>65</v>
      </c>
      <c r="L529" s="77">
        <v>529</v>
      </c>
      <c r="M529" s="77"/>
      <c r="N529" s="72"/>
      <c r="O529" s="79" t="s">
        <v>176</v>
      </c>
      <c r="P529" s="81">
        <v>42065.6802662037</v>
      </c>
      <c r="Q529" s="79" t="s">
        <v>447</v>
      </c>
      <c r="R529" s="79"/>
      <c r="S529" s="79"/>
      <c r="T529" s="79"/>
      <c r="U529" s="82" t="s">
        <v>537</v>
      </c>
      <c r="V529" s="82" t="s">
        <v>537</v>
      </c>
      <c r="W529" s="81">
        <v>42065.6802662037</v>
      </c>
      <c r="X529" s="82" t="s">
        <v>674</v>
      </c>
      <c r="Y529" s="79"/>
      <c r="Z529" s="79"/>
      <c r="AA529" s="85" t="s">
        <v>792</v>
      </c>
      <c r="AB529" s="79"/>
      <c r="AC529" s="79" t="b">
        <v>0</v>
      </c>
      <c r="AD529" s="79">
        <v>9584</v>
      </c>
      <c r="AE529" s="85" t="s">
        <v>839</v>
      </c>
      <c r="AF529" s="79" t="b">
        <v>0</v>
      </c>
      <c r="AG529" s="79" t="s">
        <v>853</v>
      </c>
      <c r="AH529" s="79"/>
      <c r="AI529" s="85" t="s">
        <v>839</v>
      </c>
      <c r="AJ529" s="79" t="b">
        <v>0</v>
      </c>
      <c r="AK529" s="79">
        <v>17709</v>
      </c>
      <c r="AL529" s="85" t="s">
        <v>839</v>
      </c>
      <c r="AM529" s="79" t="s">
        <v>864</v>
      </c>
      <c r="AN529" s="79" t="b">
        <v>0</v>
      </c>
      <c r="AO529" s="85" t="s">
        <v>792</v>
      </c>
      <c r="AP529" s="79" t="s">
        <v>867</v>
      </c>
      <c r="AQ529" s="79">
        <v>0</v>
      </c>
      <c r="AR529" s="79">
        <v>0</v>
      </c>
      <c r="AS529" s="79"/>
      <c r="AT529" s="79"/>
      <c r="AU529" s="79"/>
      <c r="AV529" s="79"/>
      <c r="AW529" s="79"/>
      <c r="AX529" s="79"/>
      <c r="AY529" s="79"/>
      <c r="AZ529" s="79"/>
      <c r="BA529">
        <v>3</v>
      </c>
      <c r="BB529" s="78" t="str">
        <f>REPLACE(INDEX(GroupVertices[Group],MATCH(Edges[[#This Row],[Vertex 1]],GroupVertices[Vertex],0)),1,1,"")</f>
        <v>3</v>
      </c>
      <c r="BC529" s="78" t="str">
        <f>REPLACE(INDEX(GroupVertices[Group],MATCH(Edges[[#This Row],[Vertex 2]],GroupVertices[Vertex],0)),1,1,"")</f>
        <v>3</v>
      </c>
      <c r="BD529" s="48">
        <v>0</v>
      </c>
      <c r="BE529" s="49">
        <v>0</v>
      </c>
      <c r="BF529" s="48">
        <v>0</v>
      </c>
      <c r="BG529" s="49">
        <v>0</v>
      </c>
      <c r="BH529" s="48">
        <v>0</v>
      </c>
      <c r="BI529" s="49">
        <v>0</v>
      </c>
      <c r="BJ529" s="48">
        <v>20</v>
      </c>
      <c r="BK529" s="49">
        <v>100</v>
      </c>
      <c r="BL529" s="48">
        <v>20</v>
      </c>
    </row>
    <row r="530" spans="1:64" ht="15">
      <c r="A530" s="64" t="s">
        <v>222</v>
      </c>
      <c r="B530" s="64" t="s">
        <v>222</v>
      </c>
      <c r="C530" s="65" t="s">
        <v>2750</v>
      </c>
      <c r="D530" s="66">
        <v>4.75</v>
      </c>
      <c r="E530" s="67" t="s">
        <v>136</v>
      </c>
      <c r="F530" s="68">
        <v>29.25</v>
      </c>
      <c r="G530" s="65"/>
      <c r="H530" s="69"/>
      <c r="I530" s="70"/>
      <c r="J530" s="70"/>
      <c r="K530" s="34" t="s">
        <v>65</v>
      </c>
      <c r="L530" s="77">
        <v>530</v>
      </c>
      <c r="M530" s="77"/>
      <c r="N530" s="72"/>
      <c r="O530" s="79" t="s">
        <v>176</v>
      </c>
      <c r="P530" s="81">
        <v>42065.718981481485</v>
      </c>
      <c r="Q530" s="79" t="s">
        <v>448</v>
      </c>
      <c r="R530" s="79"/>
      <c r="S530" s="79"/>
      <c r="T530" s="79"/>
      <c r="U530" s="82" t="s">
        <v>538</v>
      </c>
      <c r="V530" s="82" t="s">
        <v>538</v>
      </c>
      <c r="W530" s="81">
        <v>42065.718981481485</v>
      </c>
      <c r="X530" s="82" t="s">
        <v>675</v>
      </c>
      <c r="Y530" s="79"/>
      <c r="Z530" s="79"/>
      <c r="AA530" s="85" t="s">
        <v>793</v>
      </c>
      <c r="AB530" s="79"/>
      <c r="AC530" s="79" t="b">
        <v>0</v>
      </c>
      <c r="AD530" s="79">
        <v>3973</v>
      </c>
      <c r="AE530" s="85" t="s">
        <v>839</v>
      </c>
      <c r="AF530" s="79" t="b">
        <v>0</v>
      </c>
      <c r="AG530" s="79" t="s">
        <v>853</v>
      </c>
      <c r="AH530" s="79"/>
      <c r="AI530" s="85" t="s">
        <v>839</v>
      </c>
      <c r="AJ530" s="79" t="b">
        <v>0</v>
      </c>
      <c r="AK530" s="79">
        <v>6951</v>
      </c>
      <c r="AL530" s="85" t="s">
        <v>839</v>
      </c>
      <c r="AM530" s="79" t="s">
        <v>864</v>
      </c>
      <c r="AN530" s="79" t="b">
        <v>0</v>
      </c>
      <c r="AO530" s="85" t="s">
        <v>793</v>
      </c>
      <c r="AP530" s="79" t="s">
        <v>867</v>
      </c>
      <c r="AQ530" s="79">
        <v>0</v>
      </c>
      <c r="AR530" s="79">
        <v>0</v>
      </c>
      <c r="AS530" s="79"/>
      <c r="AT530" s="79"/>
      <c r="AU530" s="79"/>
      <c r="AV530" s="79"/>
      <c r="AW530" s="79"/>
      <c r="AX530" s="79"/>
      <c r="AY530" s="79"/>
      <c r="AZ530" s="79"/>
      <c r="BA530">
        <v>3</v>
      </c>
      <c r="BB530" s="78" t="str">
        <f>REPLACE(INDEX(GroupVertices[Group],MATCH(Edges[[#This Row],[Vertex 1]],GroupVertices[Vertex],0)),1,1,"")</f>
        <v>3</v>
      </c>
      <c r="BC530" s="78" t="str">
        <f>REPLACE(INDEX(GroupVertices[Group],MATCH(Edges[[#This Row],[Vertex 2]],GroupVertices[Vertex],0)),1,1,"")</f>
        <v>3</v>
      </c>
      <c r="BD530" s="48">
        <v>0</v>
      </c>
      <c r="BE530" s="49">
        <v>0</v>
      </c>
      <c r="BF530" s="48">
        <v>2</v>
      </c>
      <c r="BG530" s="49">
        <v>9.523809523809524</v>
      </c>
      <c r="BH530" s="48">
        <v>0</v>
      </c>
      <c r="BI530" s="49">
        <v>0</v>
      </c>
      <c r="BJ530" s="48">
        <v>19</v>
      </c>
      <c r="BK530" s="49">
        <v>90.47619047619048</v>
      </c>
      <c r="BL530" s="48">
        <v>21</v>
      </c>
    </row>
    <row r="531" spans="1:64" ht="15">
      <c r="A531" s="64" t="s">
        <v>274</v>
      </c>
      <c r="B531" s="64" t="s">
        <v>222</v>
      </c>
      <c r="C531" s="65" t="s">
        <v>2752</v>
      </c>
      <c r="D531" s="66">
        <v>10</v>
      </c>
      <c r="E531" s="67" t="s">
        <v>136</v>
      </c>
      <c r="F531" s="68">
        <v>12</v>
      </c>
      <c r="G531" s="65"/>
      <c r="H531" s="69"/>
      <c r="I531" s="70"/>
      <c r="J531" s="70"/>
      <c r="K531" s="34" t="s">
        <v>65</v>
      </c>
      <c r="L531" s="77">
        <v>531</v>
      </c>
      <c r="M531" s="77"/>
      <c r="N531" s="72"/>
      <c r="O531" s="79" t="s">
        <v>383</v>
      </c>
      <c r="P531" s="81">
        <v>43690.596400462964</v>
      </c>
      <c r="Q531" s="79" t="s">
        <v>449</v>
      </c>
      <c r="R531" s="82" t="s">
        <v>493</v>
      </c>
      <c r="S531" s="79" t="s">
        <v>512</v>
      </c>
      <c r="T531" s="79"/>
      <c r="U531" s="79"/>
      <c r="V531" s="82" t="s">
        <v>590</v>
      </c>
      <c r="W531" s="81">
        <v>43690.596400462964</v>
      </c>
      <c r="X531" s="82" t="s">
        <v>676</v>
      </c>
      <c r="Y531" s="79"/>
      <c r="Z531" s="79"/>
      <c r="AA531" s="85" t="s">
        <v>794</v>
      </c>
      <c r="AB531" s="79"/>
      <c r="AC531" s="79" t="b">
        <v>0</v>
      </c>
      <c r="AD531" s="79">
        <v>0</v>
      </c>
      <c r="AE531" s="85" t="s">
        <v>840</v>
      </c>
      <c r="AF531" s="79" t="b">
        <v>0</v>
      </c>
      <c r="AG531" s="79" t="s">
        <v>853</v>
      </c>
      <c r="AH531" s="79"/>
      <c r="AI531" s="85" t="s">
        <v>839</v>
      </c>
      <c r="AJ531" s="79" t="b">
        <v>0</v>
      </c>
      <c r="AK531" s="79">
        <v>0</v>
      </c>
      <c r="AL531" s="85" t="s">
        <v>839</v>
      </c>
      <c r="AM531" s="79" t="s">
        <v>860</v>
      </c>
      <c r="AN531" s="79" t="b">
        <v>1</v>
      </c>
      <c r="AO531" s="85" t="s">
        <v>794</v>
      </c>
      <c r="AP531" s="79" t="s">
        <v>176</v>
      </c>
      <c r="AQ531" s="79">
        <v>0</v>
      </c>
      <c r="AR531" s="79">
        <v>0</v>
      </c>
      <c r="AS531" s="79"/>
      <c r="AT531" s="79"/>
      <c r="AU531" s="79"/>
      <c r="AV531" s="79"/>
      <c r="AW531" s="79"/>
      <c r="AX531" s="79"/>
      <c r="AY531" s="79"/>
      <c r="AZ531" s="79"/>
      <c r="BA531">
        <v>32</v>
      </c>
      <c r="BB531" s="78" t="str">
        <f>REPLACE(INDEX(GroupVertices[Group],MATCH(Edges[[#This Row],[Vertex 1]],GroupVertices[Vertex],0)),1,1,"")</f>
        <v>3</v>
      </c>
      <c r="BC531" s="78" t="str">
        <f>REPLACE(INDEX(GroupVertices[Group],MATCH(Edges[[#This Row],[Vertex 2]],GroupVertices[Vertex],0)),1,1,"")</f>
        <v>3</v>
      </c>
      <c r="BD531" s="48">
        <v>0</v>
      </c>
      <c r="BE531" s="49">
        <v>0</v>
      </c>
      <c r="BF531" s="48">
        <v>1</v>
      </c>
      <c r="BG531" s="49">
        <v>5.2631578947368425</v>
      </c>
      <c r="BH531" s="48">
        <v>0</v>
      </c>
      <c r="BI531" s="49">
        <v>0</v>
      </c>
      <c r="BJ531" s="48">
        <v>18</v>
      </c>
      <c r="BK531" s="49">
        <v>94.73684210526316</v>
      </c>
      <c r="BL531" s="48">
        <v>19</v>
      </c>
    </row>
    <row r="532" spans="1:64" ht="15">
      <c r="A532" s="64" t="s">
        <v>274</v>
      </c>
      <c r="B532" s="64" t="s">
        <v>222</v>
      </c>
      <c r="C532" s="65" t="s">
        <v>2752</v>
      </c>
      <c r="D532" s="66">
        <v>10</v>
      </c>
      <c r="E532" s="67" t="s">
        <v>136</v>
      </c>
      <c r="F532" s="68">
        <v>12</v>
      </c>
      <c r="G532" s="65"/>
      <c r="H532" s="69"/>
      <c r="I532" s="70"/>
      <c r="J532" s="70"/>
      <c r="K532" s="34" t="s">
        <v>65</v>
      </c>
      <c r="L532" s="77">
        <v>532</v>
      </c>
      <c r="M532" s="77"/>
      <c r="N532" s="72"/>
      <c r="O532" s="79" t="s">
        <v>383</v>
      </c>
      <c r="P532" s="81">
        <v>43690.59693287037</v>
      </c>
      <c r="Q532" s="79" t="s">
        <v>450</v>
      </c>
      <c r="R532" s="82" t="s">
        <v>494</v>
      </c>
      <c r="S532" s="79" t="s">
        <v>512</v>
      </c>
      <c r="T532" s="79"/>
      <c r="U532" s="79"/>
      <c r="V532" s="82" t="s">
        <v>590</v>
      </c>
      <c r="W532" s="81">
        <v>43690.59693287037</v>
      </c>
      <c r="X532" s="82" t="s">
        <v>677</v>
      </c>
      <c r="Y532" s="79"/>
      <c r="Z532" s="79"/>
      <c r="AA532" s="85" t="s">
        <v>795</v>
      </c>
      <c r="AB532" s="79"/>
      <c r="AC532" s="79" t="b">
        <v>0</v>
      </c>
      <c r="AD532" s="79">
        <v>0</v>
      </c>
      <c r="AE532" s="85" t="s">
        <v>840</v>
      </c>
      <c r="AF532" s="79" t="b">
        <v>0</v>
      </c>
      <c r="AG532" s="79" t="s">
        <v>853</v>
      </c>
      <c r="AH532" s="79"/>
      <c r="AI532" s="85" t="s">
        <v>839</v>
      </c>
      <c r="AJ532" s="79" t="b">
        <v>0</v>
      </c>
      <c r="AK532" s="79">
        <v>0</v>
      </c>
      <c r="AL532" s="85" t="s">
        <v>839</v>
      </c>
      <c r="AM532" s="79" t="s">
        <v>860</v>
      </c>
      <c r="AN532" s="79" t="b">
        <v>1</v>
      </c>
      <c r="AO532" s="85" t="s">
        <v>795</v>
      </c>
      <c r="AP532" s="79" t="s">
        <v>176</v>
      </c>
      <c r="AQ532" s="79">
        <v>0</v>
      </c>
      <c r="AR532" s="79">
        <v>0</v>
      </c>
      <c r="AS532" s="79"/>
      <c r="AT532" s="79"/>
      <c r="AU532" s="79"/>
      <c r="AV532" s="79"/>
      <c r="AW532" s="79"/>
      <c r="AX532" s="79"/>
      <c r="AY532" s="79"/>
      <c r="AZ532" s="79"/>
      <c r="BA532">
        <v>32</v>
      </c>
      <c r="BB532" s="78" t="str">
        <f>REPLACE(INDEX(GroupVertices[Group],MATCH(Edges[[#This Row],[Vertex 1]],GroupVertices[Vertex],0)),1,1,"")</f>
        <v>3</v>
      </c>
      <c r="BC532" s="78" t="str">
        <f>REPLACE(INDEX(GroupVertices[Group],MATCH(Edges[[#This Row],[Vertex 2]],GroupVertices[Vertex],0)),1,1,"")</f>
        <v>3</v>
      </c>
      <c r="BD532" s="48">
        <v>0</v>
      </c>
      <c r="BE532" s="49">
        <v>0</v>
      </c>
      <c r="BF532" s="48">
        <v>0</v>
      </c>
      <c r="BG532" s="49">
        <v>0</v>
      </c>
      <c r="BH532" s="48">
        <v>0</v>
      </c>
      <c r="BI532" s="49">
        <v>0</v>
      </c>
      <c r="BJ532" s="48">
        <v>21</v>
      </c>
      <c r="BK532" s="49">
        <v>100</v>
      </c>
      <c r="BL532" s="48">
        <v>21</v>
      </c>
    </row>
    <row r="533" spans="1:64" ht="15">
      <c r="A533" s="64" t="s">
        <v>274</v>
      </c>
      <c r="B533" s="64" t="s">
        <v>222</v>
      </c>
      <c r="C533" s="65" t="s">
        <v>2752</v>
      </c>
      <c r="D533" s="66">
        <v>10</v>
      </c>
      <c r="E533" s="67" t="s">
        <v>136</v>
      </c>
      <c r="F533" s="68">
        <v>12</v>
      </c>
      <c r="G533" s="65"/>
      <c r="H533" s="69"/>
      <c r="I533" s="70"/>
      <c r="J533" s="70"/>
      <c r="K533" s="34" t="s">
        <v>65</v>
      </c>
      <c r="L533" s="77">
        <v>533</v>
      </c>
      <c r="M533" s="77"/>
      <c r="N533" s="72"/>
      <c r="O533" s="79" t="s">
        <v>383</v>
      </c>
      <c r="P533" s="81">
        <v>43690.59732638889</v>
      </c>
      <c r="Q533" s="79" t="s">
        <v>451</v>
      </c>
      <c r="R533" s="82" t="s">
        <v>495</v>
      </c>
      <c r="S533" s="79" t="s">
        <v>512</v>
      </c>
      <c r="T533" s="79"/>
      <c r="U533" s="79"/>
      <c r="V533" s="82" t="s">
        <v>590</v>
      </c>
      <c r="W533" s="81">
        <v>43690.59732638889</v>
      </c>
      <c r="X533" s="82" t="s">
        <v>678</v>
      </c>
      <c r="Y533" s="79"/>
      <c r="Z533" s="79"/>
      <c r="AA533" s="85" t="s">
        <v>796</v>
      </c>
      <c r="AB533" s="79"/>
      <c r="AC533" s="79" t="b">
        <v>0</v>
      </c>
      <c r="AD533" s="79">
        <v>0</v>
      </c>
      <c r="AE533" s="85" t="s">
        <v>840</v>
      </c>
      <c r="AF533" s="79" t="b">
        <v>0</v>
      </c>
      <c r="AG533" s="79" t="s">
        <v>853</v>
      </c>
      <c r="AH533" s="79"/>
      <c r="AI533" s="85" t="s">
        <v>839</v>
      </c>
      <c r="AJ533" s="79" t="b">
        <v>0</v>
      </c>
      <c r="AK533" s="79">
        <v>0</v>
      </c>
      <c r="AL533" s="85" t="s">
        <v>839</v>
      </c>
      <c r="AM533" s="79" t="s">
        <v>860</v>
      </c>
      <c r="AN533" s="79" t="b">
        <v>1</v>
      </c>
      <c r="AO533" s="85" t="s">
        <v>796</v>
      </c>
      <c r="AP533" s="79" t="s">
        <v>176</v>
      </c>
      <c r="AQ533" s="79">
        <v>0</v>
      </c>
      <c r="AR533" s="79">
        <v>0</v>
      </c>
      <c r="AS533" s="79"/>
      <c r="AT533" s="79"/>
      <c r="AU533" s="79"/>
      <c r="AV533" s="79"/>
      <c r="AW533" s="79"/>
      <c r="AX533" s="79"/>
      <c r="AY533" s="79"/>
      <c r="AZ533" s="79"/>
      <c r="BA533">
        <v>32</v>
      </c>
      <c r="BB533" s="78" t="str">
        <f>REPLACE(INDEX(GroupVertices[Group],MATCH(Edges[[#This Row],[Vertex 1]],GroupVertices[Vertex],0)),1,1,"")</f>
        <v>3</v>
      </c>
      <c r="BC533" s="78" t="str">
        <f>REPLACE(INDEX(GroupVertices[Group],MATCH(Edges[[#This Row],[Vertex 2]],GroupVertices[Vertex],0)),1,1,"")</f>
        <v>3</v>
      </c>
      <c r="BD533" s="48">
        <v>1</v>
      </c>
      <c r="BE533" s="49">
        <v>4.545454545454546</v>
      </c>
      <c r="BF533" s="48">
        <v>3</v>
      </c>
      <c r="BG533" s="49">
        <v>13.636363636363637</v>
      </c>
      <c r="BH533" s="48">
        <v>0</v>
      </c>
      <c r="BI533" s="49">
        <v>0</v>
      </c>
      <c r="BJ533" s="48">
        <v>18</v>
      </c>
      <c r="BK533" s="49">
        <v>81.81818181818181</v>
      </c>
      <c r="BL533" s="48">
        <v>22</v>
      </c>
    </row>
    <row r="534" spans="1:64" ht="15">
      <c r="A534" s="64" t="s">
        <v>274</v>
      </c>
      <c r="B534" s="64" t="s">
        <v>222</v>
      </c>
      <c r="C534" s="65" t="s">
        <v>2752</v>
      </c>
      <c r="D534" s="66">
        <v>10</v>
      </c>
      <c r="E534" s="67" t="s">
        <v>136</v>
      </c>
      <c r="F534" s="68">
        <v>12</v>
      </c>
      <c r="G534" s="65"/>
      <c r="H534" s="69"/>
      <c r="I534" s="70"/>
      <c r="J534" s="70"/>
      <c r="K534" s="34" t="s">
        <v>65</v>
      </c>
      <c r="L534" s="77">
        <v>534</v>
      </c>
      <c r="M534" s="77"/>
      <c r="N534" s="72"/>
      <c r="O534" s="79" t="s">
        <v>383</v>
      </c>
      <c r="P534" s="81">
        <v>43690.602476851855</v>
      </c>
      <c r="Q534" s="79" t="s">
        <v>452</v>
      </c>
      <c r="R534" s="82" t="s">
        <v>496</v>
      </c>
      <c r="S534" s="79" t="s">
        <v>512</v>
      </c>
      <c r="T534" s="79"/>
      <c r="U534" s="79"/>
      <c r="V534" s="82" t="s">
        <v>590</v>
      </c>
      <c r="W534" s="81">
        <v>43690.602476851855</v>
      </c>
      <c r="X534" s="82" t="s">
        <v>679</v>
      </c>
      <c r="Y534" s="79"/>
      <c r="Z534" s="79"/>
      <c r="AA534" s="85" t="s">
        <v>797</v>
      </c>
      <c r="AB534" s="79"/>
      <c r="AC534" s="79" t="b">
        <v>0</v>
      </c>
      <c r="AD534" s="79">
        <v>0</v>
      </c>
      <c r="AE534" s="85" t="s">
        <v>840</v>
      </c>
      <c r="AF534" s="79" t="b">
        <v>0</v>
      </c>
      <c r="AG534" s="79" t="s">
        <v>853</v>
      </c>
      <c r="AH534" s="79"/>
      <c r="AI534" s="85" t="s">
        <v>839</v>
      </c>
      <c r="AJ534" s="79" t="b">
        <v>0</v>
      </c>
      <c r="AK534" s="79">
        <v>0</v>
      </c>
      <c r="AL534" s="85" t="s">
        <v>839</v>
      </c>
      <c r="AM534" s="79" t="s">
        <v>860</v>
      </c>
      <c r="AN534" s="79" t="b">
        <v>1</v>
      </c>
      <c r="AO534" s="85" t="s">
        <v>797</v>
      </c>
      <c r="AP534" s="79" t="s">
        <v>176</v>
      </c>
      <c r="AQ534" s="79">
        <v>0</v>
      </c>
      <c r="AR534" s="79">
        <v>0</v>
      </c>
      <c r="AS534" s="79"/>
      <c r="AT534" s="79"/>
      <c r="AU534" s="79"/>
      <c r="AV534" s="79"/>
      <c r="AW534" s="79"/>
      <c r="AX534" s="79"/>
      <c r="AY534" s="79"/>
      <c r="AZ534" s="79"/>
      <c r="BA534">
        <v>32</v>
      </c>
      <c r="BB534" s="78" t="str">
        <f>REPLACE(INDEX(GroupVertices[Group],MATCH(Edges[[#This Row],[Vertex 1]],GroupVertices[Vertex],0)),1,1,"")</f>
        <v>3</v>
      </c>
      <c r="BC534" s="78" t="str">
        <f>REPLACE(INDEX(GroupVertices[Group],MATCH(Edges[[#This Row],[Vertex 2]],GroupVertices[Vertex],0)),1,1,"")</f>
        <v>3</v>
      </c>
      <c r="BD534" s="48">
        <v>1</v>
      </c>
      <c r="BE534" s="49">
        <v>4.166666666666667</v>
      </c>
      <c r="BF534" s="48">
        <v>0</v>
      </c>
      <c r="BG534" s="49">
        <v>0</v>
      </c>
      <c r="BH534" s="48">
        <v>0</v>
      </c>
      <c r="BI534" s="49">
        <v>0</v>
      </c>
      <c r="BJ534" s="48">
        <v>23</v>
      </c>
      <c r="BK534" s="49">
        <v>95.83333333333333</v>
      </c>
      <c r="BL534" s="48">
        <v>24</v>
      </c>
    </row>
    <row r="535" spans="1:64" ht="15">
      <c r="A535" s="64" t="s">
        <v>274</v>
      </c>
      <c r="B535" s="64" t="s">
        <v>222</v>
      </c>
      <c r="C535" s="65" t="s">
        <v>2752</v>
      </c>
      <c r="D535" s="66">
        <v>10</v>
      </c>
      <c r="E535" s="67" t="s">
        <v>136</v>
      </c>
      <c r="F535" s="68">
        <v>12</v>
      </c>
      <c r="G535" s="65"/>
      <c r="H535" s="69"/>
      <c r="I535" s="70"/>
      <c r="J535" s="70"/>
      <c r="K535" s="34" t="s">
        <v>65</v>
      </c>
      <c r="L535" s="77">
        <v>535</v>
      </c>
      <c r="M535" s="77"/>
      <c r="N535" s="72"/>
      <c r="O535" s="79" t="s">
        <v>383</v>
      </c>
      <c r="P535" s="81">
        <v>43690.60396990741</v>
      </c>
      <c r="Q535" s="79" t="s">
        <v>453</v>
      </c>
      <c r="R535" s="79"/>
      <c r="S535" s="79"/>
      <c r="T535" s="79"/>
      <c r="U535" s="82" t="s">
        <v>539</v>
      </c>
      <c r="V535" s="82" t="s">
        <v>539</v>
      </c>
      <c r="W535" s="81">
        <v>43690.60396990741</v>
      </c>
      <c r="X535" s="82" t="s">
        <v>680</v>
      </c>
      <c r="Y535" s="79"/>
      <c r="Z535" s="79"/>
      <c r="AA535" s="85" t="s">
        <v>798</v>
      </c>
      <c r="AB535" s="79"/>
      <c r="AC535" s="79" t="b">
        <v>0</v>
      </c>
      <c r="AD535" s="79">
        <v>0</v>
      </c>
      <c r="AE535" s="85" t="s">
        <v>840</v>
      </c>
      <c r="AF535" s="79" t="b">
        <v>0</v>
      </c>
      <c r="AG535" s="79" t="s">
        <v>853</v>
      </c>
      <c r="AH535" s="79"/>
      <c r="AI535" s="85" t="s">
        <v>839</v>
      </c>
      <c r="AJ535" s="79" t="b">
        <v>0</v>
      </c>
      <c r="AK535" s="79">
        <v>0</v>
      </c>
      <c r="AL535" s="85" t="s">
        <v>839</v>
      </c>
      <c r="AM535" s="79" t="s">
        <v>860</v>
      </c>
      <c r="AN535" s="79" t="b">
        <v>0</v>
      </c>
      <c r="AO535" s="85" t="s">
        <v>798</v>
      </c>
      <c r="AP535" s="79" t="s">
        <v>176</v>
      </c>
      <c r="AQ535" s="79">
        <v>0</v>
      </c>
      <c r="AR535" s="79">
        <v>0</v>
      </c>
      <c r="AS535" s="79"/>
      <c r="AT535" s="79"/>
      <c r="AU535" s="79"/>
      <c r="AV535" s="79"/>
      <c r="AW535" s="79"/>
      <c r="AX535" s="79"/>
      <c r="AY535" s="79"/>
      <c r="AZ535" s="79"/>
      <c r="BA535">
        <v>32</v>
      </c>
      <c r="BB535" s="78" t="str">
        <f>REPLACE(INDEX(GroupVertices[Group],MATCH(Edges[[#This Row],[Vertex 1]],GroupVertices[Vertex],0)),1,1,"")</f>
        <v>3</v>
      </c>
      <c r="BC535" s="78" t="str">
        <f>REPLACE(INDEX(GroupVertices[Group],MATCH(Edges[[#This Row],[Vertex 2]],GroupVertices[Vertex],0)),1,1,"")</f>
        <v>3</v>
      </c>
      <c r="BD535" s="48">
        <v>1</v>
      </c>
      <c r="BE535" s="49">
        <v>10</v>
      </c>
      <c r="BF535" s="48">
        <v>1</v>
      </c>
      <c r="BG535" s="49">
        <v>10</v>
      </c>
      <c r="BH535" s="48">
        <v>0</v>
      </c>
      <c r="BI535" s="49">
        <v>0</v>
      </c>
      <c r="BJ535" s="48">
        <v>8</v>
      </c>
      <c r="BK535" s="49">
        <v>80</v>
      </c>
      <c r="BL535" s="48">
        <v>10</v>
      </c>
    </row>
    <row r="536" spans="1:64" ht="15">
      <c r="A536" s="64" t="s">
        <v>274</v>
      </c>
      <c r="B536" s="64" t="s">
        <v>222</v>
      </c>
      <c r="C536" s="65" t="s">
        <v>2752</v>
      </c>
      <c r="D536" s="66">
        <v>10</v>
      </c>
      <c r="E536" s="67" t="s">
        <v>136</v>
      </c>
      <c r="F536" s="68">
        <v>12</v>
      </c>
      <c r="G536" s="65"/>
      <c r="H536" s="69"/>
      <c r="I536" s="70"/>
      <c r="J536" s="70"/>
      <c r="K536" s="34" t="s">
        <v>65</v>
      </c>
      <c r="L536" s="77">
        <v>536</v>
      </c>
      <c r="M536" s="77"/>
      <c r="N536" s="72"/>
      <c r="O536" s="79" t="s">
        <v>383</v>
      </c>
      <c r="P536" s="81">
        <v>43690.6059375</v>
      </c>
      <c r="Q536" s="79" t="s">
        <v>454</v>
      </c>
      <c r="R536" s="82" t="s">
        <v>497</v>
      </c>
      <c r="S536" s="79" t="s">
        <v>512</v>
      </c>
      <c r="T536" s="79"/>
      <c r="U536" s="79"/>
      <c r="V536" s="82" t="s">
        <v>590</v>
      </c>
      <c r="W536" s="81">
        <v>43690.6059375</v>
      </c>
      <c r="X536" s="82" t="s">
        <v>681</v>
      </c>
      <c r="Y536" s="79"/>
      <c r="Z536" s="79"/>
      <c r="AA536" s="85" t="s">
        <v>799</v>
      </c>
      <c r="AB536" s="79"/>
      <c r="AC536" s="79" t="b">
        <v>0</v>
      </c>
      <c r="AD536" s="79">
        <v>0</v>
      </c>
      <c r="AE536" s="85" t="s">
        <v>840</v>
      </c>
      <c r="AF536" s="79" t="b">
        <v>0</v>
      </c>
      <c r="AG536" s="79" t="s">
        <v>853</v>
      </c>
      <c r="AH536" s="79"/>
      <c r="AI536" s="85" t="s">
        <v>839</v>
      </c>
      <c r="AJ536" s="79" t="b">
        <v>0</v>
      </c>
      <c r="AK536" s="79">
        <v>0</v>
      </c>
      <c r="AL536" s="85" t="s">
        <v>839</v>
      </c>
      <c r="AM536" s="79" t="s">
        <v>860</v>
      </c>
      <c r="AN536" s="79" t="b">
        <v>1</v>
      </c>
      <c r="AO536" s="85" t="s">
        <v>799</v>
      </c>
      <c r="AP536" s="79" t="s">
        <v>176</v>
      </c>
      <c r="AQ536" s="79">
        <v>0</v>
      </c>
      <c r="AR536" s="79">
        <v>0</v>
      </c>
      <c r="AS536" s="79"/>
      <c r="AT536" s="79"/>
      <c r="AU536" s="79"/>
      <c r="AV536" s="79"/>
      <c r="AW536" s="79"/>
      <c r="AX536" s="79"/>
      <c r="AY536" s="79"/>
      <c r="AZ536" s="79"/>
      <c r="BA536">
        <v>32</v>
      </c>
      <c r="BB536" s="78" t="str">
        <f>REPLACE(INDEX(GroupVertices[Group],MATCH(Edges[[#This Row],[Vertex 1]],GroupVertices[Vertex],0)),1,1,"")</f>
        <v>3</v>
      </c>
      <c r="BC536" s="78" t="str">
        <f>REPLACE(INDEX(GroupVertices[Group],MATCH(Edges[[#This Row],[Vertex 2]],GroupVertices[Vertex],0)),1,1,"")</f>
        <v>3</v>
      </c>
      <c r="BD536" s="48">
        <v>1</v>
      </c>
      <c r="BE536" s="49">
        <v>5.2631578947368425</v>
      </c>
      <c r="BF536" s="48">
        <v>0</v>
      </c>
      <c r="BG536" s="49">
        <v>0</v>
      </c>
      <c r="BH536" s="48">
        <v>0</v>
      </c>
      <c r="BI536" s="49">
        <v>0</v>
      </c>
      <c r="BJ536" s="48">
        <v>18</v>
      </c>
      <c r="BK536" s="49">
        <v>94.73684210526316</v>
      </c>
      <c r="BL536" s="48">
        <v>19</v>
      </c>
    </row>
    <row r="537" spans="1:64" ht="15">
      <c r="A537" s="64" t="s">
        <v>274</v>
      </c>
      <c r="B537" s="64" t="s">
        <v>222</v>
      </c>
      <c r="C537" s="65" t="s">
        <v>2752</v>
      </c>
      <c r="D537" s="66">
        <v>10</v>
      </c>
      <c r="E537" s="67" t="s">
        <v>136</v>
      </c>
      <c r="F537" s="68">
        <v>12</v>
      </c>
      <c r="G537" s="65"/>
      <c r="H537" s="69"/>
      <c r="I537" s="70"/>
      <c r="J537" s="70"/>
      <c r="K537" s="34" t="s">
        <v>65</v>
      </c>
      <c r="L537" s="77">
        <v>537</v>
      </c>
      <c r="M537" s="77"/>
      <c r="N537" s="72"/>
      <c r="O537" s="79" t="s">
        <v>383</v>
      </c>
      <c r="P537" s="81">
        <v>43690.60665509259</v>
      </c>
      <c r="Q537" s="79" t="s">
        <v>455</v>
      </c>
      <c r="R537" s="82" t="s">
        <v>498</v>
      </c>
      <c r="S537" s="79" t="s">
        <v>512</v>
      </c>
      <c r="T537" s="79"/>
      <c r="U537" s="79"/>
      <c r="V537" s="82" t="s">
        <v>590</v>
      </c>
      <c r="W537" s="81">
        <v>43690.60665509259</v>
      </c>
      <c r="X537" s="82" t="s">
        <v>682</v>
      </c>
      <c r="Y537" s="79"/>
      <c r="Z537" s="79"/>
      <c r="AA537" s="85" t="s">
        <v>800</v>
      </c>
      <c r="AB537" s="79"/>
      <c r="AC537" s="79" t="b">
        <v>0</v>
      </c>
      <c r="AD537" s="79">
        <v>0</v>
      </c>
      <c r="AE537" s="85" t="s">
        <v>840</v>
      </c>
      <c r="AF537" s="79" t="b">
        <v>0</v>
      </c>
      <c r="AG537" s="79" t="s">
        <v>853</v>
      </c>
      <c r="AH537" s="79"/>
      <c r="AI537" s="85" t="s">
        <v>839</v>
      </c>
      <c r="AJ537" s="79" t="b">
        <v>0</v>
      </c>
      <c r="AK537" s="79">
        <v>0</v>
      </c>
      <c r="AL537" s="85" t="s">
        <v>839</v>
      </c>
      <c r="AM537" s="79" t="s">
        <v>860</v>
      </c>
      <c r="AN537" s="79" t="b">
        <v>1</v>
      </c>
      <c r="AO537" s="85" t="s">
        <v>800</v>
      </c>
      <c r="AP537" s="79" t="s">
        <v>176</v>
      </c>
      <c r="AQ537" s="79">
        <v>0</v>
      </c>
      <c r="AR537" s="79">
        <v>0</v>
      </c>
      <c r="AS537" s="79"/>
      <c r="AT537" s="79"/>
      <c r="AU537" s="79"/>
      <c r="AV537" s="79"/>
      <c r="AW537" s="79"/>
      <c r="AX537" s="79"/>
      <c r="AY537" s="79"/>
      <c r="AZ537" s="79"/>
      <c r="BA537">
        <v>32</v>
      </c>
      <c r="BB537" s="78" t="str">
        <f>REPLACE(INDEX(GroupVertices[Group],MATCH(Edges[[#This Row],[Vertex 1]],GroupVertices[Vertex],0)),1,1,"")</f>
        <v>3</v>
      </c>
      <c r="BC537" s="78" t="str">
        <f>REPLACE(INDEX(GroupVertices[Group],MATCH(Edges[[#This Row],[Vertex 2]],GroupVertices[Vertex],0)),1,1,"")</f>
        <v>3</v>
      </c>
      <c r="BD537" s="48">
        <v>2</v>
      </c>
      <c r="BE537" s="49">
        <v>9.523809523809524</v>
      </c>
      <c r="BF537" s="48">
        <v>0</v>
      </c>
      <c r="BG537" s="49">
        <v>0</v>
      </c>
      <c r="BH537" s="48">
        <v>0</v>
      </c>
      <c r="BI537" s="49">
        <v>0</v>
      </c>
      <c r="BJ537" s="48">
        <v>19</v>
      </c>
      <c r="BK537" s="49">
        <v>90.47619047619048</v>
      </c>
      <c r="BL537" s="48">
        <v>21</v>
      </c>
    </row>
    <row r="538" spans="1:64" ht="15">
      <c r="A538" s="64" t="s">
        <v>274</v>
      </c>
      <c r="B538" s="64" t="s">
        <v>222</v>
      </c>
      <c r="C538" s="65" t="s">
        <v>2752</v>
      </c>
      <c r="D538" s="66">
        <v>10</v>
      </c>
      <c r="E538" s="67" t="s">
        <v>136</v>
      </c>
      <c r="F538" s="68">
        <v>12</v>
      </c>
      <c r="G538" s="65"/>
      <c r="H538" s="69"/>
      <c r="I538" s="70"/>
      <c r="J538" s="70"/>
      <c r="K538" s="34" t="s">
        <v>65</v>
      </c>
      <c r="L538" s="77">
        <v>538</v>
      </c>
      <c r="M538" s="77"/>
      <c r="N538" s="72"/>
      <c r="O538" s="79" t="s">
        <v>383</v>
      </c>
      <c r="P538" s="81">
        <v>43690.60726851852</v>
      </c>
      <c r="Q538" s="79" t="s">
        <v>456</v>
      </c>
      <c r="R538" s="79"/>
      <c r="S538" s="79"/>
      <c r="T538" s="79"/>
      <c r="U538" s="79"/>
      <c r="V538" s="82" t="s">
        <v>590</v>
      </c>
      <c r="W538" s="81">
        <v>43690.60726851852</v>
      </c>
      <c r="X538" s="82" t="s">
        <v>683</v>
      </c>
      <c r="Y538" s="79"/>
      <c r="Z538" s="79"/>
      <c r="AA538" s="85" t="s">
        <v>801</v>
      </c>
      <c r="AB538" s="79"/>
      <c r="AC538" s="79" t="b">
        <v>0</v>
      </c>
      <c r="AD538" s="79">
        <v>0</v>
      </c>
      <c r="AE538" s="85" t="s">
        <v>840</v>
      </c>
      <c r="AF538" s="79" t="b">
        <v>0</v>
      </c>
      <c r="AG538" s="79" t="s">
        <v>853</v>
      </c>
      <c r="AH538" s="79"/>
      <c r="AI538" s="85" t="s">
        <v>839</v>
      </c>
      <c r="AJ538" s="79" t="b">
        <v>0</v>
      </c>
      <c r="AK538" s="79">
        <v>0</v>
      </c>
      <c r="AL538" s="85" t="s">
        <v>839</v>
      </c>
      <c r="AM538" s="79" t="s">
        <v>860</v>
      </c>
      <c r="AN538" s="79" t="b">
        <v>0</v>
      </c>
      <c r="AO538" s="85" t="s">
        <v>801</v>
      </c>
      <c r="AP538" s="79" t="s">
        <v>176</v>
      </c>
      <c r="AQ538" s="79">
        <v>0</v>
      </c>
      <c r="AR538" s="79">
        <v>0</v>
      </c>
      <c r="AS538" s="79"/>
      <c r="AT538" s="79"/>
      <c r="AU538" s="79"/>
      <c r="AV538" s="79"/>
      <c r="AW538" s="79"/>
      <c r="AX538" s="79"/>
      <c r="AY538" s="79"/>
      <c r="AZ538" s="79"/>
      <c r="BA538">
        <v>32</v>
      </c>
      <c r="BB538" s="78" t="str">
        <f>REPLACE(INDEX(GroupVertices[Group],MATCH(Edges[[#This Row],[Vertex 1]],GroupVertices[Vertex],0)),1,1,"")</f>
        <v>3</v>
      </c>
      <c r="BC538" s="78" t="str">
        <f>REPLACE(INDEX(GroupVertices[Group],MATCH(Edges[[#This Row],[Vertex 2]],GroupVertices[Vertex],0)),1,1,"")</f>
        <v>3</v>
      </c>
      <c r="BD538" s="48">
        <v>4</v>
      </c>
      <c r="BE538" s="49">
        <v>18.181818181818183</v>
      </c>
      <c r="BF538" s="48">
        <v>0</v>
      </c>
      <c r="BG538" s="49">
        <v>0</v>
      </c>
      <c r="BH538" s="48">
        <v>0</v>
      </c>
      <c r="BI538" s="49">
        <v>0</v>
      </c>
      <c r="BJ538" s="48">
        <v>18</v>
      </c>
      <c r="BK538" s="49">
        <v>81.81818181818181</v>
      </c>
      <c r="BL538" s="48">
        <v>22</v>
      </c>
    </row>
    <row r="539" spans="1:64" ht="15">
      <c r="A539" s="64" t="s">
        <v>274</v>
      </c>
      <c r="B539" s="64" t="s">
        <v>222</v>
      </c>
      <c r="C539" s="65" t="s">
        <v>2752</v>
      </c>
      <c r="D539" s="66">
        <v>10</v>
      </c>
      <c r="E539" s="67" t="s">
        <v>136</v>
      </c>
      <c r="F539" s="68">
        <v>12</v>
      </c>
      <c r="G539" s="65"/>
      <c r="H539" s="69"/>
      <c r="I539" s="70"/>
      <c r="J539" s="70"/>
      <c r="K539" s="34" t="s">
        <v>65</v>
      </c>
      <c r="L539" s="77">
        <v>539</v>
      </c>
      <c r="M539" s="77"/>
      <c r="N539" s="72"/>
      <c r="O539" s="79" t="s">
        <v>383</v>
      </c>
      <c r="P539" s="81">
        <v>43690.60818287037</v>
      </c>
      <c r="Q539" s="79" t="s">
        <v>457</v>
      </c>
      <c r="R539" s="79"/>
      <c r="S539" s="79"/>
      <c r="T539" s="79"/>
      <c r="U539" s="82" t="s">
        <v>540</v>
      </c>
      <c r="V539" s="82" t="s">
        <v>540</v>
      </c>
      <c r="W539" s="81">
        <v>43690.60818287037</v>
      </c>
      <c r="X539" s="82" t="s">
        <v>684</v>
      </c>
      <c r="Y539" s="79"/>
      <c r="Z539" s="79"/>
      <c r="AA539" s="85" t="s">
        <v>802</v>
      </c>
      <c r="AB539" s="79"/>
      <c r="AC539" s="79" t="b">
        <v>0</v>
      </c>
      <c r="AD539" s="79">
        <v>0</v>
      </c>
      <c r="AE539" s="85" t="s">
        <v>840</v>
      </c>
      <c r="AF539" s="79" t="b">
        <v>0</v>
      </c>
      <c r="AG539" s="79" t="s">
        <v>853</v>
      </c>
      <c r="AH539" s="79"/>
      <c r="AI539" s="85" t="s">
        <v>839</v>
      </c>
      <c r="AJ539" s="79" t="b">
        <v>0</v>
      </c>
      <c r="AK539" s="79">
        <v>0</v>
      </c>
      <c r="AL539" s="85" t="s">
        <v>839</v>
      </c>
      <c r="AM539" s="79" t="s">
        <v>860</v>
      </c>
      <c r="AN539" s="79" t="b">
        <v>0</v>
      </c>
      <c r="AO539" s="85" t="s">
        <v>802</v>
      </c>
      <c r="AP539" s="79" t="s">
        <v>176</v>
      </c>
      <c r="AQ539" s="79">
        <v>0</v>
      </c>
      <c r="AR539" s="79">
        <v>0</v>
      </c>
      <c r="AS539" s="79"/>
      <c r="AT539" s="79"/>
      <c r="AU539" s="79"/>
      <c r="AV539" s="79"/>
      <c r="AW539" s="79"/>
      <c r="AX539" s="79"/>
      <c r="AY539" s="79"/>
      <c r="AZ539" s="79"/>
      <c r="BA539">
        <v>32</v>
      </c>
      <c r="BB539" s="78" t="str">
        <f>REPLACE(INDEX(GroupVertices[Group],MATCH(Edges[[#This Row],[Vertex 1]],GroupVertices[Vertex],0)),1,1,"")</f>
        <v>3</v>
      </c>
      <c r="BC539" s="78" t="str">
        <f>REPLACE(INDEX(GroupVertices[Group],MATCH(Edges[[#This Row],[Vertex 2]],GroupVertices[Vertex],0)),1,1,"")</f>
        <v>3</v>
      </c>
      <c r="BD539" s="48">
        <v>0</v>
      </c>
      <c r="BE539" s="49">
        <v>0</v>
      </c>
      <c r="BF539" s="48">
        <v>0</v>
      </c>
      <c r="BG539" s="49">
        <v>0</v>
      </c>
      <c r="BH539" s="48">
        <v>0</v>
      </c>
      <c r="BI539" s="49">
        <v>0</v>
      </c>
      <c r="BJ539" s="48">
        <v>9</v>
      </c>
      <c r="BK539" s="49">
        <v>100</v>
      </c>
      <c r="BL539" s="48">
        <v>9</v>
      </c>
    </row>
    <row r="540" spans="1:64" ht="15">
      <c r="A540" s="64" t="s">
        <v>274</v>
      </c>
      <c r="B540" s="64" t="s">
        <v>222</v>
      </c>
      <c r="C540" s="65" t="s">
        <v>2752</v>
      </c>
      <c r="D540" s="66">
        <v>10</v>
      </c>
      <c r="E540" s="67" t="s">
        <v>136</v>
      </c>
      <c r="F540" s="68">
        <v>12</v>
      </c>
      <c r="G540" s="65"/>
      <c r="H540" s="69"/>
      <c r="I540" s="70"/>
      <c r="J540" s="70"/>
      <c r="K540" s="34" t="s">
        <v>65</v>
      </c>
      <c r="L540" s="77">
        <v>540</v>
      </c>
      <c r="M540" s="77"/>
      <c r="N540" s="72"/>
      <c r="O540" s="79" t="s">
        <v>383</v>
      </c>
      <c r="P540" s="81">
        <v>43690.609988425924</v>
      </c>
      <c r="Q540" s="79" t="s">
        <v>458</v>
      </c>
      <c r="R540" s="82" t="s">
        <v>499</v>
      </c>
      <c r="S540" s="79" t="s">
        <v>512</v>
      </c>
      <c r="T540" s="79"/>
      <c r="U540" s="79"/>
      <c r="V540" s="82" t="s">
        <v>590</v>
      </c>
      <c r="W540" s="81">
        <v>43690.609988425924</v>
      </c>
      <c r="X540" s="82" t="s">
        <v>685</v>
      </c>
      <c r="Y540" s="79"/>
      <c r="Z540" s="79"/>
      <c r="AA540" s="85" t="s">
        <v>803</v>
      </c>
      <c r="AB540" s="79"/>
      <c r="AC540" s="79" t="b">
        <v>0</v>
      </c>
      <c r="AD540" s="79">
        <v>0</v>
      </c>
      <c r="AE540" s="85" t="s">
        <v>840</v>
      </c>
      <c r="AF540" s="79" t="b">
        <v>0</v>
      </c>
      <c r="AG540" s="79" t="s">
        <v>853</v>
      </c>
      <c r="AH540" s="79"/>
      <c r="AI540" s="85" t="s">
        <v>839</v>
      </c>
      <c r="AJ540" s="79" t="b">
        <v>0</v>
      </c>
      <c r="AK540" s="79">
        <v>0</v>
      </c>
      <c r="AL540" s="85" t="s">
        <v>839</v>
      </c>
      <c r="AM540" s="79" t="s">
        <v>860</v>
      </c>
      <c r="AN540" s="79" t="b">
        <v>1</v>
      </c>
      <c r="AO540" s="85" t="s">
        <v>803</v>
      </c>
      <c r="AP540" s="79" t="s">
        <v>176</v>
      </c>
      <c r="AQ540" s="79">
        <v>0</v>
      </c>
      <c r="AR540" s="79">
        <v>0</v>
      </c>
      <c r="AS540" s="79"/>
      <c r="AT540" s="79"/>
      <c r="AU540" s="79"/>
      <c r="AV540" s="79"/>
      <c r="AW540" s="79"/>
      <c r="AX540" s="79"/>
      <c r="AY540" s="79"/>
      <c r="AZ540" s="79"/>
      <c r="BA540">
        <v>32</v>
      </c>
      <c r="BB540" s="78" t="str">
        <f>REPLACE(INDEX(GroupVertices[Group],MATCH(Edges[[#This Row],[Vertex 1]],GroupVertices[Vertex],0)),1,1,"")</f>
        <v>3</v>
      </c>
      <c r="BC540" s="78" t="str">
        <f>REPLACE(INDEX(GroupVertices[Group],MATCH(Edges[[#This Row],[Vertex 2]],GroupVertices[Vertex],0)),1,1,"")</f>
        <v>3</v>
      </c>
      <c r="BD540" s="48">
        <v>0</v>
      </c>
      <c r="BE540" s="49">
        <v>0</v>
      </c>
      <c r="BF540" s="48">
        <v>0</v>
      </c>
      <c r="BG540" s="49">
        <v>0</v>
      </c>
      <c r="BH540" s="48">
        <v>0</v>
      </c>
      <c r="BI540" s="49">
        <v>0</v>
      </c>
      <c r="BJ540" s="48">
        <v>25</v>
      </c>
      <c r="BK540" s="49">
        <v>100</v>
      </c>
      <c r="BL540" s="48">
        <v>25</v>
      </c>
    </row>
    <row r="541" spans="1:64" ht="15">
      <c r="A541" s="64" t="s">
        <v>274</v>
      </c>
      <c r="B541" s="64" t="s">
        <v>222</v>
      </c>
      <c r="C541" s="65" t="s">
        <v>2752</v>
      </c>
      <c r="D541" s="66">
        <v>10</v>
      </c>
      <c r="E541" s="67" t="s">
        <v>136</v>
      </c>
      <c r="F541" s="68">
        <v>12</v>
      </c>
      <c r="G541" s="65"/>
      <c r="H541" s="69"/>
      <c r="I541" s="70"/>
      <c r="J541" s="70"/>
      <c r="K541" s="34" t="s">
        <v>65</v>
      </c>
      <c r="L541" s="77">
        <v>541</v>
      </c>
      <c r="M541" s="77"/>
      <c r="N541" s="72"/>
      <c r="O541" s="79" t="s">
        <v>383</v>
      </c>
      <c r="P541" s="81">
        <v>43690.61064814815</v>
      </c>
      <c r="Q541" s="79" t="s">
        <v>459</v>
      </c>
      <c r="R541" s="79"/>
      <c r="S541" s="79"/>
      <c r="T541" s="79"/>
      <c r="U541" s="79"/>
      <c r="V541" s="82" t="s">
        <v>590</v>
      </c>
      <c r="W541" s="81">
        <v>43690.61064814815</v>
      </c>
      <c r="X541" s="82" t="s">
        <v>686</v>
      </c>
      <c r="Y541" s="79"/>
      <c r="Z541" s="79"/>
      <c r="AA541" s="85" t="s">
        <v>804</v>
      </c>
      <c r="AB541" s="79"/>
      <c r="AC541" s="79" t="b">
        <v>0</v>
      </c>
      <c r="AD541" s="79">
        <v>0</v>
      </c>
      <c r="AE541" s="85" t="s">
        <v>840</v>
      </c>
      <c r="AF541" s="79" t="b">
        <v>0</v>
      </c>
      <c r="AG541" s="79" t="s">
        <v>853</v>
      </c>
      <c r="AH541" s="79"/>
      <c r="AI541" s="85" t="s">
        <v>839</v>
      </c>
      <c r="AJ541" s="79" t="b">
        <v>0</v>
      </c>
      <c r="AK541" s="79">
        <v>0</v>
      </c>
      <c r="AL541" s="85" t="s">
        <v>839</v>
      </c>
      <c r="AM541" s="79" t="s">
        <v>860</v>
      </c>
      <c r="AN541" s="79" t="b">
        <v>0</v>
      </c>
      <c r="AO541" s="85" t="s">
        <v>804</v>
      </c>
      <c r="AP541" s="79" t="s">
        <v>176</v>
      </c>
      <c r="AQ541" s="79">
        <v>0</v>
      </c>
      <c r="AR541" s="79">
        <v>0</v>
      </c>
      <c r="AS541" s="79"/>
      <c r="AT541" s="79"/>
      <c r="AU541" s="79"/>
      <c r="AV541" s="79"/>
      <c r="AW541" s="79"/>
      <c r="AX541" s="79"/>
      <c r="AY541" s="79"/>
      <c r="AZ541" s="79"/>
      <c r="BA541">
        <v>32</v>
      </c>
      <c r="BB541" s="78" t="str">
        <f>REPLACE(INDEX(GroupVertices[Group],MATCH(Edges[[#This Row],[Vertex 1]],GroupVertices[Vertex],0)),1,1,"")</f>
        <v>3</v>
      </c>
      <c r="BC541" s="78" t="str">
        <f>REPLACE(INDEX(GroupVertices[Group],MATCH(Edges[[#This Row],[Vertex 2]],GroupVertices[Vertex],0)),1,1,"")</f>
        <v>3</v>
      </c>
      <c r="BD541" s="48">
        <v>0</v>
      </c>
      <c r="BE541" s="49">
        <v>0</v>
      </c>
      <c r="BF541" s="48">
        <v>0</v>
      </c>
      <c r="BG541" s="49">
        <v>0</v>
      </c>
      <c r="BH541" s="48">
        <v>0</v>
      </c>
      <c r="BI541" s="49">
        <v>0</v>
      </c>
      <c r="BJ541" s="48">
        <v>14</v>
      </c>
      <c r="BK541" s="49">
        <v>100</v>
      </c>
      <c r="BL541" s="48">
        <v>14</v>
      </c>
    </row>
    <row r="542" spans="1:64" ht="15">
      <c r="A542" s="64" t="s">
        <v>274</v>
      </c>
      <c r="B542" s="64" t="s">
        <v>222</v>
      </c>
      <c r="C542" s="65" t="s">
        <v>2752</v>
      </c>
      <c r="D542" s="66">
        <v>10</v>
      </c>
      <c r="E542" s="67" t="s">
        <v>136</v>
      </c>
      <c r="F542" s="68">
        <v>12</v>
      </c>
      <c r="G542" s="65"/>
      <c r="H542" s="69"/>
      <c r="I542" s="70"/>
      <c r="J542" s="70"/>
      <c r="K542" s="34" t="s">
        <v>65</v>
      </c>
      <c r="L542" s="77">
        <v>542</v>
      </c>
      <c r="M542" s="77"/>
      <c r="N542" s="72"/>
      <c r="O542" s="79" t="s">
        <v>383</v>
      </c>
      <c r="P542" s="81">
        <v>43690.611226851855</v>
      </c>
      <c r="Q542" s="79" t="s">
        <v>460</v>
      </c>
      <c r="R542" s="79"/>
      <c r="S542" s="79"/>
      <c r="T542" s="79"/>
      <c r="U542" s="79"/>
      <c r="V542" s="82" t="s">
        <v>590</v>
      </c>
      <c r="W542" s="81">
        <v>43690.611226851855</v>
      </c>
      <c r="X542" s="82" t="s">
        <v>687</v>
      </c>
      <c r="Y542" s="79"/>
      <c r="Z542" s="79"/>
      <c r="AA542" s="85" t="s">
        <v>805</v>
      </c>
      <c r="AB542" s="79"/>
      <c r="AC542" s="79" t="b">
        <v>0</v>
      </c>
      <c r="AD542" s="79">
        <v>0</v>
      </c>
      <c r="AE542" s="85" t="s">
        <v>840</v>
      </c>
      <c r="AF542" s="79" t="b">
        <v>0</v>
      </c>
      <c r="AG542" s="79" t="s">
        <v>853</v>
      </c>
      <c r="AH542" s="79"/>
      <c r="AI542" s="85" t="s">
        <v>839</v>
      </c>
      <c r="AJ542" s="79" t="b">
        <v>0</v>
      </c>
      <c r="AK542" s="79">
        <v>0</v>
      </c>
      <c r="AL542" s="85" t="s">
        <v>839</v>
      </c>
      <c r="AM542" s="79" t="s">
        <v>860</v>
      </c>
      <c r="AN542" s="79" t="b">
        <v>0</v>
      </c>
      <c r="AO542" s="85" t="s">
        <v>805</v>
      </c>
      <c r="AP542" s="79" t="s">
        <v>176</v>
      </c>
      <c r="AQ542" s="79">
        <v>0</v>
      </c>
      <c r="AR542" s="79">
        <v>0</v>
      </c>
      <c r="AS542" s="79"/>
      <c r="AT542" s="79"/>
      <c r="AU542" s="79"/>
      <c r="AV542" s="79"/>
      <c r="AW542" s="79"/>
      <c r="AX542" s="79"/>
      <c r="AY542" s="79"/>
      <c r="AZ542" s="79"/>
      <c r="BA542">
        <v>32</v>
      </c>
      <c r="BB542" s="78" t="str">
        <f>REPLACE(INDEX(GroupVertices[Group],MATCH(Edges[[#This Row],[Vertex 1]],GroupVertices[Vertex],0)),1,1,"")</f>
        <v>3</v>
      </c>
      <c r="BC542" s="78" t="str">
        <f>REPLACE(INDEX(GroupVertices[Group],MATCH(Edges[[#This Row],[Vertex 2]],GroupVertices[Vertex],0)),1,1,"")</f>
        <v>3</v>
      </c>
      <c r="BD542" s="48">
        <v>0</v>
      </c>
      <c r="BE542" s="49">
        <v>0</v>
      </c>
      <c r="BF542" s="48">
        <v>1</v>
      </c>
      <c r="BG542" s="49">
        <v>2.6315789473684212</v>
      </c>
      <c r="BH542" s="48">
        <v>0</v>
      </c>
      <c r="BI542" s="49">
        <v>0</v>
      </c>
      <c r="BJ542" s="48">
        <v>37</v>
      </c>
      <c r="BK542" s="49">
        <v>97.36842105263158</v>
      </c>
      <c r="BL542" s="48">
        <v>38</v>
      </c>
    </row>
    <row r="543" spans="1:64" ht="15">
      <c r="A543" s="64" t="s">
        <v>274</v>
      </c>
      <c r="B543" s="64" t="s">
        <v>222</v>
      </c>
      <c r="C543" s="65" t="s">
        <v>2752</v>
      </c>
      <c r="D543" s="66">
        <v>10</v>
      </c>
      <c r="E543" s="67" t="s">
        <v>136</v>
      </c>
      <c r="F543" s="68">
        <v>12</v>
      </c>
      <c r="G543" s="65"/>
      <c r="H543" s="69"/>
      <c r="I543" s="70"/>
      <c r="J543" s="70"/>
      <c r="K543" s="34" t="s">
        <v>65</v>
      </c>
      <c r="L543" s="77">
        <v>543</v>
      </c>
      <c r="M543" s="77"/>
      <c r="N543" s="72"/>
      <c r="O543" s="79" t="s">
        <v>383</v>
      </c>
      <c r="P543" s="81">
        <v>43690.61172453704</v>
      </c>
      <c r="Q543" s="79" t="s">
        <v>461</v>
      </c>
      <c r="R543" s="79"/>
      <c r="S543" s="79"/>
      <c r="T543" s="79"/>
      <c r="U543" s="79"/>
      <c r="V543" s="82" t="s">
        <v>590</v>
      </c>
      <c r="W543" s="81">
        <v>43690.61172453704</v>
      </c>
      <c r="X543" s="82" t="s">
        <v>688</v>
      </c>
      <c r="Y543" s="79"/>
      <c r="Z543" s="79"/>
      <c r="AA543" s="85" t="s">
        <v>806</v>
      </c>
      <c r="AB543" s="79"/>
      <c r="AC543" s="79" t="b">
        <v>0</v>
      </c>
      <c r="AD543" s="79">
        <v>0</v>
      </c>
      <c r="AE543" s="85" t="s">
        <v>840</v>
      </c>
      <c r="AF543" s="79" t="b">
        <v>0</v>
      </c>
      <c r="AG543" s="79" t="s">
        <v>853</v>
      </c>
      <c r="AH543" s="79"/>
      <c r="AI543" s="85" t="s">
        <v>839</v>
      </c>
      <c r="AJ543" s="79" t="b">
        <v>0</v>
      </c>
      <c r="AK543" s="79">
        <v>0</v>
      </c>
      <c r="AL543" s="85" t="s">
        <v>839</v>
      </c>
      <c r="AM543" s="79" t="s">
        <v>860</v>
      </c>
      <c r="AN543" s="79" t="b">
        <v>0</v>
      </c>
      <c r="AO543" s="85" t="s">
        <v>806</v>
      </c>
      <c r="AP543" s="79" t="s">
        <v>176</v>
      </c>
      <c r="AQ543" s="79">
        <v>0</v>
      </c>
      <c r="AR543" s="79">
        <v>0</v>
      </c>
      <c r="AS543" s="79"/>
      <c r="AT543" s="79"/>
      <c r="AU543" s="79"/>
      <c r="AV543" s="79"/>
      <c r="AW543" s="79"/>
      <c r="AX543" s="79"/>
      <c r="AY543" s="79"/>
      <c r="AZ543" s="79"/>
      <c r="BA543">
        <v>32</v>
      </c>
      <c r="BB543" s="78" t="str">
        <f>REPLACE(INDEX(GroupVertices[Group],MATCH(Edges[[#This Row],[Vertex 1]],GroupVertices[Vertex],0)),1,1,"")</f>
        <v>3</v>
      </c>
      <c r="BC543" s="78" t="str">
        <f>REPLACE(INDEX(GroupVertices[Group],MATCH(Edges[[#This Row],[Vertex 2]],GroupVertices[Vertex],0)),1,1,"")</f>
        <v>3</v>
      </c>
      <c r="BD543" s="48">
        <v>0</v>
      </c>
      <c r="BE543" s="49">
        <v>0</v>
      </c>
      <c r="BF543" s="48">
        <v>0</v>
      </c>
      <c r="BG543" s="49">
        <v>0</v>
      </c>
      <c r="BH543" s="48">
        <v>0</v>
      </c>
      <c r="BI543" s="49">
        <v>0</v>
      </c>
      <c r="BJ543" s="48">
        <v>21</v>
      </c>
      <c r="BK543" s="49">
        <v>100</v>
      </c>
      <c r="BL543" s="48">
        <v>21</v>
      </c>
    </row>
    <row r="544" spans="1:64" ht="15">
      <c r="A544" s="64" t="s">
        <v>274</v>
      </c>
      <c r="B544" s="64" t="s">
        <v>222</v>
      </c>
      <c r="C544" s="65" t="s">
        <v>2752</v>
      </c>
      <c r="D544" s="66">
        <v>10</v>
      </c>
      <c r="E544" s="67" t="s">
        <v>136</v>
      </c>
      <c r="F544" s="68">
        <v>12</v>
      </c>
      <c r="G544" s="65"/>
      <c r="H544" s="69"/>
      <c r="I544" s="70"/>
      <c r="J544" s="70"/>
      <c r="K544" s="34" t="s">
        <v>65</v>
      </c>
      <c r="L544" s="77">
        <v>544</v>
      </c>
      <c r="M544" s="77"/>
      <c r="N544" s="72"/>
      <c r="O544" s="79" t="s">
        <v>383</v>
      </c>
      <c r="P544" s="81">
        <v>43690.61309027778</v>
      </c>
      <c r="Q544" s="79" t="s">
        <v>462</v>
      </c>
      <c r="R544" s="79"/>
      <c r="S544" s="79"/>
      <c r="T544" s="79"/>
      <c r="U544" s="79"/>
      <c r="V544" s="82" t="s">
        <v>590</v>
      </c>
      <c r="W544" s="81">
        <v>43690.61309027778</v>
      </c>
      <c r="X544" s="82" t="s">
        <v>689</v>
      </c>
      <c r="Y544" s="79"/>
      <c r="Z544" s="79"/>
      <c r="AA544" s="85" t="s">
        <v>807</v>
      </c>
      <c r="AB544" s="79"/>
      <c r="AC544" s="79" t="b">
        <v>0</v>
      </c>
      <c r="AD544" s="79">
        <v>0</v>
      </c>
      <c r="AE544" s="85" t="s">
        <v>840</v>
      </c>
      <c r="AF544" s="79" t="b">
        <v>0</v>
      </c>
      <c r="AG544" s="79" t="s">
        <v>853</v>
      </c>
      <c r="AH544" s="79"/>
      <c r="AI544" s="85" t="s">
        <v>839</v>
      </c>
      <c r="AJ544" s="79" t="b">
        <v>0</v>
      </c>
      <c r="AK544" s="79">
        <v>0</v>
      </c>
      <c r="AL544" s="85" t="s">
        <v>839</v>
      </c>
      <c r="AM544" s="79" t="s">
        <v>860</v>
      </c>
      <c r="AN544" s="79" t="b">
        <v>0</v>
      </c>
      <c r="AO544" s="85" t="s">
        <v>807</v>
      </c>
      <c r="AP544" s="79" t="s">
        <v>176</v>
      </c>
      <c r="AQ544" s="79">
        <v>0</v>
      </c>
      <c r="AR544" s="79">
        <v>0</v>
      </c>
      <c r="AS544" s="79"/>
      <c r="AT544" s="79"/>
      <c r="AU544" s="79"/>
      <c r="AV544" s="79"/>
      <c r="AW544" s="79"/>
      <c r="AX544" s="79"/>
      <c r="AY544" s="79"/>
      <c r="AZ544" s="79"/>
      <c r="BA544">
        <v>32</v>
      </c>
      <c r="BB544" s="78" t="str">
        <f>REPLACE(INDEX(GroupVertices[Group],MATCH(Edges[[#This Row],[Vertex 1]],GroupVertices[Vertex],0)),1,1,"")</f>
        <v>3</v>
      </c>
      <c r="BC544" s="78" t="str">
        <f>REPLACE(INDEX(GroupVertices[Group],MATCH(Edges[[#This Row],[Vertex 2]],GroupVertices[Vertex],0)),1,1,"")</f>
        <v>3</v>
      </c>
      <c r="BD544" s="48">
        <v>0</v>
      </c>
      <c r="BE544" s="49">
        <v>0</v>
      </c>
      <c r="BF544" s="48">
        <v>0</v>
      </c>
      <c r="BG544" s="49">
        <v>0</v>
      </c>
      <c r="BH544" s="48">
        <v>0</v>
      </c>
      <c r="BI544" s="49">
        <v>0</v>
      </c>
      <c r="BJ544" s="48">
        <v>13</v>
      </c>
      <c r="BK544" s="49">
        <v>100</v>
      </c>
      <c r="BL544" s="48">
        <v>13</v>
      </c>
    </row>
    <row r="545" spans="1:64" ht="15">
      <c r="A545" s="64" t="s">
        <v>274</v>
      </c>
      <c r="B545" s="64" t="s">
        <v>222</v>
      </c>
      <c r="C545" s="65" t="s">
        <v>2752</v>
      </c>
      <c r="D545" s="66">
        <v>10</v>
      </c>
      <c r="E545" s="67" t="s">
        <v>136</v>
      </c>
      <c r="F545" s="68">
        <v>12</v>
      </c>
      <c r="G545" s="65"/>
      <c r="H545" s="69"/>
      <c r="I545" s="70"/>
      <c r="J545" s="70"/>
      <c r="K545" s="34" t="s">
        <v>65</v>
      </c>
      <c r="L545" s="77">
        <v>545</v>
      </c>
      <c r="M545" s="77"/>
      <c r="N545" s="72"/>
      <c r="O545" s="79" t="s">
        <v>383</v>
      </c>
      <c r="P545" s="81">
        <v>43690.61361111111</v>
      </c>
      <c r="Q545" s="79" t="s">
        <v>463</v>
      </c>
      <c r="R545" s="79"/>
      <c r="S545" s="79"/>
      <c r="T545" s="79"/>
      <c r="U545" s="79"/>
      <c r="V545" s="82" t="s">
        <v>590</v>
      </c>
      <c r="W545" s="81">
        <v>43690.61361111111</v>
      </c>
      <c r="X545" s="82" t="s">
        <v>690</v>
      </c>
      <c r="Y545" s="79"/>
      <c r="Z545" s="79"/>
      <c r="AA545" s="85" t="s">
        <v>808</v>
      </c>
      <c r="AB545" s="79"/>
      <c r="AC545" s="79" t="b">
        <v>0</v>
      </c>
      <c r="AD545" s="79">
        <v>0</v>
      </c>
      <c r="AE545" s="85" t="s">
        <v>840</v>
      </c>
      <c r="AF545" s="79" t="b">
        <v>0</v>
      </c>
      <c r="AG545" s="79" t="s">
        <v>853</v>
      </c>
      <c r="AH545" s="79"/>
      <c r="AI545" s="85" t="s">
        <v>839</v>
      </c>
      <c r="AJ545" s="79" t="b">
        <v>0</v>
      </c>
      <c r="AK545" s="79">
        <v>0</v>
      </c>
      <c r="AL545" s="85" t="s">
        <v>839</v>
      </c>
      <c r="AM545" s="79" t="s">
        <v>860</v>
      </c>
      <c r="AN545" s="79" t="b">
        <v>0</v>
      </c>
      <c r="AO545" s="85" t="s">
        <v>808</v>
      </c>
      <c r="AP545" s="79" t="s">
        <v>176</v>
      </c>
      <c r="AQ545" s="79">
        <v>0</v>
      </c>
      <c r="AR545" s="79">
        <v>0</v>
      </c>
      <c r="AS545" s="79"/>
      <c r="AT545" s="79"/>
      <c r="AU545" s="79"/>
      <c r="AV545" s="79"/>
      <c r="AW545" s="79"/>
      <c r="AX545" s="79"/>
      <c r="AY545" s="79"/>
      <c r="AZ545" s="79"/>
      <c r="BA545">
        <v>32</v>
      </c>
      <c r="BB545" s="78" t="str">
        <f>REPLACE(INDEX(GroupVertices[Group],MATCH(Edges[[#This Row],[Vertex 1]],GroupVertices[Vertex],0)),1,1,"")</f>
        <v>3</v>
      </c>
      <c r="BC545" s="78" t="str">
        <f>REPLACE(INDEX(GroupVertices[Group],MATCH(Edges[[#This Row],[Vertex 2]],GroupVertices[Vertex],0)),1,1,"")</f>
        <v>3</v>
      </c>
      <c r="BD545" s="48">
        <v>1</v>
      </c>
      <c r="BE545" s="49">
        <v>4.545454545454546</v>
      </c>
      <c r="BF545" s="48">
        <v>0</v>
      </c>
      <c r="BG545" s="49">
        <v>0</v>
      </c>
      <c r="BH545" s="48">
        <v>0</v>
      </c>
      <c r="BI545" s="49">
        <v>0</v>
      </c>
      <c r="BJ545" s="48">
        <v>21</v>
      </c>
      <c r="BK545" s="49">
        <v>95.45454545454545</v>
      </c>
      <c r="BL545" s="48">
        <v>22</v>
      </c>
    </row>
    <row r="546" spans="1:64" ht="15">
      <c r="A546" s="64" t="s">
        <v>274</v>
      </c>
      <c r="B546" s="64" t="s">
        <v>222</v>
      </c>
      <c r="C546" s="65" t="s">
        <v>2752</v>
      </c>
      <c r="D546" s="66">
        <v>10</v>
      </c>
      <c r="E546" s="67" t="s">
        <v>136</v>
      </c>
      <c r="F546" s="68">
        <v>12</v>
      </c>
      <c r="G546" s="65"/>
      <c r="H546" s="69"/>
      <c r="I546" s="70"/>
      <c r="J546" s="70"/>
      <c r="K546" s="34" t="s">
        <v>65</v>
      </c>
      <c r="L546" s="77">
        <v>546</v>
      </c>
      <c r="M546" s="77"/>
      <c r="N546" s="72"/>
      <c r="O546" s="79" t="s">
        <v>383</v>
      </c>
      <c r="P546" s="81">
        <v>43690.61474537037</v>
      </c>
      <c r="Q546" s="79" t="s">
        <v>464</v>
      </c>
      <c r="R546" s="79"/>
      <c r="S546" s="79"/>
      <c r="T546" s="79"/>
      <c r="U546" s="79"/>
      <c r="V546" s="82" t="s">
        <v>590</v>
      </c>
      <c r="W546" s="81">
        <v>43690.61474537037</v>
      </c>
      <c r="X546" s="82" t="s">
        <v>691</v>
      </c>
      <c r="Y546" s="79"/>
      <c r="Z546" s="79"/>
      <c r="AA546" s="85" t="s">
        <v>809</v>
      </c>
      <c r="AB546" s="79"/>
      <c r="AC546" s="79" t="b">
        <v>0</v>
      </c>
      <c r="AD546" s="79">
        <v>0</v>
      </c>
      <c r="AE546" s="85" t="s">
        <v>840</v>
      </c>
      <c r="AF546" s="79" t="b">
        <v>0</v>
      </c>
      <c r="AG546" s="79" t="s">
        <v>853</v>
      </c>
      <c r="AH546" s="79"/>
      <c r="AI546" s="85" t="s">
        <v>839</v>
      </c>
      <c r="AJ546" s="79" t="b">
        <v>0</v>
      </c>
      <c r="AK546" s="79">
        <v>0</v>
      </c>
      <c r="AL546" s="85" t="s">
        <v>839</v>
      </c>
      <c r="AM546" s="79" t="s">
        <v>860</v>
      </c>
      <c r="AN546" s="79" t="b">
        <v>0</v>
      </c>
      <c r="AO546" s="85" t="s">
        <v>809</v>
      </c>
      <c r="AP546" s="79" t="s">
        <v>176</v>
      </c>
      <c r="AQ546" s="79">
        <v>0</v>
      </c>
      <c r="AR546" s="79">
        <v>0</v>
      </c>
      <c r="AS546" s="79"/>
      <c r="AT546" s="79"/>
      <c r="AU546" s="79"/>
      <c r="AV546" s="79"/>
      <c r="AW546" s="79"/>
      <c r="AX546" s="79"/>
      <c r="AY546" s="79"/>
      <c r="AZ546" s="79"/>
      <c r="BA546">
        <v>32</v>
      </c>
      <c r="BB546" s="78" t="str">
        <f>REPLACE(INDEX(GroupVertices[Group],MATCH(Edges[[#This Row],[Vertex 1]],GroupVertices[Vertex],0)),1,1,"")</f>
        <v>3</v>
      </c>
      <c r="BC546" s="78" t="str">
        <f>REPLACE(INDEX(GroupVertices[Group],MATCH(Edges[[#This Row],[Vertex 2]],GroupVertices[Vertex],0)),1,1,"")</f>
        <v>3</v>
      </c>
      <c r="BD546" s="48">
        <v>0</v>
      </c>
      <c r="BE546" s="49">
        <v>0</v>
      </c>
      <c r="BF546" s="48">
        <v>0</v>
      </c>
      <c r="BG546" s="49">
        <v>0</v>
      </c>
      <c r="BH546" s="48">
        <v>0</v>
      </c>
      <c r="BI546" s="49">
        <v>0</v>
      </c>
      <c r="BJ546" s="48">
        <v>28</v>
      </c>
      <c r="BK546" s="49">
        <v>100</v>
      </c>
      <c r="BL546" s="48">
        <v>28</v>
      </c>
    </row>
    <row r="547" spans="1:64" ht="15">
      <c r="A547" s="64" t="s">
        <v>274</v>
      </c>
      <c r="B547" s="64" t="s">
        <v>222</v>
      </c>
      <c r="C547" s="65" t="s">
        <v>2752</v>
      </c>
      <c r="D547" s="66">
        <v>10</v>
      </c>
      <c r="E547" s="67" t="s">
        <v>136</v>
      </c>
      <c r="F547" s="68">
        <v>12</v>
      </c>
      <c r="G547" s="65"/>
      <c r="H547" s="69"/>
      <c r="I547" s="70"/>
      <c r="J547" s="70"/>
      <c r="K547" s="34" t="s">
        <v>65</v>
      </c>
      <c r="L547" s="77">
        <v>547</v>
      </c>
      <c r="M547" s="77"/>
      <c r="N547" s="72"/>
      <c r="O547" s="79" t="s">
        <v>383</v>
      </c>
      <c r="P547" s="81">
        <v>43690.61622685185</v>
      </c>
      <c r="Q547" s="79" t="s">
        <v>465</v>
      </c>
      <c r="R547" s="79"/>
      <c r="S547" s="79"/>
      <c r="T547" s="79"/>
      <c r="U547" s="79"/>
      <c r="V547" s="82" t="s">
        <v>590</v>
      </c>
      <c r="W547" s="81">
        <v>43690.61622685185</v>
      </c>
      <c r="X547" s="82" t="s">
        <v>692</v>
      </c>
      <c r="Y547" s="79"/>
      <c r="Z547" s="79"/>
      <c r="AA547" s="85" t="s">
        <v>810</v>
      </c>
      <c r="AB547" s="79"/>
      <c r="AC547" s="79" t="b">
        <v>0</v>
      </c>
      <c r="AD547" s="79">
        <v>0</v>
      </c>
      <c r="AE547" s="85" t="s">
        <v>840</v>
      </c>
      <c r="AF547" s="79" t="b">
        <v>0</v>
      </c>
      <c r="AG547" s="79" t="s">
        <v>853</v>
      </c>
      <c r="AH547" s="79"/>
      <c r="AI547" s="85" t="s">
        <v>839</v>
      </c>
      <c r="AJ547" s="79" t="b">
        <v>0</v>
      </c>
      <c r="AK547" s="79">
        <v>0</v>
      </c>
      <c r="AL547" s="85" t="s">
        <v>839</v>
      </c>
      <c r="AM547" s="79" t="s">
        <v>860</v>
      </c>
      <c r="AN547" s="79" t="b">
        <v>0</v>
      </c>
      <c r="AO547" s="85" t="s">
        <v>810</v>
      </c>
      <c r="AP547" s="79" t="s">
        <v>176</v>
      </c>
      <c r="AQ547" s="79">
        <v>0</v>
      </c>
      <c r="AR547" s="79">
        <v>0</v>
      </c>
      <c r="AS547" s="79"/>
      <c r="AT547" s="79"/>
      <c r="AU547" s="79"/>
      <c r="AV547" s="79"/>
      <c r="AW547" s="79"/>
      <c r="AX547" s="79"/>
      <c r="AY547" s="79"/>
      <c r="AZ547" s="79"/>
      <c r="BA547">
        <v>32</v>
      </c>
      <c r="BB547" s="78" t="str">
        <f>REPLACE(INDEX(GroupVertices[Group],MATCH(Edges[[#This Row],[Vertex 1]],GroupVertices[Vertex],0)),1,1,"")</f>
        <v>3</v>
      </c>
      <c r="BC547" s="78" t="str">
        <f>REPLACE(INDEX(GroupVertices[Group],MATCH(Edges[[#This Row],[Vertex 2]],GroupVertices[Vertex],0)),1,1,"")</f>
        <v>3</v>
      </c>
      <c r="BD547" s="48">
        <v>1</v>
      </c>
      <c r="BE547" s="49">
        <v>5.555555555555555</v>
      </c>
      <c r="BF547" s="48">
        <v>0</v>
      </c>
      <c r="BG547" s="49">
        <v>0</v>
      </c>
      <c r="BH547" s="48">
        <v>0</v>
      </c>
      <c r="BI547" s="49">
        <v>0</v>
      </c>
      <c r="BJ547" s="48">
        <v>17</v>
      </c>
      <c r="BK547" s="49">
        <v>94.44444444444444</v>
      </c>
      <c r="BL547" s="48">
        <v>18</v>
      </c>
    </row>
    <row r="548" spans="1:64" ht="15">
      <c r="A548" s="64" t="s">
        <v>274</v>
      </c>
      <c r="B548" s="64" t="s">
        <v>222</v>
      </c>
      <c r="C548" s="65" t="s">
        <v>2752</v>
      </c>
      <c r="D548" s="66">
        <v>10</v>
      </c>
      <c r="E548" s="67" t="s">
        <v>136</v>
      </c>
      <c r="F548" s="68">
        <v>12</v>
      </c>
      <c r="G548" s="65"/>
      <c r="H548" s="69"/>
      <c r="I548" s="70"/>
      <c r="J548" s="70"/>
      <c r="K548" s="34" t="s">
        <v>65</v>
      </c>
      <c r="L548" s="77">
        <v>548</v>
      </c>
      <c r="M548" s="77"/>
      <c r="N548" s="72"/>
      <c r="O548" s="79" t="s">
        <v>383</v>
      </c>
      <c r="P548" s="81">
        <v>43690.64540509259</v>
      </c>
      <c r="Q548" s="79" t="s">
        <v>466</v>
      </c>
      <c r="R548" s="79"/>
      <c r="S548" s="79"/>
      <c r="T548" s="79"/>
      <c r="U548" s="79"/>
      <c r="V548" s="82" t="s">
        <v>590</v>
      </c>
      <c r="W548" s="81">
        <v>43690.64540509259</v>
      </c>
      <c r="X548" s="82" t="s">
        <v>693</v>
      </c>
      <c r="Y548" s="79"/>
      <c r="Z548" s="79"/>
      <c r="AA548" s="85" t="s">
        <v>811</v>
      </c>
      <c r="AB548" s="79"/>
      <c r="AC548" s="79" t="b">
        <v>0</v>
      </c>
      <c r="AD548" s="79">
        <v>0</v>
      </c>
      <c r="AE548" s="85" t="s">
        <v>840</v>
      </c>
      <c r="AF548" s="79" t="b">
        <v>0</v>
      </c>
      <c r="AG548" s="79" t="s">
        <v>853</v>
      </c>
      <c r="AH548" s="79"/>
      <c r="AI548" s="85" t="s">
        <v>839</v>
      </c>
      <c r="AJ548" s="79" t="b">
        <v>0</v>
      </c>
      <c r="AK548" s="79">
        <v>0</v>
      </c>
      <c r="AL548" s="85" t="s">
        <v>839</v>
      </c>
      <c r="AM548" s="79" t="s">
        <v>860</v>
      </c>
      <c r="AN548" s="79" t="b">
        <v>0</v>
      </c>
      <c r="AO548" s="85" t="s">
        <v>811</v>
      </c>
      <c r="AP548" s="79" t="s">
        <v>176</v>
      </c>
      <c r="AQ548" s="79">
        <v>0</v>
      </c>
      <c r="AR548" s="79">
        <v>0</v>
      </c>
      <c r="AS548" s="79"/>
      <c r="AT548" s="79"/>
      <c r="AU548" s="79"/>
      <c r="AV548" s="79"/>
      <c r="AW548" s="79"/>
      <c r="AX548" s="79"/>
      <c r="AY548" s="79"/>
      <c r="AZ548" s="79"/>
      <c r="BA548">
        <v>32</v>
      </c>
      <c r="BB548" s="78" t="str">
        <f>REPLACE(INDEX(GroupVertices[Group],MATCH(Edges[[#This Row],[Vertex 1]],GroupVertices[Vertex],0)),1,1,"")</f>
        <v>3</v>
      </c>
      <c r="BC548" s="78" t="str">
        <f>REPLACE(INDEX(GroupVertices[Group],MATCH(Edges[[#This Row],[Vertex 2]],GroupVertices[Vertex],0)),1,1,"")</f>
        <v>3</v>
      </c>
      <c r="BD548" s="48">
        <v>1</v>
      </c>
      <c r="BE548" s="49">
        <v>6.666666666666667</v>
      </c>
      <c r="BF548" s="48">
        <v>4</v>
      </c>
      <c r="BG548" s="49">
        <v>26.666666666666668</v>
      </c>
      <c r="BH548" s="48">
        <v>0</v>
      </c>
      <c r="BI548" s="49">
        <v>0</v>
      </c>
      <c r="BJ548" s="48">
        <v>10</v>
      </c>
      <c r="BK548" s="49">
        <v>66.66666666666667</v>
      </c>
      <c r="BL548" s="48">
        <v>15</v>
      </c>
    </row>
    <row r="549" spans="1:64" ht="15">
      <c r="A549" s="64" t="s">
        <v>274</v>
      </c>
      <c r="B549" s="64" t="s">
        <v>222</v>
      </c>
      <c r="C549" s="65" t="s">
        <v>2752</v>
      </c>
      <c r="D549" s="66">
        <v>10</v>
      </c>
      <c r="E549" s="67" t="s">
        <v>136</v>
      </c>
      <c r="F549" s="68">
        <v>12</v>
      </c>
      <c r="G549" s="65"/>
      <c r="H549" s="69"/>
      <c r="I549" s="70"/>
      <c r="J549" s="70"/>
      <c r="K549" s="34" t="s">
        <v>65</v>
      </c>
      <c r="L549" s="77">
        <v>549</v>
      </c>
      <c r="M549" s="77"/>
      <c r="N549" s="72"/>
      <c r="O549" s="79" t="s">
        <v>383</v>
      </c>
      <c r="P549" s="81">
        <v>43690.64708333334</v>
      </c>
      <c r="Q549" s="79" t="s">
        <v>467</v>
      </c>
      <c r="R549" s="82" t="s">
        <v>500</v>
      </c>
      <c r="S549" s="79" t="s">
        <v>512</v>
      </c>
      <c r="T549" s="79"/>
      <c r="U549" s="79"/>
      <c r="V549" s="82" t="s">
        <v>590</v>
      </c>
      <c r="W549" s="81">
        <v>43690.64708333334</v>
      </c>
      <c r="X549" s="82" t="s">
        <v>694</v>
      </c>
      <c r="Y549" s="79"/>
      <c r="Z549" s="79"/>
      <c r="AA549" s="85" t="s">
        <v>812</v>
      </c>
      <c r="AB549" s="79"/>
      <c r="AC549" s="79" t="b">
        <v>0</v>
      </c>
      <c r="AD549" s="79">
        <v>0</v>
      </c>
      <c r="AE549" s="85" t="s">
        <v>840</v>
      </c>
      <c r="AF549" s="79" t="b">
        <v>0</v>
      </c>
      <c r="AG549" s="79" t="s">
        <v>853</v>
      </c>
      <c r="AH549" s="79"/>
      <c r="AI549" s="85" t="s">
        <v>839</v>
      </c>
      <c r="AJ549" s="79" t="b">
        <v>0</v>
      </c>
      <c r="AK549" s="79">
        <v>0</v>
      </c>
      <c r="AL549" s="85" t="s">
        <v>839</v>
      </c>
      <c r="AM549" s="79" t="s">
        <v>860</v>
      </c>
      <c r="AN549" s="79" t="b">
        <v>1</v>
      </c>
      <c r="AO549" s="85" t="s">
        <v>812</v>
      </c>
      <c r="AP549" s="79" t="s">
        <v>176</v>
      </c>
      <c r="AQ549" s="79">
        <v>0</v>
      </c>
      <c r="AR549" s="79">
        <v>0</v>
      </c>
      <c r="AS549" s="79"/>
      <c r="AT549" s="79"/>
      <c r="AU549" s="79"/>
      <c r="AV549" s="79"/>
      <c r="AW549" s="79"/>
      <c r="AX549" s="79"/>
      <c r="AY549" s="79"/>
      <c r="AZ549" s="79"/>
      <c r="BA549">
        <v>32</v>
      </c>
      <c r="BB549" s="78" t="str">
        <f>REPLACE(INDEX(GroupVertices[Group],MATCH(Edges[[#This Row],[Vertex 1]],GroupVertices[Vertex],0)),1,1,"")</f>
        <v>3</v>
      </c>
      <c r="BC549" s="78" t="str">
        <f>REPLACE(INDEX(GroupVertices[Group],MATCH(Edges[[#This Row],[Vertex 2]],GroupVertices[Vertex],0)),1,1,"")</f>
        <v>3</v>
      </c>
      <c r="BD549" s="48">
        <v>0</v>
      </c>
      <c r="BE549" s="49">
        <v>0</v>
      </c>
      <c r="BF549" s="48">
        <v>0</v>
      </c>
      <c r="BG549" s="49">
        <v>0</v>
      </c>
      <c r="BH549" s="48">
        <v>0</v>
      </c>
      <c r="BI549" s="49">
        <v>0</v>
      </c>
      <c r="BJ549" s="48">
        <v>18</v>
      </c>
      <c r="BK549" s="49">
        <v>100</v>
      </c>
      <c r="BL549" s="48">
        <v>18</v>
      </c>
    </row>
    <row r="550" spans="1:64" ht="15">
      <c r="A550" s="64" t="s">
        <v>274</v>
      </c>
      <c r="B550" s="64" t="s">
        <v>222</v>
      </c>
      <c r="C550" s="65" t="s">
        <v>2752</v>
      </c>
      <c r="D550" s="66">
        <v>10</v>
      </c>
      <c r="E550" s="67" t="s">
        <v>136</v>
      </c>
      <c r="F550" s="68">
        <v>12</v>
      </c>
      <c r="G550" s="65"/>
      <c r="H550" s="69"/>
      <c r="I550" s="70"/>
      <c r="J550" s="70"/>
      <c r="K550" s="34" t="s">
        <v>65</v>
      </c>
      <c r="L550" s="77">
        <v>550</v>
      </c>
      <c r="M550" s="77"/>
      <c r="N550" s="72"/>
      <c r="O550" s="79" t="s">
        <v>383</v>
      </c>
      <c r="P550" s="81">
        <v>43690.65017361111</v>
      </c>
      <c r="Q550" s="79" t="s">
        <v>468</v>
      </c>
      <c r="R550" s="82" t="s">
        <v>501</v>
      </c>
      <c r="S550" s="79" t="s">
        <v>512</v>
      </c>
      <c r="T550" s="79"/>
      <c r="U550" s="79"/>
      <c r="V550" s="82" t="s">
        <v>590</v>
      </c>
      <c r="W550" s="81">
        <v>43690.65017361111</v>
      </c>
      <c r="X550" s="82" t="s">
        <v>695</v>
      </c>
      <c r="Y550" s="79"/>
      <c r="Z550" s="79"/>
      <c r="AA550" s="85" t="s">
        <v>813</v>
      </c>
      <c r="AB550" s="79"/>
      <c r="AC550" s="79" t="b">
        <v>0</v>
      </c>
      <c r="AD550" s="79">
        <v>0</v>
      </c>
      <c r="AE550" s="85" t="s">
        <v>840</v>
      </c>
      <c r="AF550" s="79" t="b">
        <v>0</v>
      </c>
      <c r="AG550" s="79" t="s">
        <v>853</v>
      </c>
      <c r="AH550" s="79"/>
      <c r="AI550" s="85" t="s">
        <v>839</v>
      </c>
      <c r="AJ550" s="79" t="b">
        <v>0</v>
      </c>
      <c r="AK550" s="79">
        <v>0</v>
      </c>
      <c r="AL550" s="85" t="s">
        <v>839</v>
      </c>
      <c r="AM550" s="79" t="s">
        <v>860</v>
      </c>
      <c r="AN550" s="79" t="b">
        <v>1</v>
      </c>
      <c r="AO550" s="85" t="s">
        <v>813</v>
      </c>
      <c r="AP550" s="79" t="s">
        <v>176</v>
      </c>
      <c r="AQ550" s="79">
        <v>0</v>
      </c>
      <c r="AR550" s="79">
        <v>0</v>
      </c>
      <c r="AS550" s="79"/>
      <c r="AT550" s="79"/>
      <c r="AU550" s="79"/>
      <c r="AV550" s="79"/>
      <c r="AW550" s="79"/>
      <c r="AX550" s="79"/>
      <c r="AY550" s="79"/>
      <c r="AZ550" s="79"/>
      <c r="BA550">
        <v>32</v>
      </c>
      <c r="BB550" s="78" t="str">
        <f>REPLACE(INDEX(GroupVertices[Group],MATCH(Edges[[#This Row],[Vertex 1]],GroupVertices[Vertex],0)),1,1,"")</f>
        <v>3</v>
      </c>
      <c r="BC550" s="78" t="str">
        <f>REPLACE(INDEX(GroupVertices[Group],MATCH(Edges[[#This Row],[Vertex 2]],GroupVertices[Vertex],0)),1,1,"")</f>
        <v>3</v>
      </c>
      <c r="BD550" s="48">
        <v>0</v>
      </c>
      <c r="BE550" s="49">
        <v>0</v>
      </c>
      <c r="BF550" s="48">
        <v>0</v>
      </c>
      <c r="BG550" s="49">
        <v>0</v>
      </c>
      <c r="BH550" s="48">
        <v>0</v>
      </c>
      <c r="BI550" s="49">
        <v>0</v>
      </c>
      <c r="BJ550" s="48">
        <v>19</v>
      </c>
      <c r="BK550" s="49">
        <v>100</v>
      </c>
      <c r="BL550" s="48">
        <v>19</v>
      </c>
    </row>
    <row r="551" spans="1:64" ht="15">
      <c r="A551" s="64" t="s">
        <v>274</v>
      </c>
      <c r="B551" s="64" t="s">
        <v>222</v>
      </c>
      <c r="C551" s="65" t="s">
        <v>2752</v>
      </c>
      <c r="D551" s="66">
        <v>10</v>
      </c>
      <c r="E551" s="67" t="s">
        <v>136</v>
      </c>
      <c r="F551" s="68">
        <v>12</v>
      </c>
      <c r="G551" s="65"/>
      <c r="H551" s="69"/>
      <c r="I551" s="70"/>
      <c r="J551" s="70"/>
      <c r="K551" s="34" t="s">
        <v>65</v>
      </c>
      <c r="L551" s="77">
        <v>551</v>
      </c>
      <c r="M551" s="77"/>
      <c r="N551" s="72"/>
      <c r="O551" s="79" t="s">
        <v>383</v>
      </c>
      <c r="P551" s="81">
        <v>43690.65167824074</v>
      </c>
      <c r="Q551" s="79" t="s">
        <v>469</v>
      </c>
      <c r="R551" s="82" t="s">
        <v>502</v>
      </c>
      <c r="S551" s="79" t="s">
        <v>512</v>
      </c>
      <c r="T551" s="79"/>
      <c r="U551" s="79"/>
      <c r="V551" s="82" t="s">
        <v>590</v>
      </c>
      <c r="W551" s="81">
        <v>43690.65167824074</v>
      </c>
      <c r="X551" s="82" t="s">
        <v>696</v>
      </c>
      <c r="Y551" s="79"/>
      <c r="Z551" s="79"/>
      <c r="AA551" s="85" t="s">
        <v>814</v>
      </c>
      <c r="AB551" s="79"/>
      <c r="AC551" s="79" t="b">
        <v>0</v>
      </c>
      <c r="AD551" s="79">
        <v>0</v>
      </c>
      <c r="AE551" s="85" t="s">
        <v>840</v>
      </c>
      <c r="AF551" s="79" t="b">
        <v>0</v>
      </c>
      <c r="AG551" s="79" t="s">
        <v>853</v>
      </c>
      <c r="AH551" s="79"/>
      <c r="AI551" s="85" t="s">
        <v>839</v>
      </c>
      <c r="AJ551" s="79" t="b">
        <v>0</v>
      </c>
      <c r="AK551" s="79">
        <v>0</v>
      </c>
      <c r="AL551" s="85" t="s">
        <v>839</v>
      </c>
      <c r="AM551" s="79" t="s">
        <v>860</v>
      </c>
      <c r="AN551" s="79" t="b">
        <v>1</v>
      </c>
      <c r="AO551" s="85" t="s">
        <v>814</v>
      </c>
      <c r="AP551" s="79" t="s">
        <v>176</v>
      </c>
      <c r="AQ551" s="79">
        <v>0</v>
      </c>
      <c r="AR551" s="79">
        <v>0</v>
      </c>
      <c r="AS551" s="79"/>
      <c r="AT551" s="79"/>
      <c r="AU551" s="79"/>
      <c r="AV551" s="79"/>
      <c r="AW551" s="79"/>
      <c r="AX551" s="79"/>
      <c r="AY551" s="79"/>
      <c r="AZ551" s="79"/>
      <c r="BA551">
        <v>32</v>
      </c>
      <c r="BB551" s="78" t="str">
        <f>REPLACE(INDEX(GroupVertices[Group],MATCH(Edges[[#This Row],[Vertex 1]],GroupVertices[Vertex],0)),1,1,"")</f>
        <v>3</v>
      </c>
      <c r="BC551" s="78" t="str">
        <f>REPLACE(INDEX(GroupVertices[Group],MATCH(Edges[[#This Row],[Vertex 2]],GroupVertices[Vertex],0)),1,1,"")</f>
        <v>3</v>
      </c>
      <c r="BD551" s="48">
        <v>0</v>
      </c>
      <c r="BE551" s="49">
        <v>0</v>
      </c>
      <c r="BF551" s="48">
        <v>0</v>
      </c>
      <c r="BG551" s="49">
        <v>0</v>
      </c>
      <c r="BH551" s="48">
        <v>0</v>
      </c>
      <c r="BI551" s="49">
        <v>0</v>
      </c>
      <c r="BJ551" s="48">
        <v>17</v>
      </c>
      <c r="BK551" s="49">
        <v>100</v>
      </c>
      <c r="BL551" s="48">
        <v>17</v>
      </c>
    </row>
    <row r="552" spans="1:64" ht="15">
      <c r="A552" s="64" t="s">
        <v>274</v>
      </c>
      <c r="B552" s="64" t="s">
        <v>222</v>
      </c>
      <c r="C552" s="65" t="s">
        <v>2752</v>
      </c>
      <c r="D552" s="66">
        <v>10</v>
      </c>
      <c r="E552" s="67" t="s">
        <v>136</v>
      </c>
      <c r="F552" s="68">
        <v>12</v>
      </c>
      <c r="G552" s="65"/>
      <c r="H552" s="69"/>
      <c r="I552" s="70"/>
      <c r="J552" s="70"/>
      <c r="K552" s="34" t="s">
        <v>65</v>
      </c>
      <c r="L552" s="77">
        <v>552</v>
      </c>
      <c r="M552" s="77"/>
      <c r="N552" s="72"/>
      <c r="O552" s="79" t="s">
        <v>383</v>
      </c>
      <c r="P552" s="81">
        <v>43690.65289351852</v>
      </c>
      <c r="Q552" s="79" t="s">
        <v>470</v>
      </c>
      <c r="R552" s="82" t="s">
        <v>503</v>
      </c>
      <c r="S552" s="79" t="s">
        <v>512</v>
      </c>
      <c r="T552" s="79"/>
      <c r="U552" s="79"/>
      <c r="V552" s="82" t="s">
        <v>590</v>
      </c>
      <c r="W552" s="81">
        <v>43690.65289351852</v>
      </c>
      <c r="X552" s="82" t="s">
        <v>697</v>
      </c>
      <c r="Y552" s="79"/>
      <c r="Z552" s="79"/>
      <c r="AA552" s="85" t="s">
        <v>815</v>
      </c>
      <c r="AB552" s="79"/>
      <c r="AC552" s="79" t="b">
        <v>0</v>
      </c>
      <c r="AD552" s="79">
        <v>0</v>
      </c>
      <c r="AE552" s="85" t="s">
        <v>840</v>
      </c>
      <c r="AF552" s="79" t="b">
        <v>0</v>
      </c>
      <c r="AG552" s="79" t="s">
        <v>853</v>
      </c>
      <c r="AH552" s="79"/>
      <c r="AI552" s="85" t="s">
        <v>839</v>
      </c>
      <c r="AJ552" s="79" t="b">
        <v>0</v>
      </c>
      <c r="AK552" s="79">
        <v>0</v>
      </c>
      <c r="AL552" s="85" t="s">
        <v>839</v>
      </c>
      <c r="AM552" s="79" t="s">
        <v>860</v>
      </c>
      <c r="AN552" s="79" t="b">
        <v>1</v>
      </c>
      <c r="AO552" s="85" t="s">
        <v>815</v>
      </c>
      <c r="AP552" s="79" t="s">
        <v>176</v>
      </c>
      <c r="AQ552" s="79">
        <v>0</v>
      </c>
      <c r="AR552" s="79">
        <v>0</v>
      </c>
      <c r="AS552" s="79"/>
      <c r="AT552" s="79"/>
      <c r="AU552" s="79"/>
      <c r="AV552" s="79"/>
      <c r="AW552" s="79"/>
      <c r="AX552" s="79"/>
      <c r="AY552" s="79"/>
      <c r="AZ552" s="79"/>
      <c r="BA552">
        <v>32</v>
      </c>
      <c r="BB552" s="78" t="str">
        <f>REPLACE(INDEX(GroupVertices[Group],MATCH(Edges[[#This Row],[Vertex 1]],GroupVertices[Vertex],0)),1,1,"")</f>
        <v>3</v>
      </c>
      <c r="BC552" s="78" t="str">
        <f>REPLACE(INDEX(GroupVertices[Group],MATCH(Edges[[#This Row],[Vertex 2]],GroupVertices[Vertex],0)),1,1,"")</f>
        <v>3</v>
      </c>
      <c r="BD552" s="48">
        <v>1</v>
      </c>
      <c r="BE552" s="49">
        <v>5</v>
      </c>
      <c r="BF552" s="48">
        <v>0</v>
      </c>
      <c r="BG552" s="49">
        <v>0</v>
      </c>
      <c r="BH552" s="48">
        <v>0</v>
      </c>
      <c r="BI552" s="49">
        <v>0</v>
      </c>
      <c r="BJ552" s="48">
        <v>19</v>
      </c>
      <c r="BK552" s="49">
        <v>95</v>
      </c>
      <c r="BL552" s="48">
        <v>20</v>
      </c>
    </row>
    <row r="553" spans="1:64" ht="15">
      <c r="A553" s="64" t="s">
        <v>274</v>
      </c>
      <c r="B553" s="64" t="s">
        <v>222</v>
      </c>
      <c r="C553" s="65" t="s">
        <v>2752</v>
      </c>
      <c r="D553" s="66">
        <v>10</v>
      </c>
      <c r="E553" s="67" t="s">
        <v>136</v>
      </c>
      <c r="F553" s="68">
        <v>12</v>
      </c>
      <c r="G553" s="65"/>
      <c r="H553" s="69"/>
      <c r="I553" s="70"/>
      <c r="J553" s="70"/>
      <c r="K553" s="34" t="s">
        <v>65</v>
      </c>
      <c r="L553" s="77">
        <v>553</v>
      </c>
      <c r="M553" s="77"/>
      <c r="N553" s="72"/>
      <c r="O553" s="79" t="s">
        <v>383</v>
      </c>
      <c r="P553" s="81">
        <v>43690.65505787037</v>
      </c>
      <c r="Q553" s="79" t="s">
        <v>471</v>
      </c>
      <c r="R553" s="82" t="s">
        <v>504</v>
      </c>
      <c r="S553" s="79" t="s">
        <v>512</v>
      </c>
      <c r="T553" s="79"/>
      <c r="U553" s="79"/>
      <c r="V553" s="82" t="s">
        <v>590</v>
      </c>
      <c r="W553" s="81">
        <v>43690.65505787037</v>
      </c>
      <c r="X553" s="82" t="s">
        <v>698</v>
      </c>
      <c r="Y553" s="79"/>
      <c r="Z553" s="79"/>
      <c r="AA553" s="85" t="s">
        <v>816</v>
      </c>
      <c r="AB553" s="79"/>
      <c r="AC553" s="79" t="b">
        <v>0</v>
      </c>
      <c r="AD553" s="79">
        <v>0</v>
      </c>
      <c r="AE553" s="85" t="s">
        <v>840</v>
      </c>
      <c r="AF553" s="79" t="b">
        <v>0</v>
      </c>
      <c r="AG553" s="79" t="s">
        <v>853</v>
      </c>
      <c r="AH553" s="79"/>
      <c r="AI553" s="85" t="s">
        <v>839</v>
      </c>
      <c r="AJ553" s="79" t="b">
        <v>0</v>
      </c>
      <c r="AK553" s="79">
        <v>0</v>
      </c>
      <c r="AL553" s="85" t="s">
        <v>839</v>
      </c>
      <c r="AM553" s="79" t="s">
        <v>860</v>
      </c>
      <c r="AN553" s="79" t="b">
        <v>1</v>
      </c>
      <c r="AO553" s="85" t="s">
        <v>816</v>
      </c>
      <c r="AP553" s="79" t="s">
        <v>176</v>
      </c>
      <c r="AQ553" s="79">
        <v>0</v>
      </c>
      <c r="AR553" s="79">
        <v>0</v>
      </c>
      <c r="AS553" s="79"/>
      <c r="AT553" s="79"/>
      <c r="AU553" s="79"/>
      <c r="AV553" s="79"/>
      <c r="AW553" s="79"/>
      <c r="AX553" s="79"/>
      <c r="AY553" s="79"/>
      <c r="AZ553" s="79"/>
      <c r="BA553">
        <v>32</v>
      </c>
      <c r="BB553" s="78" t="str">
        <f>REPLACE(INDEX(GroupVertices[Group],MATCH(Edges[[#This Row],[Vertex 1]],GroupVertices[Vertex],0)),1,1,"")</f>
        <v>3</v>
      </c>
      <c r="BC553" s="78" t="str">
        <f>REPLACE(INDEX(GroupVertices[Group],MATCH(Edges[[#This Row],[Vertex 2]],GroupVertices[Vertex],0)),1,1,"")</f>
        <v>3</v>
      </c>
      <c r="BD553" s="48">
        <v>0</v>
      </c>
      <c r="BE553" s="49">
        <v>0</v>
      </c>
      <c r="BF553" s="48">
        <v>0</v>
      </c>
      <c r="BG553" s="49">
        <v>0</v>
      </c>
      <c r="BH553" s="48">
        <v>0</v>
      </c>
      <c r="BI553" s="49">
        <v>0</v>
      </c>
      <c r="BJ553" s="48">
        <v>20</v>
      </c>
      <c r="BK553" s="49">
        <v>100</v>
      </c>
      <c r="BL553" s="48">
        <v>20</v>
      </c>
    </row>
    <row r="554" spans="1:64" ht="15">
      <c r="A554" s="64" t="s">
        <v>274</v>
      </c>
      <c r="B554" s="64" t="s">
        <v>222</v>
      </c>
      <c r="C554" s="65" t="s">
        <v>2752</v>
      </c>
      <c r="D554" s="66">
        <v>10</v>
      </c>
      <c r="E554" s="67" t="s">
        <v>136</v>
      </c>
      <c r="F554" s="68">
        <v>12</v>
      </c>
      <c r="G554" s="65"/>
      <c r="H554" s="69"/>
      <c r="I554" s="70"/>
      <c r="J554" s="70"/>
      <c r="K554" s="34" t="s">
        <v>65</v>
      </c>
      <c r="L554" s="77">
        <v>554</v>
      </c>
      <c r="M554" s="77"/>
      <c r="N554" s="72"/>
      <c r="O554" s="79" t="s">
        <v>383</v>
      </c>
      <c r="P554" s="81">
        <v>43690.656006944446</v>
      </c>
      <c r="Q554" s="79" t="s">
        <v>472</v>
      </c>
      <c r="R554" s="82" t="s">
        <v>505</v>
      </c>
      <c r="S554" s="79" t="s">
        <v>512</v>
      </c>
      <c r="T554" s="79"/>
      <c r="U554" s="79"/>
      <c r="V554" s="82" t="s">
        <v>590</v>
      </c>
      <c r="W554" s="81">
        <v>43690.656006944446</v>
      </c>
      <c r="X554" s="82" t="s">
        <v>699</v>
      </c>
      <c r="Y554" s="79"/>
      <c r="Z554" s="79"/>
      <c r="AA554" s="85" t="s">
        <v>817</v>
      </c>
      <c r="AB554" s="79"/>
      <c r="AC554" s="79" t="b">
        <v>0</v>
      </c>
      <c r="AD554" s="79">
        <v>0</v>
      </c>
      <c r="AE554" s="85" t="s">
        <v>840</v>
      </c>
      <c r="AF554" s="79" t="b">
        <v>0</v>
      </c>
      <c r="AG554" s="79" t="s">
        <v>853</v>
      </c>
      <c r="AH554" s="79"/>
      <c r="AI554" s="85" t="s">
        <v>839</v>
      </c>
      <c r="AJ554" s="79" t="b">
        <v>0</v>
      </c>
      <c r="AK554" s="79">
        <v>0</v>
      </c>
      <c r="AL554" s="85" t="s">
        <v>839</v>
      </c>
      <c r="AM554" s="79" t="s">
        <v>860</v>
      </c>
      <c r="AN554" s="79" t="b">
        <v>1</v>
      </c>
      <c r="AO554" s="85" t="s">
        <v>817</v>
      </c>
      <c r="AP554" s="79" t="s">
        <v>176</v>
      </c>
      <c r="AQ554" s="79">
        <v>0</v>
      </c>
      <c r="AR554" s="79">
        <v>0</v>
      </c>
      <c r="AS554" s="79"/>
      <c r="AT554" s="79"/>
      <c r="AU554" s="79"/>
      <c r="AV554" s="79"/>
      <c r="AW554" s="79"/>
      <c r="AX554" s="79"/>
      <c r="AY554" s="79"/>
      <c r="AZ554" s="79"/>
      <c r="BA554">
        <v>32</v>
      </c>
      <c r="BB554" s="78" t="str">
        <f>REPLACE(INDEX(GroupVertices[Group],MATCH(Edges[[#This Row],[Vertex 1]],GroupVertices[Vertex],0)),1,1,"")</f>
        <v>3</v>
      </c>
      <c r="BC554" s="78" t="str">
        <f>REPLACE(INDEX(GroupVertices[Group],MATCH(Edges[[#This Row],[Vertex 2]],GroupVertices[Vertex],0)),1,1,"")</f>
        <v>3</v>
      </c>
      <c r="BD554" s="48">
        <v>0</v>
      </c>
      <c r="BE554" s="49">
        <v>0</v>
      </c>
      <c r="BF554" s="48">
        <v>0</v>
      </c>
      <c r="BG554" s="49">
        <v>0</v>
      </c>
      <c r="BH554" s="48">
        <v>0</v>
      </c>
      <c r="BI554" s="49">
        <v>0</v>
      </c>
      <c r="BJ554" s="48">
        <v>19</v>
      </c>
      <c r="BK554" s="49">
        <v>100</v>
      </c>
      <c r="BL554" s="48">
        <v>19</v>
      </c>
    </row>
    <row r="555" spans="1:64" ht="15">
      <c r="A555" s="64" t="s">
        <v>274</v>
      </c>
      <c r="B555" s="64" t="s">
        <v>222</v>
      </c>
      <c r="C555" s="65" t="s">
        <v>2752</v>
      </c>
      <c r="D555" s="66">
        <v>10</v>
      </c>
      <c r="E555" s="67" t="s">
        <v>136</v>
      </c>
      <c r="F555" s="68">
        <v>12</v>
      </c>
      <c r="G555" s="65"/>
      <c r="H555" s="69"/>
      <c r="I555" s="70"/>
      <c r="J555" s="70"/>
      <c r="K555" s="34" t="s">
        <v>65</v>
      </c>
      <c r="L555" s="77">
        <v>555</v>
      </c>
      <c r="M555" s="77"/>
      <c r="N555" s="72"/>
      <c r="O555" s="79" t="s">
        <v>383</v>
      </c>
      <c r="P555" s="81">
        <v>43690.65662037037</v>
      </c>
      <c r="Q555" s="79" t="s">
        <v>473</v>
      </c>
      <c r="R555" s="79"/>
      <c r="S555" s="79"/>
      <c r="T555" s="79"/>
      <c r="U555" s="79"/>
      <c r="V555" s="82" t="s">
        <v>590</v>
      </c>
      <c r="W555" s="81">
        <v>43690.65662037037</v>
      </c>
      <c r="X555" s="82" t="s">
        <v>700</v>
      </c>
      <c r="Y555" s="79"/>
      <c r="Z555" s="79"/>
      <c r="AA555" s="85" t="s">
        <v>818</v>
      </c>
      <c r="AB555" s="79"/>
      <c r="AC555" s="79" t="b">
        <v>0</v>
      </c>
      <c r="AD555" s="79">
        <v>0</v>
      </c>
      <c r="AE555" s="85" t="s">
        <v>840</v>
      </c>
      <c r="AF555" s="79" t="b">
        <v>0</v>
      </c>
      <c r="AG555" s="79" t="s">
        <v>853</v>
      </c>
      <c r="AH555" s="79"/>
      <c r="AI555" s="85" t="s">
        <v>839</v>
      </c>
      <c r="AJ555" s="79" t="b">
        <v>0</v>
      </c>
      <c r="AK555" s="79">
        <v>0</v>
      </c>
      <c r="AL555" s="85" t="s">
        <v>839</v>
      </c>
      <c r="AM555" s="79" t="s">
        <v>860</v>
      </c>
      <c r="AN555" s="79" t="b">
        <v>0</v>
      </c>
      <c r="AO555" s="85" t="s">
        <v>818</v>
      </c>
      <c r="AP555" s="79" t="s">
        <v>176</v>
      </c>
      <c r="AQ555" s="79">
        <v>0</v>
      </c>
      <c r="AR555" s="79">
        <v>0</v>
      </c>
      <c r="AS555" s="79"/>
      <c r="AT555" s="79"/>
      <c r="AU555" s="79"/>
      <c r="AV555" s="79"/>
      <c r="AW555" s="79"/>
      <c r="AX555" s="79"/>
      <c r="AY555" s="79"/>
      <c r="AZ555" s="79"/>
      <c r="BA555">
        <v>32</v>
      </c>
      <c r="BB555" s="78" t="str">
        <f>REPLACE(INDEX(GroupVertices[Group],MATCH(Edges[[#This Row],[Vertex 1]],GroupVertices[Vertex],0)),1,1,"")</f>
        <v>3</v>
      </c>
      <c r="BC555" s="78" t="str">
        <f>REPLACE(INDEX(GroupVertices[Group],MATCH(Edges[[#This Row],[Vertex 2]],GroupVertices[Vertex],0)),1,1,"")</f>
        <v>3</v>
      </c>
      <c r="BD555" s="48">
        <v>0</v>
      </c>
      <c r="BE555" s="49">
        <v>0</v>
      </c>
      <c r="BF555" s="48">
        <v>1</v>
      </c>
      <c r="BG555" s="49">
        <v>5.555555555555555</v>
      </c>
      <c r="BH555" s="48">
        <v>0</v>
      </c>
      <c r="BI555" s="49">
        <v>0</v>
      </c>
      <c r="BJ555" s="48">
        <v>17</v>
      </c>
      <c r="BK555" s="49">
        <v>94.44444444444444</v>
      </c>
      <c r="BL555" s="48">
        <v>18</v>
      </c>
    </row>
    <row r="556" spans="1:64" ht="15">
      <c r="A556" s="64" t="s">
        <v>274</v>
      </c>
      <c r="B556" s="64" t="s">
        <v>222</v>
      </c>
      <c r="C556" s="65" t="s">
        <v>2752</v>
      </c>
      <c r="D556" s="66">
        <v>10</v>
      </c>
      <c r="E556" s="67" t="s">
        <v>136</v>
      </c>
      <c r="F556" s="68">
        <v>12</v>
      </c>
      <c r="G556" s="65"/>
      <c r="H556" s="69"/>
      <c r="I556" s="70"/>
      <c r="J556" s="70"/>
      <c r="K556" s="34" t="s">
        <v>65</v>
      </c>
      <c r="L556" s="77">
        <v>556</v>
      </c>
      <c r="M556" s="77"/>
      <c r="N556" s="72"/>
      <c r="O556" s="79" t="s">
        <v>383</v>
      </c>
      <c r="P556" s="81">
        <v>43690.65895833333</v>
      </c>
      <c r="Q556" s="79" t="s">
        <v>474</v>
      </c>
      <c r="R556" s="82" t="s">
        <v>506</v>
      </c>
      <c r="S556" s="79" t="s">
        <v>512</v>
      </c>
      <c r="T556" s="79"/>
      <c r="U556" s="79"/>
      <c r="V556" s="82" t="s">
        <v>590</v>
      </c>
      <c r="W556" s="81">
        <v>43690.65895833333</v>
      </c>
      <c r="X556" s="82" t="s">
        <v>701</v>
      </c>
      <c r="Y556" s="79"/>
      <c r="Z556" s="79"/>
      <c r="AA556" s="85" t="s">
        <v>819</v>
      </c>
      <c r="AB556" s="79"/>
      <c r="AC556" s="79" t="b">
        <v>0</v>
      </c>
      <c r="AD556" s="79">
        <v>0</v>
      </c>
      <c r="AE556" s="85" t="s">
        <v>840</v>
      </c>
      <c r="AF556" s="79" t="b">
        <v>0</v>
      </c>
      <c r="AG556" s="79" t="s">
        <v>853</v>
      </c>
      <c r="AH556" s="79"/>
      <c r="AI556" s="85" t="s">
        <v>839</v>
      </c>
      <c r="AJ556" s="79" t="b">
        <v>0</v>
      </c>
      <c r="AK556" s="79">
        <v>0</v>
      </c>
      <c r="AL556" s="85" t="s">
        <v>839</v>
      </c>
      <c r="AM556" s="79" t="s">
        <v>860</v>
      </c>
      <c r="AN556" s="79" t="b">
        <v>1</v>
      </c>
      <c r="AO556" s="85" t="s">
        <v>819</v>
      </c>
      <c r="AP556" s="79" t="s">
        <v>176</v>
      </c>
      <c r="AQ556" s="79">
        <v>0</v>
      </c>
      <c r="AR556" s="79">
        <v>0</v>
      </c>
      <c r="AS556" s="79"/>
      <c r="AT556" s="79"/>
      <c r="AU556" s="79"/>
      <c r="AV556" s="79"/>
      <c r="AW556" s="79"/>
      <c r="AX556" s="79"/>
      <c r="AY556" s="79"/>
      <c r="AZ556" s="79"/>
      <c r="BA556">
        <v>32</v>
      </c>
      <c r="BB556" s="78" t="str">
        <f>REPLACE(INDEX(GroupVertices[Group],MATCH(Edges[[#This Row],[Vertex 1]],GroupVertices[Vertex],0)),1,1,"")</f>
        <v>3</v>
      </c>
      <c r="BC556" s="78" t="str">
        <f>REPLACE(INDEX(GroupVertices[Group],MATCH(Edges[[#This Row],[Vertex 2]],GroupVertices[Vertex],0)),1,1,"")</f>
        <v>3</v>
      </c>
      <c r="BD556" s="48">
        <v>0</v>
      </c>
      <c r="BE556" s="49">
        <v>0</v>
      </c>
      <c r="BF556" s="48">
        <v>0</v>
      </c>
      <c r="BG556" s="49">
        <v>0</v>
      </c>
      <c r="BH556" s="48">
        <v>0</v>
      </c>
      <c r="BI556" s="49">
        <v>0</v>
      </c>
      <c r="BJ556" s="48">
        <v>22</v>
      </c>
      <c r="BK556" s="49">
        <v>100</v>
      </c>
      <c r="BL556" s="48">
        <v>22</v>
      </c>
    </row>
    <row r="557" spans="1:64" ht="15">
      <c r="A557" s="64" t="s">
        <v>274</v>
      </c>
      <c r="B557" s="64" t="s">
        <v>222</v>
      </c>
      <c r="C557" s="65" t="s">
        <v>2752</v>
      </c>
      <c r="D557" s="66">
        <v>10</v>
      </c>
      <c r="E557" s="67" t="s">
        <v>136</v>
      </c>
      <c r="F557" s="68">
        <v>12</v>
      </c>
      <c r="G557" s="65"/>
      <c r="H557" s="69"/>
      <c r="I557" s="70"/>
      <c r="J557" s="70"/>
      <c r="K557" s="34" t="s">
        <v>65</v>
      </c>
      <c r="L557" s="77">
        <v>557</v>
      </c>
      <c r="M557" s="77"/>
      <c r="N557" s="72"/>
      <c r="O557" s="79" t="s">
        <v>383</v>
      </c>
      <c r="P557" s="81">
        <v>43690.660104166665</v>
      </c>
      <c r="Q557" s="79" t="s">
        <v>475</v>
      </c>
      <c r="R557" s="82" t="s">
        <v>507</v>
      </c>
      <c r="S557" s="79" t="s">
        <v>512</v>
      </c>
      <c r="T557" s="79"/>
      <c r="U557" s="79"/>
      <c r="V557" s="82" t="s">
        <v>590</v>
      </c>
      <c r="W557" s="81">
        <v>43690.660104166665</v>
      </c>
      <c r="X557" s="82" t="s">
        <v>702</v>
      </c>
      <c r="Y557" s="79"/>
      <c r="Z557" s="79"/>
      <c r="AA557" s="85" t="s">
        <v>820</v>
      </c>
      <c r="AB557" s="79"/>
      <c r="AC557" s="79" t="b">
        <v>0</v>
      </c>
      <c r="AD557" s="79">
        <v>0</v>
      </c>
      <c r="AE557" s="85" t="s">
        <v>840</v>
      </c>
      <c r="AF557" s="79" t="b">
        <v>0</v>
      </c>
      <c r="AG557" s="79" t="s">
        <v>853</v>
      </c>
      <c r="AH557" s="79"/>
      <c r="AI557" s="85" t="s">
        <v>839</v>
      </c>
      <c r="AJ557" s="79" t="b">
        <v>0</v>
      </c>
      <c r="AK557" s="79">
        <v>0</v>
      </c>
      <c r="AL557" s="85" t="s">
        <v>839</v>
      </c>
      <c r="AM557" s="79" t="s">
        <v>860</v>
      </c>
      <c r="AN557" s="79" t="b">
        <v>1</v>
      </c>
      <c r="AO557" s="85" t="s">
        <v>820</v>
      </c>
      <c r="AP557" s="79" t="s">
        <v>176</v>
      </c>
      <c r="AQ557" s="79">
        <v>0</v>
      </c>
      <c r="AR557" s="79">
        <v>0</v>
      </c>
      <c r="AS557" s="79"/>
      <c r="AT557" s="79"/>
      <c r="AU557" s="79"/>
      <c r="AV557" s="79"/>
      <c r="AW557" s="79"/>
      <c r="AX557" s="79"/>
      <c r="AY557" s="79"/>
      <c r="AZ557" s="79"/>
      <c r="BA557">
        <v>32</v>
      </c>
      <c r="BB557" s="78" t="str">
        <f>REPLACE(INDEX(GroupVertices[Group],MATCH(Edges[[#This Row],[Vertex 1]],GroupVertices[Vertex],0)),1,1,"")</f>
        <v>3</v>
      </c>
      <c r="BC557" s="78" t="str">
        <f>REPLACE(INDEX(GroupVertices[Group],MATCH(Edges[[#This Row],[Vertex 2]],GroupVertices[Vertex],0)),1,1,"")</f>
        <v>3</v>
      </c>
      <c r="BD557" s="48">
        <v>1</v>
      </c>
      <c r="BE557" s="49">
        <v>4.3478260869565215</v>
      </c>
      <c r="BF557" s="48">
        <v>0</v>
      </c>
      <c r="BG557" s="49">
        <v>0</v>
      </c>
      <c r="BH557" s="48">
        <v>0</v>
      </c>
      <c r="BI557" s="49">
        <v>0</v>
      </c>
      <c r="BJ557" s="48">
        <v>22</v>
      </c>
      <c r="BK557" s="49">
        <v>95.65217391304348</v>
      </c>
      <c r="BL557" s="48">
        <v>23</v>
      </c>
    </row>
    <row r="558" spans="1:64" ht="15">
      <c r="A558" s="64" t="s">
        <v>274</v>
      </c>
      <c r="B558" s="64" t="s">
        <v>222</v>
      </c>
      <c r="C558" s="65" t="s">
        <v>2752</v>
      </c>
      <c r="D558" s="66">
        <v>10</v>
      </c>
      <c r="E558" s="67" t="s">
        <v>136</v>
      </c>
      <c r="F558" s="68">
        <v>12</v>
      </c>
      <c r="G558" s="65"/>
      <c r="H558" s="69"/>
      <c r="I558" s="70"/>
      <c r="J558" s="70"/>
      <c r="K558" s="34" t="s">
        <v>65</v>
      </c>
      <c r="L558" s="77">
        <v>558</v>
      </c>
      <c r="M558" s="77"/>
      <c r="N558" s="72"/>
      <c r="O558" s="79" t="s">
        <v>383</v>
      </c>
      <c r="P558" s="81">
        <v>43690.66087962963</v>
      </c>
      <c r="Q558" s="79" t="s">
        <v>476</v>
      </c>
      <c r="R558" s="82" t="s">
        <v>508</v>
      </c>
      <c r="S558" s="79" t="s">
        <v>512</v>
      </c>
      <c r="T558" s="79"/>
      <c r="U558" s="79"/>
      <c r="V558" s="82" t="s">
        <v>590</v>
      </c>
      <c r="W558" s="81">
        <v>43690.66087962963</v>
      </c>
      <c r="X558" s="82" t="s">
        <v>703</v>
      </c>
      <c r="Y558" s="79"/>
      <c r="Z558" s="79"/>
      <c r="AA558" s="85" t="s">
        <v>821</v>
      </c>
      <c r="AB558" s="79"/>
      <c r="AC558" s="79" t="b">
        <v>0</v>
      </c>
      <c r="AD558" s="79">
        <v>0</v>
      </c>
      <c r="AE558" s="85" t="s">
        <v>840</v>
      </c>
      <c r="AF558" s="79" t="b">
        <v>0</v>
      </c>
      <c r="AG558" s="79" t="s">
        <v>853</v>
      </c>
      <c r="AH558" s="79"/>
      <c r="AI558" s="85" t="s">
        <v>839</v>
      </c>
      <c r="AJ558" s="79" t="b">
        <v>0</v>
      </c>
      <c r="AK558" s="79">
        <v>0</v>
      </c>
      <c r="AL558" s="85" t="s">
        <v>839</v>
      </c>
      <c r="AM558" s="79" t="s">
        <v>860</v>
      </c>
      <c r="AN558" s="79" t="b">
        <v>1</v>
      </c>
      <c r="AO558" s="85" t="s">
        <v>821</v>
      </c>
      <c r="AP558" s="79" t="s">
        <v>176</v>
      </c>
      <c r="AQ558" s="79">
        <v>0</v>
      </c>
      <c r="AR558" s="79">
        <v>0</v>
      </c>
      <c r="AS558" s="79"/>
      <c r="AT558" s="79"/>
      <c r="AU558" s="79"/>
      <c r="AV558" s="79"/>
      <c r="AW558" s="79"/>
      <c r="AX558" s="79"/>
      <c r="AY558" s="79"/>
      <c r="AZ558" s="79"/>
      <c r="BA558">
        <v>32</v>
      </c>
      <c r="BB558" s="78" t="str">
        <f>REPLACE(INDEX(GroupVertices[Group],MATCH(Edges[[#This Row],[Vertex 1]],GroupVertices[Vertex],0)),1,1,"")</f>
        <v>3</v>
      </c>
      <c r="BC558" s="78" t="str">
        <f>REPLACE(INDEX(GroupVertices[Group],MATCH(Edges[[#This Row],[Vertex 2]],GroupVertices[Vertex],0)),1,1,"")</f>
        <v>3</v>
      </c>
      <c r="BD558" s="48">
        <v>1</v>
      </c>
      <c r="BE558" s="49">
        <v>4.761904761904762</v>
      </c>
      <c r="BF558" s="48">
        <v>0</v>
      </c>
      <c r="BG558" s="49">
        <v>0</v>
      </c>
      <c r="BH558" s="48">
        <v>0</v>
      </c>
      <c r="BI558" s="49">
        <v>0</v>
      </c>
      <c r="BJ558" s="48">
        <v>20</v>
      </c>
      <c r="BK558" s="49">
        <v>95.23809523809524</v>
      </c>
      <c r="BL558" s="48">
        <v>21</v>
      </c>
    </row>
    <row r="559" spans="1:64" ht="15">
      <c r="A559" s="64" t="s">
        <v>274</v>
      </c>
      <c r="B559" s="64" t="s">
        <v>222</v>
      </c>
      <c r="C559" s="65" t="s">
        <v>2752</v>
      </c>
      <c r="D559" s="66">
        <v>10</v>
      </c>
      <c r="E559" s="67" t="s">
        <v>136</v>
      </c>
      <c r="F559" s="68">
        <v>12</v>
      </c>
      <c r="G559" s="65"/>
      <c r="H559" s="69"/>
      <c r="I559" s="70"/>
      <c r="J559" s="70"/>
      <c r="K559" s="34" t="s">
        <v>65</v>
      </c>
      <c r="L559" s="77">
        <v>559</v>
      </c>
      <c r="M559" s="77"/>
      <c r="N559" s="72"/>
      <c r="O559" s="79" t="s">
        <v>383</v>
      </c>
      <c r="P559" s="81">
        <v>43690.66165509259</v>
      </c>
      <c r="Q559" s="79" t="s">
        <v>477</v>
      </c>
      <c r="R559" s="82" t="s">
        <v>509</v>
      </c>
      <c r="S559" s="79" t="s">
        <v>512</v>
      </c>
      <c r="T559" s="79"/>
      <c r="U559" s="79"/>
      <c r="V559" s="82" t="s">
        <v>590</v>
      </c>
      <c r="W559" s="81">
        <v>43690.66165509259</v>
      </c>
      <c r="X559" s="82" t="s">
        <v>704</v>
      </c>
      <c r="Y559" s="79"/>
      <c r="Z559" s="79"/>
      <c r="AA559" s="85" t="s">
        <v>822</v>
      </c>
      <c r="AB559" s="79"/>
      <c r="AC559" s="79" t="b">
        <v>0</v>
      </c>
      <c r="AD559" s="79">
        <v>0</v>
      </c>
      <c r="AE559" s="85" t="s">
        <v>840</v>
      </c>
      <c r="AF559" s="79" t="b">
        <v>0</v>
      </c>
      <c r="AG559" s="79" t="s">
        <v>853</v>
      </c>
      <c r="AH559" s="79"/>
      <c r="AI559" s="85" t="s">
        <v>839</v>
      </c>
      <c r="AJ559" s="79" t="b">
        <v>0</v>
      </c>
      <c r="AK559" s="79">
        <v>0</v>
      </c>
      <c r="AL559" s="85" t="s">
        <v>839</v>
      </c>
      <c r="AM559" s="79" t="s">
        <v>860</v>
      </c>
      <c r="AN559" s="79" t="b">
        <v>1</v>
      </c>
      <c r="AO559" s="85" t="s">
        <v>822</v>
      </c>
      <c r="AP559" s="79" t="s">
        <v>176</v>
      </c>
      <c r="AQ559" s="79">
        <v>0</v>
      </c>
      <c r="AR559" s="79">
        <v>0</v>
      </c>
      <c r="AS559" s="79"/>
      <c r="AT559" s="79"/>
      <c r="AU559" s="79"/>
      <c r="AV559" s="79"/>
      <c r="AW559" s="79"/>
      <c r="AX559" s="79"/>
      <c r="AY559" s="79"/>
      <c r="AZ559" s="79"/>
      <c r="BA559">
        <v>32</v>
      </c>
      <c r="BB559" s="78" t="str">
        <f>REPLACE(INDEX(GroupVertices[Group],MATCH(Edges[[#This Row],[Vertex 1]],GroupVertices[Vertex],0)),1,1,"")</f>
        <v>3</v>
      </c>
      <c r="BC559" s="78" t="str">
        <f>REPLACE(INDEX(GroupVertices[Group],MATCH(Edges[[#This Row],[Vertex 2]],GroupVertices[Vertex],0)),1,1,"")</f>
        <v>3</v>
      </c>
      <c r="BD559" s="48">
        <v>2</v>
      </c>
      <c r="BE559" s="49">
        <v>10</v>
      </c>
      <c r="BF559" s="48">
        <v>0</v>
      </c>
      <c r="BG559" s="49">
        <v>0</v>
      </c>
      <c r="BH559" s="48">
        <v>0</v>
      </c>
      <c r="BI559" s="49">
        <v>0</v>
      </c>
      <c r="BJ559" s="48">
        <v>18</v>
      </c>
      <c r="BK559" s="49">
        <v>90</v>
      </c>
      <c r="BL559" s="48">
        <v>20</v>
      </c>
    </row>
    <row r="560" spans="1:64" ht="15">
      <c r="A560" s="64" t="s">
        <v>274</v>
      </c>
      <c r="B560" s="64" t="s">
        <v>222</v>
      </c>
      <c r="C560" s="65" t="s">
        <v>2752</v>
      </c>
      <c r="D560" s="66">
        <v>10</v>
      </c>
      <c r="E560" s="67" t="s">
        <v>136</v>
      </c>
      <c r="F560" s="68">
        <v>12</v>
      </c>
      <c r="G560" s="65"/>
      <c r="H560" s="69"/>
      <c r="I560" s="70"/>
      <c r="J560" s="70"/>
      <c r="K560" s="34" t="s">
        <v>65</v>
      </c>
      <c r="L560" s="77">
        <v>560</v>
      </c>
      <c r="M560" s="77"/>
      <c r="N560" s="72"/>
      <c r="O560" s="79" t="s">
        <v>383</v>
      </c>
      <c r="P560" s="81">
        <v>43690.66233796296</v>
      </c>
      <c r="Q560" s="79" t="s">
        <v>478</v>
      </c>
      <c r="R560" s="82" t="s">
        <v>510</v>
      </c>
      <c r="S560" s="79" t="s">
        <v>512</v>
      </c>
      <c r="T560" s="79"/>
      <c r="U560" s="79"/>
      <c r="V560" s="82" t="s">
        <v>590</v>
      </c>
      <c r="W560" s="81">
        <v>43690.66233796296</v>
      </c>
      <c r="X560" s="82" t="s">
        <v>705</v>
      </c>
      <c r="Y560" s="79"/>
      <c r="Z560" s="79"/>
      <c r="AA560" s="85" t="s">
        <v>823</v>
      </c>
      <c r="AB560" s="79"/>
      <c r="AC560" s="79" t="b">
        <v>0</v>
      </c>
      <c r="AD560" s="79">
        <v>0</v>
      </c>
      <c r="AE560" s="85" t="s">
        <v>840</v>
      </c>
      <c r="AF560" s="79" t="b">
        <v>0</v>
      </c>
      <c r="AG560" s="79" t="s">
        <v>853</v>
      </c>
      <c r="AH560" s="79"/>
      <c r="AI560" s="85" t="s">
        <v>839</v>
      </c>
      <c r="AJ560" s="79" t="b">
        <v>0</v>
      </c>
      <c r="AK560" s="79">
        <v>0</v>
      </c>
      <c r="AL560" s="85" t="s">
        <v>839</v>
      </c>
      <c r="AM560" s="79" t="s">
        <v>860</v>
      </c>
      <c r="AN560" s="79" t="b">
        <v>1</v>
      </c>
      <c r="AO560" s="85" t="s">
        <v>823</v>
      </c>
      <c r="AP560" s="79" t="s">
        <v>176</v>
      </c>
      <c r="AQ560" s="79">
        <v>0</v>
      </c>
      <c r="AR560" s="79">
        <v>0</v>
      </c>
      <c r="AS560" s="79"/>
      <c r="AT560" s="79"/>
      <c r="AU560" s="79"/>
      <c r="AV560" s="79"/>
      <c r="AW560" s="79"/>
      <c r="AX560" s="79"/>
      <c r="AY560" s="79"/>
      <c r="AZ560" s="79"/>
      <c r="BA560">
        <v>32</v>
      </c>
      <c r="BB560" s="78" t="str">
        <f>REPLACE(INDEX(GroupVertices[Group],MATCH(Edges[[#This Row],[Vertex 1]],GroupVertices[Vertex],0)),1,1,"")</f>
        <v>3</v>
      </c>
      <c r="BC560" s="78" t="str">
        <f>REPLACE(INDEX(GroupVertices[Group],MATCH(Edges[[#This Row],[Vertex 2]],GroupVertices[Vertex],0)),1,1,"")</f>
        <v>3</v>
      </c>
      <c r="BD560" s="48">
        <v>0</v>
      </c>
      <c r="BE560" s="49">
        <v>0</v>
      </c>
      <c r="BF560" s="48">
        <v>1</v>
      </c>
      <c r="BG560" s="49">
        <v>5.882352941176471</v>
      </c>
      <c r="BH560" s="48">
        <v>0</v>
      </c>
      <c r="BI560" s="49">
        <v>0</v>
      </c>
      <c r="BJ560" s="48">
        <v>16</v>
      </c>
      <c r="BK560" s="49">
        <v>94.11764705882354</v>
      </c>
      <c r="BL560" s="48">
        <v>17</v>
      </c>
    </row>
    <row r="561" spans="1:64" ht="15">
      <c r="A561" s="64" t="s">
        <v>274</v>
      </c>
      <c r="B561" s="64" t="s">
        <v>222</v>
      </c>
      <c r="C561" s="65" t="s">
        <v>2752</v>
      </c>
      <c r="D561" s="66">
        <v>10</v>
      </c>
      <c r="E561" s="67" t="s">
        <v>136</v>
      </c>
      <c r="F561" s="68">
        <v>12</v>
      </c>
      <c r="G561" s="65"/>
      <c r="H561" s="69"/>
      <c r="I561" s="70"/>
      <c r="J561" s="70"/>
      <c r="K561" s="34" t="s">
        <v>65</v>
      </c>
      <c r="L561" s="77">
        <v>561</v>
      </c>
      <c r="M561" s="77"/>
      <c r="N561" s="72"/>
      <c r="O561" s="79" t="s">
        <v>383</v>
      </c>
      <c r="P561" s="81">
        <v>43690.66302083333</v>
      </c>
      <c r="Q561" s="79" t="s">
        <v>479</v>
      </c>
      <c r="R561" s="82" t="s">
        <v>511</v>
      </c>
      <c r="S561" s="79" t="s">
        <v>512</v>
      </c>
      <c r="T561" s="79"/>
      <c r="U561" s="79"/>
      <c r="V561" s="82" t="s">
        <v>590</v>
      </c>
      <c r="W561" s="81">
        <v>43690.66302083333</v>
      </c>
      <c r="X561" s="82" t="s">
        <v>706</v>
      </c>
      <c r="Y561" s="79"/>
      <c r="Z561" s="79"/>
      <c r="AA561" s="85" t="s">
        <v>824</v>
      </c>
      <c r="AB561" s="79"/>
      <c r="AC561" s="79" t="b">
        <v>0</v>
      </c>
      <c r="AD561" s="79">
        <v>0</v>
      </c>
      <c r="AE561" s="85" t="s">
        <v>840</v>
      </c>
      <c r="AF561" s="79" t="b">
        <v>0</v>
      </c>
      <c r="AG561" s="79" t="s">
        <v>853</v>
      </c>
      <c r="AH561" s="79"/>
      <c r="AI561" s="85" t="s">
        <v>839</v>
      </c>
      <c r="AJ561" s="79" t="b">
        <v>0</v>
      </c>
      <c r="AK561" s="79">
        <v>0</v>
      </c>
      <c r="AL561" s="85" t="s">
        <v>839</v>
      </c>
      <c r="AM561" s="79" t="s">
        <v>860</v>
      </c>
      <c r="AN561" s="79" t="b">
        <v>1</v>
      </c>
      <c r="AO561" s="85" t="s">
        <v>824</v>
      </c>
      <c r="AP561" s="79" t="s">
        <v>176</v>
      </c>
      <c r="AQ561" s="79">
        <v>0</v>
      </c>
      <c r="AR561" s="79">
        <v>0</v>
      </c>
      <c r="AS561" s="79"/>
      <c r="AT561" s="79"/>
      <c r="AU561" s="79"/>
      <c r="AV561" s="79"/>
      <c r="AW561" s="79"/>
      <c r="AX561" s="79"/>
      <c r="AY561" s="79"/>
      <c r="AZ561" s="79"/>
      <c r="BA561">
        <v>32</v>
      </c>
      <c r="BB561" s="78" t="str">
        <f>REPLACE(INDEX(GroupVertices[Group],MATCH(Edges[[#This Row],[Vertex 1]],GroupVertices[Vertex],0)),1,1,"")</f>
        <v>3</v>
      </c>
      <c r="BC561" s="78" t="str">
        <f>REPLACE(INDEX(GroupVertices[Group],MATCH(Edges[[#This Row],[Vertex 2]],GroupVertices[Vertex],0)),1,1,"")</f>
        <v>3</v>
      </c>
      <c r="BD561" s="48">
        <v>0</v>
      </c>
      <c r="BE561" s="49">
        <v>0</v>
      </c>
      <c r="BF561" s="48">
        <v>0</v>
      </c>
      <c r="BG561" s="49">
        <v>0</v>
      </c>
      <c r="BH561" s="48">
        <v>0</v>
      </c>
      <c r="BI561" s="49">
        <v>0</v>
      </c>
      <c r="BJ561" s="48">
        <v>22</v>
      </c>
      <c r="BK561" s="49">
        <v>100</v>
      </c>
      <c r="BL561" s="48">
        <v>22</v>
      </c>
    </row>
    <row r="562" spans="1:64" ht="15">
      <c r="A562" s="64" t="s">
        <v>274</v>
      </c>
      <c r="B562" s="64" t="s">
        <v>222</v>
      </c>
      <c r="C562" s="65" t="s">
        <v>2752</v>
      </c>
      <c r="D562" s="66">
        <v>10</v>
      </c>
      <c r="E562" s="67" t="s">
        <v>136</v>
      </c>
      <c r="F562" s="68">
        <v>12</v>
      </c>
      <c r="G562" s="65"/>
      <c r="H562" s="69"/>
      <c r="I562" s="70"/>
      <c r="J562" s="70"/>
      <c r="K562" s="34" t="s">
        <v>65</v>
      </c>
      <c r="L562" s="77">
        <v>562</v>
      </c>
      <c r="M562" s="77"/>
      <c r="N562" s="72"/>
      <c r="O562" s="79" t="s">
        <v>383</v>
      </c>
      <c r="P562" s="81">
        <v>43690.66349537037</v>
      </c>
      <c r="Q562" s="79" t="s">
        <v>480</v>
      </c>
      <c r="R562" s="79"/>
      <c r="S562" s="79"/>
      <c r="T562" s="79"/>
      <c r="U562" s="79"/>
      <c r="V562" s="82" t="s">
        <v>590</v>
      </c>
      <c r="W562" s="81">
        <v>43690.66349537037</v>
      </c>
      <c r="X562" s="82" t="s">
        <v>707</v>
      </c>
      <c r="Y562" s="79"/>
      <c r="Z562" s="79"/>
      <c r="AA562" s="85" t="s">
        <v>825</v>
      </c>
      <c r="AB562" s="79"/>
      <c r="AC562" s="79" t="b">
        <v>0</v>
      </c>
      <c r="AD562" s="79">
        <v>0</v>
      </c>
      <c r="AE562" s="85" t="s">
        <v>840</v>
      </c>
      <c r="AF562" s="79" t="b">
        <v>0</v>
      </c>
      <c r="AG562" s="79" t="s">
        <v>853</v>
      </c>
      <c r="AH562" s="79"/>
      <c r="AI562" s="85" t="s">
        <v>839</v>
      </c>
      <c r="AJ562" s="79" t="b">
        <v>0</v>
      </c>
      <c r="AK562" s="79">
        <v>0</v>
      </c>
      <c r="AL562" s="85" t="s">
        <v>839</v>
      </c>
      <c r="AM562" s="79" t="s">
        <v>860</v>
      </c>
      <c r="AN562" s="79" t="b">
        <v>0</v>
      </c>
      <c r="AO562" s="85" t="s">
        <v>825</v>
      </c>
      <c r="AP562" s="79" t="s">
        <v>176</v>
      </c>
      <c r="AQ562" s="79">
        <v>0</v>
      </c>
      <c r="AR562" s="79">
        <v>0</v>
      </c>
      <c r="AS562" s="79"/>
      <c r="AT562" s="79"/>
      <c r="AU562" s="79"/>
      <c r="AV562" s="79"/>
      <c r="AW562" s="79"/>
      <c r="AX562" s="79"/>
      <c r="AY562" s="79"/>
      <c r="AZ562" s="79"/>
      <c r="BA562">
        <v>32</v>
      </c>
      <c r="BB562" s="78" t="str">
        <f>REPLACE(INDEX(GroupVertices[Group],MATCH(Edges[[#This Row],[Vertex 1]],GroupVertices[Vertex],0)),1,1,"")</f>
        <v>3</v>
      </c>
      <c r="BC562" s="78" t="str">
        <f>REPLACE(INDEX(GroupVertices[Group],MATCH(Edges[[#This Row],[Vertex 2]],GroupVertices[Vertex],0)),1,1,"")</f>
        <v>3</v>
      </c>
      <c r="BD562" s="48">
        <v>0</v>
      </c>
      <c r="BE562" s="49">
        <v>0</v>
      </c>
      <c r="BF562" s="48">
        <v>0</v>
      </c>
      <c r="BG562" s="49">
        <v>0</v>
      </c>
      <c r="BH562" s="48">
        <v>0</v>
      </c>
      <c r="BI562" s="49">
        <v>0</v>
      </c>
      <c r="BJ562" s="48">
        <v>20</v>
      </c>
      <c r="BK562" s="49">
        <v>100</v>
      </c>
      <c r="BL562" s="48">
        <v>20</v>
      </c>
    </row>
    <row r="563" spans="1:64" ht="15">
      <c r="A563" s="64" t="s">
        <v>275</v>
      </c>
      <c r="B563" s="64" t="s">
        <v>275</v>
      </c>
      <c r="C563" s="65" t="s">
        <v>2748</v>
      </c>
      <c r="D563" s="66">
        <v>3</v>
      </c>
      <c r="E563" s="67" t="s">
        <v>132</v>
      </c>
      <c r="F563" s="68">
        <v>35</v>
      </c>
      <c r="G563" s="65"/>
      <c r="H563" s="69"/>
      <c r="I563" s="70"/>
      <c r="J563" s="70"/>
      <c r="K563" s="34" t="s">
        <v>65</v>
      </c>
      <c r="L563" s="77">
        <v>563</v>
      </c>
      <c r="M563" s="77"/>
      <c r="N563" s="72"/>
      <c r="O563" s="79" t="s">
        <v>176</v>
      </c>
      <c r="P563" s="81">
        <v>43690.97924768519</v>
      </c>
      <c r="Q563" s="82" t="s">
        <v>481</v>
      </c>
      <c r="R563" s="79"/>
      <c r="S563" s="79"/>
      <c r="T563" s="79"/>
      <c r="U563" s="82" t="s">
        <v>520</v>
      </c>
      <c r="V563" s="82" t="s">
        <v>520</v>
      </c>
      <c r="W563" s="81">
        <v>43690.97924768519</v>
      </c>
      <c r="X563" s="82" t="s">
        <v>708</v>
      </c>
      <c r="Y563" s="79"/>
      <c r="Z563" s="79"/>
      <c r="AA563" s="85" t="s">
        <v>826</v>
      </c>
      <c r="AB563" s="79"/>
      <c r="AC563" s="79" t="b">
        <v>0</v>
      </c>
      <c r="AD563" s="79">
        <v>0</v>
      </c>
      <c r="AE563" s="85" t="s">
        <v>839</v>
      </c>
      <c r="AF563" s="79" t="b">
        <v>0</v>
      </c>
      <c r="AG563" s="79" t="s">
        <v>854</v>
      </c>
      <c r="AH563" s="79"/>
      <c r="AI563" s="85" t="s">
        <v>839</v>
      </c>
      <c r="AJ563" s="79" t="b">
        <v>0</v>
      </c>
      <c r="AK563" s="79">
        <v>0</v>
      </c>
      <c r="AL563" s="85" t="s">
        <v>839</v>
      </c>
      <c r="AM563" s="79" t="s">
        <v>862</v>
      </c>
      <c r="AN563" s="79" t="b">
        <v>0</v>
      </c>
      <c r="AO563" s="85" t="s">
        <v>826</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10</v>
      </c>
      <c r="BC563" s="78" t="str">
        <f>REPLACE(INDEX(GroupVertices[Group],MATCH(Edges[[#This Row],[Vertex 2]],GroupVertices[Vertex],0)),1,1,"")</f>
        <v>10</v>
      </c>
      <c r="BD563" s="48">
        <v>0</v>
      </c>
      <c r="BE563" s="49">
        <v>0</v>
      </c>
      <c r="BF563" s="48">
        <v>0</v>
      </c>
      <c r="BG563" s="49">
        <v>0</v>
      </c>
      <c r="BH563" s="48">
        <v>0</v>
      </c>
      <c r="BI563" s="49">
        <v>0</v>
      </c>
      <c r="BJ563" s="48">
        <v>0</v>
      </c>
      <c r="BK563" s="49">
        <v>0</v>
      </c>
      <c r="BL563" s="48">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3"/>
    <dataValidation allowBlank="1" showErrorMessage="1" sqref="N2:N5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3"/>
    <dataValidation allowBlank="1" showInputMessage="1" promptTitle="Edge Color" prompt="To select an optional edge color, right-click and select Select Color on the right-click menu." sqref="C3:C563"/>
    <dataValidation allowBlank="1" showInputMessage="1" promptTitle="Edge Width" prompt="Enter an optional edge width between 1 and 10." errorTitle="Invalid Edge Width" error="The optional edge width must be a whole number between 1 and 10." sqref="D3:D563"/>
    <dataValidation allowBlank="1" showInputMessage="1" promptTitle="Edge Opacity" prompt="Enter an optional edge opacity between 0 (transparent) and 100 (opaque)." errorTitle="Invalid Edge Opacity" error="The optional edge opacity must be a whole number between 0 and 10." sqref="F3:F5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3">
      <formula1>ValidEdgeVisibilities</formula1>
    </dataValidation>
    <dataValidation allowBlank="1" showInputMessage="1" showErrorMessage="1" promptTitle="Vertex 1 Name" prompt="Enter the name of the edge's first vertex." sqref="A3:A563"/>
    <dataValidation allowBlank="1" showInputMessage="1" showErrorMessage="1" promptTitle="Vertex 2 Name" prompt="Enter the name of the edge's second vertex." sqref="B3:B563"/>
    <dataValidation allowBlank="1" showInputMessage="1" showErrorMessage="1" promptTitle="Edge Label" prompt="Enter an optional edge label." errorTitle="Invalid Edge Visibility" error="You have entered an unrecognized edge visibility.  Try selecting from the drop-down list instead." sqref="H3:H5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3"/>
  </dataValidations>
  <hyperlinks>
    <hyperlink ref="Q43" r:id="rId1" display="https://t.co/BBMENXCsD0"/>
    <hyperlink ref="Q44" r:id="rId2" display="https://t.co/BYjvdRBSAQ"/>
    <hyperlink ref="Q45" r:id="rId3" display="https://t.co/Oc5XZVQlQu"/>
    <hyperlink ref="Q47" r:id="rId4" display="https://t.co/t9GUZ0Tb1X"/>
    <hyperlink ref="Q61" r:id="rId5" display="https://t.co/AoMhRu0YZ4"/>
    <hyperlink ref="Q230" r:id="rId6" display="https://t.co/alAU5gPhSV"/>
    <hyperlink ref="Q232" r:id="rId7" display="https://t.co/BTFp3S83I4"/>
    <hyperlink ref="Q563" r:id="rId8" display="https://t.co/UXeLMPCG5u"/>
    <hyperlink ref="R10" r:id="rId9" display="https://twitter.com/i/web/status/1156623038256779264"/>
    <hyperlink ref="R14" r:id="rId10" display="https://twitter.com/i/web/status/1156623038256779264"/>
    <hyperlink ref="R24" r:id="rId11" display="https://twitter.com/i/web/status/1156623038256779264"/>
    <hyperlink ref="R27" r:id="rId12" display="https://twitter.com/i/web/status/1156623038256779264"/>
    <hyperlink ref="R30" r:id="rId13" display="https://twitter.com/i/web/status/1156623038256779264"/>
    <hyperlink ref="R33" r:id="rId14" display="https://twitter.com/i/web/status/1156623038256779264"/>
    <hyperlink ref="R36" r:id="rId15" display="https://twitter.com/i/web/status/1156623038256779264"/>
    <hyperlink ref="R40" r:id="rId16" display="https://twitter.com/i/web/status/1156623038256779264"/>
    <hyperlink ref="R42" r:id="rId17" display="https://twitter.com/i/web/status/1156623038256779264"/>
    <hyperlink ref="R81" r:id="rId18" display="https://www.kiro7.com/video?videoId=968789092&amp;videoVersion=1.0"/>
    <hyperlink ref="R82" r:id="rId19" display="https://www.kiro7.com/video?videoId=968789092&amp;videoVersion=1.0"/>
    <hyperlink ref="R83" r:id="rId20" display="https://www.kiro7.com/video?videoId=968789092&amp;videoVersion=1.0"/>
    <hyperlink ref="R97" r:id="rId21" display="https://twitter.com/i/web/status/903754886508109824"/>
    <hyperlink ref="R99" r:id="rId22" display="https://twitter.com/i/web/status/903754886508109824"/>
    <hyperlink ref="R103" r:id="rId23" display="https://twitter.com/i/web/status/903754886508109824"/>
    <hyperlink ref="R107" r:id="rId24" display="https://twitter.com/i/web/status/903754886508109824"/>
    <hyperlink ref="R109" r:id="rId25" display="https://twitter.com/i/web/status/903754886508109824"/>
    <hyperlink ref="R113" r:id="rId26" display="https://twitter.com/HealthAngel999/status/1156977138811179008"/>
    <hyperlink ref="R114" r:id="rId27" display="https://twitter.com/HealthAngel999/status/1159081916227825664"/>
    <hyperlink ref="R115" r:id="rId28" display="https://twitter.com/HealthAngel999/status/1156977138811179008"/>
    <hyperlink ref="R116" r:id="rId29" display="https://twitter.com/HealthAngel999/status/1159081916227825664"/>
    <hyperlink ref="R117" r:id="rId30" display="https://twitter.com/HealthAngel999/status/1156977138811179008"/>
    <hyperlink ref="R118" r:id="rId31" display="https://twitter.com/HealthAngel999/status/1159081916227825664"/>
    <hyperlink ref="R119" r:id="rId32" display="https://twitter.com/HealthAngel999/status/1156977138811179008"/>
    <hyperlink ref="R120" r:id="rId33" display="https://twitter.com/HealthAngel999/status/1159081916227825664"/>
    <hyperlink ref="R121" r:id="rId34" display="https://twitter.com/HealthAngel999/status/1156977138811179008"/>
    <hyperlink ref="R122" r:id="rId35" display="https://twitter.com/HealthAngel999/status/1159081916227825664"/>
    <hyperlink ref="R123" r:id="rId36" display="https://twitter.com/HealthAngel999/status/1156977138811179008"/>
    <hyperlink ref="R124" r:id="rId37" display="https://twitter.com/HealthAngel999/status/1159081916227825664"/>
    <hyperlink ref="R125" r:id="rId38" display="https://twitter.com/HealthAngel999/status/1156977138811179008"/>
    <hyperlink ref="R126" r:id="rId39" display="https://twitter.com/HealthAngel999/status/1159081916227825664"/>
    <hyperlink ref="R127" r:id="rId40" display="https://twitter.com/HealthAngel999/status/1156977138811179008"/>
    <hyperlink ref="R128" r:id="rId41" display="https://twitter.com/HealthAngel999/status/1159081916227825664"/>
    <hyperlink ref="R129" r:id="rId42" display="https://twitter.com/HealthAngel999/status/1156977138811179008"/>
    <hyperlink ref="R130" r:id="rId43" display="https://twitter.com/HealthAngel999/status/1159081916227825664"/>
    <hyperlink ref="R131" r:id="rId44" display="https://twitter.com/HealthAngel999/status/1156977138811179008"/>
    <hyperlink ref="R132" r:id="rId45" display="https://twitter.com/HealthAngel999/status/1159081916227825664"/>
    <hyperlink ref="R133" r:id="rId46" display="https://twitter.com/HealthAngel999/status/1159081916227825664"/>
    <hyperlink ref="R134" r:id="rId47" display="https://twitter.com/HealthAngel999/status/1159081916227825664"/>
    <hyperlink ref="R135" r:id="rId48" display="https://twitter.com/HealthAngel999/status/1159081916227825664"/>
    <hyperlink ref="R136" r:id="rId49" display="https://twitter.com/HealthAngel999/status/1159081916227825664"/>
    <hyperlink ref="R137" r:id="rId50" display="https://twitter.com/HealthAngel999/status/1159081916227825664"/>
    <hyperlink ref="R138" r:id="rId51" display="https://twitter.com/HealthAngel999/status/1159081916227825664"/>
    <hyperlink ref="R139" r:id="rId52" display="https://twitter.com/HealthAngel999/status/1159081916227825664"/>
    <hyperlink ref="R140" r:id="rId53" display="https://twitter.com/HealthAngel999/status/1159483182724632577"/>
    <hyperlink ref="R141" r:id="rId54" display="https://twitter.com/HealthAngel999/status/1159081916227825664"/>
    <hyperlink ref="R142" r:id="rId55" display="https://twitter.com/HealthAngel999/status/1159483182724632577"/>
    <hyperlink ref="R143" r:id="rId56" display="https://twitter.com/HealthAngel999/status/1159081916227825664"/>
    <hyperlink ref="R144" r:id="rId57" display="https://twitter.com/HealthAngel999/status/1159483182724632577"/>
    <hyperlink ref="R145" r:id="rId58" display="https://twitter.com/HealthAngel999/status/1159081916227825664"/>
    <hyperlink ref="R146" r:id="rId59" display="https://twitter.com/HealthAngel999/status/1159483182724632577"/>
    <hyperlink ref="R147" r:id="rId60" display="https://twitter.com/HealthAngel999/status/1159081916227825664"/>
    <hyperlink ref="R148" r:id="rId61" display="https://twitter.com/HealthAngel999/status/1159483182724632577"/>
    <hyperlink ref="R149" r:id="rId62" display="https://twitter.com/HealthAngel999/status/1156977138811179008"/>
    <hyperlink ref="R150" r:id="rId63" display="https://twitter.com/HealthAngel999/status/1159081916227825664"/>
    <hyperlink ref="R151" r:id="rId64" display="https://twitter.com/HealthAngel999/status/1159081916227825664"/>
    <hyperlink ref="R152" r:id="rId65" display="https://twitter.com/HealthAngel999/status/1159483182724632577"/>
    <hyperlink ref="R153" r:id="rId66" display="https://twitter.com/HealthAngel999/status/1156977138811179008"/>
    <hyperlink ref="R154" r:id="rId67" display="https://twitter.com/HealthAngel999/status/1159081916227825664"/>
    <hyperlink ref="R155" r:id="rId68" display="https://twitter.com/HealthAngel999/status/1159483182724632577"/>
    <hyperlink ref="R156" r:id="rId69" display="https://twitter.com/HealthAngel999/status/1156977138811179008"/>
    <hyperlink ref="R157" r:id="rId70" display="https://twitter.com/HealthAngel999/status/1159081916227825664"/>
    <hyperlink ref="R158" r:id="rId71" display="https://twitter.com/HealthAngel999/status/1159483182724632577"/>
    <hyperlink ref="R159" r:id="rId72" display="https://twitter.com/HealthAngel999/status/1156977138811179008"/>
    <hyperlink ref="R160" r:id="rId73" display="https://twitter.com/HealthAngel999/status/1159081916227825664"/>
    <hyperlink ref="R161" r:id="rId74" display="https://twitter.com/HealthAngel999/status/1159483182724632577"/>
    <hyperlink ref="R162" r:id="rId75" display="https://twitter.com/HealthAngel999/status/1156977138811179008"/>
    <hyperlink ref="R163" r:id="rId76" display="https://twitter.com/HealthAngel999/status/1159081916227825664"/>
    <hyperlink ref="R164" r:id="rId77" display="https://twitter.com/HealthAngel999/status/1159483182724632577"/>
    <hyperlink ref="R165" r:id="rId78" display="https://twitter.com/HealthAngel999/status/1156977138811179008"/>
    <hyperlink ref="R166" r:id="rId79" display="https://twitter.com/HealthAngel999/status/1159081916227825664"/>
    <hyperlink ref="R167" r:id="rId80" display="https://twitter.com/HealthAngel999/status/1159483182724632577"/>
    <hyperlink ref="R168" r:id="rId81" display="https://twitter.com/HealthAngel999/status/1159081916227825664"/>
    <hyperlink ref="R169" r:id="rId82" display="https://twitter.com/HealthAngel999/status/1159483182724632577"/>
    <hyperlink ref="R170" r:id="rId83" display="https://twitter.com/i/web/status/1159923187842461696"/>
    <hyperlink ref="R171" r:id="rId84" display="https://twitter.com/HealthAngel999/status/1159081916227825664"/>
    <hyperlink ref="R172" r:id="rId85" display="https://twitter.com/HealthAngel999/status/1159483182724632577"/>
    <hyperlink ref="R173" r:id="rId86" display="https://twitter.com/i/web/status/1159923187842461696"/>
    <hyperlink ref="R174" r:id="rId87" display="https://twitter.com/HealthAngel999/status/1159081916227825664"/>
    <hyperlink ref="R175" r:id="rId88" display="https://twitter.com/HealthAngel999/status/1159483182724632577"/>
    <hyperlink ref="R176" r:id="rId89" display="https://twitter.com/i/web/status/1159923187842461696"/>
    <hyperlink ref="R177" r:id="rId90" display="https://twitter.com/HealthAngel999/status/1159081916227825664"/>
    <hyperlink ref="R178" r:id="rId91" display="https://twitter.com/HealthAngel999/status/1159483182724632577"/>
    <hyperlink ref="R179" r:id="rId92" display="https://twitter.com/i/web/status/1159923187842461696"/>
    <hyperlink ref="R180" r:id="rId93" display="https://twitter.com/HealthAngel999/status/1159081916227825664"/>
    <hyperlink ref="R181" r:id="rId94" display="https://twitter.com/HealthAngel999/status/1159483182724632577"/>
    <hyperlink ref="R182" r:id="rId95" display="https://twitter.com/i/web/status/1159923187842461696"/>
    <hyperlink ref="R183" r:id="rId96" display="https://twitter.com/HealthAngel999/status/1159081916227825664"/>
    <hyperlink ref="R184" r:id="rId97" display="https://twitter.com/HealthAngel999/status/1159483182724632577"/>
    <hyperlink ref="R185" r:id="rId98" display="https://twitter.com/i/web/status/1159923187842461696"/>
    <hyperlink ref="R186" r:id="rId99" display="https://twitter.com/HealthAngel999/status/1156977138811179008"/>
    <hyperlink ref="R187" r:id="rId100" display="https://twitter.com/HealthAngel999/status/1159081916227825664"/>
    <hyperlink ref="R188" r:id="rId101" display="https://twitter.com/HealthAngel999/status/1159483182724632577"/>
    <hyperlink ref="R189" r:id="rId102" display="https://twitter.com/i/web/status/1159923187842461696"/>
    <hyperlink ref="R190" r:id="rId103" display="https://twitter.com/HealthAngel999/status/1156977138811179008"/>
    <hyperlink ref="R191" r:id="rId104" display="https://twitter.com/HealthAngel999/status/1159081916227825664"/>
    <hyperlink ref="R192" r:id="rId105" display="https://twitter.com/HealthAngel999/status/1159483182724632577"/>
    <hyperlink ref="R193" r:id="rId106" display="https://twitter.com/i/web/status/1159923187842461696"/>
    <hyperlink ref="R194" r:id="rId107" display="https://twitter.com/HealthAngel999/status/1156977138811179008"/>
    <hyperlink ref="R195" r:id="rId108" display="https://twitter.com/HealthAngel999/status/1159081916227825664"/>
    <hyperlink ref="R196" r:id="rId109" display="https://twitter.com/HealthAngel999/status/1159081916227825664"/>
    <hyperlink ref="R197" r:id="rId110" display="https://twitter.com/HealthAngel999/status/1159483182724632577"/>
    <hyperlink ref="R198" r:id="rId111" display="https://twitter.com/i/web/status/1159923187842461696"/>
    <hyperlink ref="R199" r:id="rId112" display="https://www.geekwire.com/2019/paul-allens-petrel-expedition-wins-spotlight-tv-show-pacific-war-shipwrecks/"/>
    <hyperlink ref="R231" r:id="rId113" display="https://twitter.com/i/web/status/1160252212456673283"/>
    <hyperlink ref="R401" r:id="rId114" display="https://www.geekwire.com/2019/paul-allens-petrel-expedition-wins-spotlight-tv-show-pacific-war-shipwrecks/"/>
    <hyperlink ref="R403" r:id="rId115" display="https://www.geekwire.com/2019/paul-allens-petrel-expedition-wins-spotlight-tv-show-pacific-war-shipwrecks/"/>
    <hyperlink ref="R482" r:id="rId116" display="https://twitter.com/i/web/status/1161015155637006336"/>
    <hyperlink ref="R527" r:id="rId117" display="https://twitter.com/i/web/status/1161267080831930368"/>
    <hyperlink ref="R531" r:id="rId118" display="https://twitter.com/i/web/status/1161280954628890624"/>
    <hyperlink ref="R532" r:id="rId119" display="https://twitter.com/i/web/status/1161281147432652800"/>
    <hyperlink ref="R533" r:id="rId120" display="https://twitter.com/i/web/status/1161281290433437697"/>
    <hyperlink ref="R534" r:id="rId121" display="https://twitter.com/i/web/status/1161283154730192896"/>
    <hyperlink ref="R536" r:id="rId122" display="https://twitter.com/i/web/status/1161284409422688256"/>
    <hyperlink ref="R537" r:id="rId123" display="https://twitter.com/i/web/status/1161284668454518784"/>
    <hyperlink ref="R540" r:id="rId124" display="https://twitter.com/i/web/status/1161285877215223809"/>
    <hyperlink ref="R549" r:id="rId125" display="https://twitter.com/i/web/status/1161299320324276224"/>
    <hyperlink ref="R550" r:id="rId126" display="https://twitter.com/i/web/status/1161300441038147584"/>
    <hyperlink ref="R551" r:id="rId127" display="https://twitter.com/i/web/status/1161300986125676544"/>
    <hyperlink ref="R552" r:id="rId128" display="https://twitter.com/i/web/status/1161301427387375617"/>
    <hyperlink ref="R553" r:id="rId129" display="https://twitter.com/i/web/status/1161302211827097600"/>
    <hyperlink ref="R554" r:id="rId130" display="https://twitter.com/i/web/status/1161302553654546433"/>
    <hyperlink ref="R556" r:id="rId131" display="https://twitter.com/i/web/status/1161303624141565958"/>
    <hyperlink ref="R557" r:id="rId132" display="https://twitter.com/i/web/status/1161304039201497093"/>
    <hyperlink ref="R558" r:id="rId133" display="https://twitter.com/i/web/status/1161304320987430912"/>
    <hyperlink ref="R559" r:id="rId134" display="https://twitter.com/i/web/status/1161304602794323968"/>
    <hyperlink ref="R560" r:id="rId135" display="https://twitter.com/i/web/status/1161304846294667264"/>
    <hyperlink ref="R561" r:id="rId136" display="https://twitter.com/i/web/status/1161305094698049538"/>
    <hyperlink ref="U43" r:id="rId137" display="https://pbs.twimg.com/media/DplORF3VsAEyiuX.jpg"/>
    <hyperlink ref="U44" r:id="rId138" display="https://pbs.twimg.com/media/DplORF3VsAEyiuX.jpg"/>
    <hyperlink ref="U45" r:id="rId139" display="https://pbs.twimg.com/media/DplORF3VsAEyiuX.jpg"/>
    <hyperlink ref="U47" r:id="rId140" display="https://pbs.twimg.com/media/DplORF3VsAEyiuX.jpg"/>
    <hyperlink ref="U53" r:id="rId141" display="https://pbs.twimg.com/media/De28Vw6U8AAtfOp.jpg"/>
    <hyperlink ref="U56" r:id="rId142" display="https://pbs.twimg.com/media/D94QnafWsAA9_Xg.jpg"/>
    <hyperlink ref="U57" r:id="rId143" display="https://pbs.twimg.com/media/D94QnafWsAA9_Xg.jpg"/>
    <hyperlink ref="U58" r:id="rId144" display="https://pbs.twimg.com/media/D94QnafWsAA9_Xg.jpg"/>
    <hyperlink ref="U61" r:id="rId145" display="https://pbs.twimg.com/media/DplORF3VsAEyiuX.jpg"/>
    <hyperlink ref="U100" r:id="rId146" display="https://pbs.twimg.com/media/DIqrE1YVwAA6U02.jpg"/>
    <hyperlink ref="U101" r:id="rId147" display="https://pbs.twimg.com/media/DIqrE1YVwAA6U02.jpg"/>
    <hyperlink ref="U104" r:id="rId148" display="https://pbs.twimg.com/media/DIqrE1YVwAA6U02.jpg"/>
    <hyperlink ref="U105" r:id="rId149" display="https://pbs.twimg.com/media/DIqrE1YVwAA6U02.jpg"/>
    <hyperlink ref="U111" r:id="rId150" display="https://pbs.twimg.com/media/DIqrE1YVwAA6U02.jpg"/>
    <hyperlink ref="U199" r:id="rId151" display="https://pbs.twimg.com/media/EBkgrSoUIAAj_tF.jpg"/>
    <hyperlink ref="U224" r:id="rId152" display="https://pbs.twimg.com/media/EBll7n3WsAIS06G.jpg"/>
    <hyperlink ref="U225" r:id="rId153" display="https://pbs.twimg.com/media/EBll7n3WsAIS06G.jpg"/>
    <hyperlink ref="U226" r:id="rId154" display="https://pbs.twimg.com/media/EBll7n3WsAIS06G.jpg"/>
    <hyperlink ref="U230" r:id="rId155" display="https://pbs.twimg.com/media/DplORF3VsAEyiuX.jpg"/>
    <hyperlink ref="U232" r:id="rId156" display="https://pbs.twimg.com/media/DplORF3VsAEyiuX.jpg"/>
    <hyperlink ref="U233" r:id="rId157" display="https://pbs.twimg.com/media/EBtAYN9XoAYapBr.jpg"/>
    <hyperlink ref="U234" r:id="rId158" display="https://pbs.twimg.com/media/EBtAd7OXYAEPQqn.jpg"/>
    <hyperlink ref="U235" r:id="rId159" display="https://pbs.twimg.com/media/EBtAf0FXsAA2CB8.jpg"/>
    <hyperlink ref="U236" r:id="rId160" display="https://pbs.twimg.com/media/EBtAlTPXUAAH24U.jpg"/>
    <hyperlink ref="U237" r:id="rId161" display="https://pbs.twimg.com/media/EBtAm65XkAAjHbS.jpg"/>
    <hyperlink ref="U238" r:id="rId162" display="https://pbs.twimg.com/media/EBtApGZW4AE_E4q.jpg"/>
    <hyperlink ref="U239" r:id="rId163" display="https://pbs.twimg.com/media/EBtAsl0XoAQjdFm.jpg"/>
    <hyperlink ref="U240" r:id="rId164" display="https://pbs.twimg.com/media/EBtAuqbWwAAai_n.jpg"/>
    <hyperlink ref="U241" r:id="rId165" display="https://pbs.twimg.com/media/EBtBM3DXYAMQbtS.jpg"/>
    <hyperlink ref="U243" r:id="rId166" display="https://pbs.twimg.com/media/EBtAYN9XoAYapBr.jpg"/>
    <hyperlink ref="U244" r:id="rId167" display="https://pbs.twimg.com/media/EBtAd7OXYAEPQqn.jpg"/>
    <hyperlink ref="U245" r:id="rId168" display="https://pbs.twimg.com/media/EBtAf0FXsAA2CB8.jpg"/>
    <hyperlink ref="U246" r:id="rId169" display="https://pbs.twimg.com/media/EBtAlTPXUAAH24U.jpg"/>
    <hyperlink ref="U247" r:id="rId170" display="https://pbs.twimg.com/media/EBtAm65XkAAjHbS.jpg"/>
    <hyperlink ref="U248" r:id="rId171" display="https://pbs.twimg.com/media/EBtApGZW4AE_E4q.jpg"/>
    <hyperlink ref="U249" r:id="rId172" display="https://pbs.twimg.com/media/EBtAsl0XoAQjdFm.jpg"/>
    <hyperlink ref="U250" r:id="rId173" display="https://pbs.twimg.com/media/EBtAuqbWwAAai_n.jpg"/>
    <hyperlink ref="U251" r:id="rId174" display="https://pbs.twimg.com/media/EBtBM3DXYAMQbtS.jpg"/>
    <hyperlink ref="U253" r:id="rId175" display="https://pbs.twimg.com/media/EBtAYN9XoAYapBr.jpg"/>
    <hyperlink ref="U254" r:id="rId176" display="https://pbs.twimg.com/media/EBtAd7OXYAEPQqn.jpg"/>
    <hyperlink ref="U255" r:id="rId177" display="https://pbs.twimg.com/media/EBtAf0FXsAA2CB8.jpg"/>
    <hyperlink ref="U256" r:id="rId178" display="https://pbs.twimg.com/media/EBtAlTPXUAAH24U.jpg"/>
    <hyperlink ref="U257" r:id="rId179" display="https://pbs.twimg.com/media/EBtAm65XkAAjHbS.jpg"/>
    <hyperlink ref="U258" r:id="rId180" display="https://pbs.twimg.com/media/EBtApGZW4AE_E4q.jpg"/>
    <hyperlink ref="U259" r:id="rId181" display="https://pbs.twimg.com/media/EBtAsl0XoAQjdFm.jpg"/>
    <hyperlink ref="U260" r:id="rId182" display="https://pbs.twimg.com/media/EBtAuqbWwAAai_n.jpg"/>
    <hyperlink ref="U261" r:id="rId183" display="https://pbs.twimg.com/media/EBtBM3DXYAMQbtS.jpg"/>
    <hyperlink ref="U263" r:id="rId184" display="https://pbs.twimg.com/media/EBtAYN9XoAYapBr.jpg"/>
    <hyperlink ref="U264" r:id="rId185" display="https://pbs.twimg.com/media/EBtAYN9XoAYapBr.jpg"/>
    <hyperlink ref="U265" r:id="rId186" display="https://pbs.twimg.com/media/EBtAYN9XoAYapBr.jpg"/>
    <hyperlink ref="U266" r:id="rId187" display="https://pbs.twimg.com/media/EBtAYN9XoAYapBr.jpg"/>
    <hyperlink ref="U267" r:id="rId188" display="https://pbs.twimg.com/media/EBtAYN9XoAYapBr.jpg"/>
    <hyperlink ref="U268" r:id="rId189" display="https://pbs.twimg.com/media/EBtAYN9XoAYapBr.jpg"/>
    <hyperlink ref="U269" r:id="rId190" display="https://pbs.twimg.com/media/EBtAYN9XoAYapBr.jpg"/>
    <hyperlink ref="U270" r:id="rId191" display="https://pbs.twimg.com/media/EBtAYN9XoAYapBr.jpg"/>
    <hyperlink ref="U271" r:id="rId192" display="https://pbs.twimg.com/media/EBtAYN9XoAYapBr.jpg"/>
    <hyperlink ref="U272" r:id="rId193" display="https://pbs.twimg.com/media/EBtAYN9XoAYapBr.jpg"/>
    <hyperlink ref="U273" r:id="rId194" display="https://pbs.twimg.com/media/EBtAYN9XoAYapBr.jpg"/>
    <hyperlink ref="U274" r:id="rId195" display="https://pbs.twimg.com/media/EBtAYN9XoAYapBr.jpg"/>
    <hyperlink ref="U275" r:id="rId196" display="https://pbs.twimg.com/media/EBtAYN9XoAYapBr.jpg"/>
    <hyperlink ref="U276" r:id="rId197" display="https://pbs.twimg.com/media/EBtAd7OXYAEPQqn.jpg"/>
    <hyperlink ref="U277" r:id="rId198" display="https://pbs.twimg.com/media/EBtAd7OXYAEPQqn.jpg"/>
    <hyperlink ref="U278" r:id="rId199" display="https://pbs.twimg.com/media/EBtAd7OXYAEPQqn.jpg"/>
    <hyperlink ref="U279" r:id="rId200" display="https://pbs.twimg.com/media/EBtAd7OXYAEPQqn.jpg"/>
    <hyperlink ref="U280" r:id="rId201" display="https://pbs.twimg.com/media/EBtAd7OXYAEPQqn.jpg"/>
    <hyperlink ref="U281" r:id="rId202" display="https://pbs.twimg.com/media/EBtAd7OXYAEPQqn.jpg"/>
    <hyperlink ref="U282" r:id="rId203" display="https://pbs.twimg.com/media/EBtAd7OXYAEPQqn.jpg"/>
    <hyperlink ref="U283" r:id="rId204" display="https://pbs.twimg.com/media/EBtAd7OXYAEPQqn.jpg"/>
    <hyperlink ref="U284" r:id="rId205" display="https://pbs.twimg.com/media/EBtAd7OXYAEPQqn.jpg"/>
    <hyperlink ref="U285" r:id="rId206" display="https://pbs.twimg.com/media/EBtAd7OXYAEPQqn.jpg"/>
    <hyperlink ref="U286" r:id="rId207" display="https://pbs.twimg.com/media/EBtAd7OXYAEPQqn.jpg"/>
    <hyperlink ref="U287" r:id="rId208" display="https://pbs.twimg.com/media/EBtAd7OXYAEPQqn.jpg"/>
    <hyperlink ref="U288" r:id="rId209" display="https://pbs.twimg.com/media/EBtAd7OXYAEPQqn.jpg"/>
    <hyperlink ref="U289" r:id="rId210" display="https://pbs.twimg.com/media/EBtAf0FXsAA2CB8.jpg"/>
    <hyperlink ref="U290" r:id="rId211" display="https://pbs.twimg.com/media/EBtAf0FXsAA2CB8.jpg"/>
    <hyperlink ref="U291" r:id="rId212" display="https://pbs.twimg.com/media/EBtAf0FXsAA2CB8.jpg"/>
    <hyperlink ref="U292" r:id="rId213" display="https://pbs.twimg.com/media/EBtAf0FXsAA2CB8.jpg"/>
    <hyperlink ref="U293" r:id="rId214" display="https://pbs.twimg.com/media/EBtAf0FXsAA2CB8.jpg"/>
    <hyperlink ref="U294" r:id="rId215" display="https://pbs.twimg.com/media/EBtAf0FXsAA2CB8.jpg"/>
    <hyperlink ref="U295" r:id="rId216" display="https://pbs.twimg.com/media/EBtAf0FXsAA2CB8.jpg"/>
    <hyperlink ref="U296" r:id="rId217" display="https://pbs.twimg.com/media/EBtAf0FXsAA2CB8.jpg"/>
    <hyperlink ref="U297" r:id="rId218" display="https://pbs.twimg.com/media/EBtAf0FXsAA2CB8.jpg"/>
    <hyperlink ref="U298" r:id="rId219" display="https://pbs.twimg.com/media/EBtAf0FXsAA2CB8.jpg"/>
    <hyperlink ref="U299" r:id="rId220" display="https://pbs.twimg.com/media/EBtAf0FXsAA2CB8.jpg"/>
    <hyperlink ref="U300" r:id="rId221" display="https://pbs.twimg.com/media/EBtAf0FXsAA2CB8.jpg"/>
    <hyperlink ref="U301" r:id="rId222" display="https://pbs.twimg.com/media/EBtAf0FXsAA2CB8.jpg"/>
    <hyperlink ref="U302" r:id="rId223" display="https://pbs.twimg.com/media/EBtAlTPXUAAH24U.jpg"/>
    <hyperlink ref="U303" r:id="rId224" display="https://pbs.twimg.com/media/EBtAlTPXUAAH24U.jpg"/>
    <hyperlink ref="U304" r:id="rId225" display="https://pbs.twimg.com/media/EBtAlTPXUAAH24U.jpg"/>
    <hyperlink ref="U305" r:id="rId226" display="https://pbs.twimg.com/media/EBtAlTPXUAAH24U.jpg"/>
    <hyperlink ref="U306" r:id="rId227" display="https://pbs.twimg.com/media/EBtAlTPXUAAH24U.jpg"/>
    <hyperlink ref="U307" r:id="rId228" display="https://pbs.twimg.com/media/EBtAlTPXUAAH24U.jpg"/>
    <hyperlink ref="U308" r:id="rId229" display="https://pbs.twimg.com/media/EBtAlTPXUAAH24U.jpg"/>
    <hyperlink ref="U309" r:id="rId230" display="https://pbs.twimg.com/media/EBtAlTPXUAAH24U.jpg"/>
    <hyperlink ref="U310" r:id="rId231" display="https://pbs.twimg.com/media/EBtAlTPXUAAH24U.jpg"/>
    <hyperlink ref="U311" r:id="rId232" display="https://pbs.twimg.com/media/EBtAlTPXUAAH24U.jpg"/>
    <hyperlink ref="U312" r:id="rId233" display="https://pbs.twimg.com/media/EBtAlTPXUAAH24U.jpg"/>
    <hyperlink ref="U313" r:id="rId234" display="https://pbs.twimg.com/media/EBtAlTPXUAAH24U.jpg"/>
    <hyperlink ref="U314" r:id="rId235" display="https://pbs.twimg.com/media/EBtAlTPXUAAH24U.jpg"/>
    <hyperlink ref="U315" r:id="rId236" display="https://pbs.twimg.com/media/EBtAm65XkAAjHbS.jpg"/>
    <hyperlink ref="U316" r:id="rId237" display="https://pbs.twimg.com/media/EBtAm65XkAAjHbS.jpg"/>
    <hyperlink ref="U317" r:id="rId238" display="https://pbs.twimg.com/media/EBtAm65XkAAjHbS.jpg"/>
    <hyperlink ref="U318" r:id="rId239" display="https://pbs.twimg.com/media/EBtAm65XkAAjHbS.jpg"/>
    <hyperlink ref="U319" r:id="rId240" display="https://pbs.twimg.com/media/EBtAm65XkAAjHbS.jpg"/>
    <hyperlink ref="U320" r:id="rId241" display="https://pbs.twimg.com/media/EBtAm65XkAAjHbS.jpg"/>
    <hyperlink ref="U321" r:id="rId242" display="https://pbs.twimg.com/media/EBtAm65XkAAjHbS.jpg"/>
    <hyperlink ref="U322" r:id="rId243" display="https://pbs.twimg.com/media/EBtAm65XkAAjHbS.jpg"/>
    <hyperlink ref="U323" r:id="rId244" display="https://pbs.twimg.com/media/EBtAm65XkAAjHbS.jpg"/>
    <hyperlink ref="U324" r:id="rId245" display="https://pbs.twimg.com/media/EBtAm65XkAAjHbS.jpg"/>
    <hyperlink ref="U325" r:id="rId246" display="https://pbs.twimg.com/media/EBtAm65XkAAjHbS.jpg"/>
    <hyperlink ref="U326" r:id="rId247" display="https://pbs.twimg.com/media/EBtAm65XkAAjHbS.jpg"/>
    <hyperlink ref="U327" r:id="rId248" display="https://pbs.twimg.com/media/EBtAm65XkAAjHbS.jpg"/>
    <hyperlink ref="U328" r:id="rId249" display="https://pbs.twimg.com/media/EBtApGZW4AE_E4q.jpg"/>
    <hyperlink ref="U329" r:id="rId250" display="https://pbs.twimg.com/media/EBtApGZW4AE_E4q.jpg"/>
    <hyperlink ref="U330" r:id="rId251" display="https://pbs.twimg.com/media/EBtApGZW4AE_E4q.jpg"/>
    <hyperlink ref="U331" r:id="rId252" display="https://pbs.twimg.com/media/EBtApGZW4AE_E4q.jpg"/>
    <hyperlink ref="U332" r:id="rId253" display="https://pbs.twimg.com/media/EBtApGZW4AE_E4q.jpg"/>
    <hyperlink ref="U333" r:id="rId254" display="https://pbs.twimg.com/media/EBtApGZW4AE_E4q.jpg"/>
    <hyperlink ref="U334" r:id="rId255" display="https://pbs.twimg.com/media/EBtApGZW4AE_E4q.jpg"/>
    <hyperlink ref="U335" r:id="rId256" display="https://pbs.twimg.com/media/EBtApGZW4AE_E4q.jpg"/>
    <hyperlink ref="U336" r:id="rId257" display="https://pbs.twimg.com/media/EBtApGZW4AE_E4q.jpg"/>
    <hyperlink ref="U337" r:id="rId258" display="https://pbs.twimg.com/media/EBtApGZW4AE_E4q.jpg"/>
    <hyperlink ref="U338" r:id="rId259" display="https://pbs.twimg.com/media/EBtApGZW4AE_E4q.jpg"/>
    <hyperlink ref="U339" r:id="rId260" display="https://pbs.twimg.com/media/EBtApGZW4AE_E4q.jpg"/>
    <hyperlink ref="U340" r:id="rId261" display="https://pbs.twimg.com/media/EBtApGZW4AE_E4q.jpg"/>
    <hyperlink ref="U341" r:id="rId262" display="https://pbs.twimg.com/media/EBtAsl0XoAQjdFm.jpg"/>
    <hyperlink ref="U342" r:id="rId263" display="https://pbs.twimg.com/media/EBtAsl0XoAQjdFm.jpg"/>
    <hyperlink ref="U343" r:id="rId264" display="https://pbs.twimg.com/media/EBtAsl0XoAQjdFm.jpg"/>
    <hyperlink ref="U344" r:id="rId265" display="https://pbs.twimg.com/media/EBtAsl0XoAQjdFm.jpg"/>
    <hyperlink ref="U345" r:id="rId266" display="https://pbs.twimg.com/media/EBtAsl0XoAQjdFm.jpg"/>
    <hyperlink ref="U346" r:id="rId267" display="https://pbs.twimg.com/media/EBtAsl0XoAQjdFm.jpg"/>
    <hyperlink ref="U347" r:id="rId268" display="https://pbs.twimg.com/media/EBtAsl0XoAQjdFm.jpg"/>
    <hyperlink ref="U348" r:id="rId269" display="https://pbs.twimg.com/media/EBtAsl0XoAQjdFm.jpg"/>
    <hyperlink ref="U349" r:id="rId270" display="https://pbs.twimg.com/media/EBtAsl0XoAQjdFm.jpg"/>
    <hyperlink ref="U350" r:id="rId271" display="https://pbs.twimg.com/media/EBtAsl0XoAQjdFm.jpg"/>
    <hyperlink ref="U351" r:id="rId272" display="https://pbs.twimg.com/media/EBtAsl0XoAQjdFm.jpg"/>
    <hyperlink ref="U352" r:id="rId273" display="https://pbs.twimg.com/media/EBtAsl0XoAQjdFm.jpg"/>
    <hyperlink ref="U353" r:id="rId274" display="https://pbs.twimg.com/media/EBtAsl0XoAQjdFm.jpg"/>
    <hyperlink ref="U354" r:id="rId275" display="https://pbs.twimg.com/media/EBtAuqbWwAAai_n.jpg"/>
    <hyperlink ref="U355" r:id="rId276" display="https://pbs.twimg.com/media/EBtAuqbWwAAai_n.jpg"/>
    <hyperlink ref="U356" r:id="rId277" display="https://pbs.twimg.com/media/EBtAuqbWwAAai_n.jpg"/>
    <hyperlink ref="U357" r:id="rId278" display="https://pbs.twimg.com/media/EBtAuqbWwAAai_n.jpg"/>
    <hyperlink ref="U358" r:id="rId279" display="https://pbs.twimg.com/media/EBtAuqbWwAAai_n.jpg"/>
    <hyperlink ref="U359" r:id="rId280" display="https://pbs.twimg.com/media/EBtAuqbWwAAai_n.jpg"/>
    <hyperlink ref="U360" r:id="rId281" display="https://pbs.twimg.com/media/EBtAuqbWwAAai_n.jpg"/>
    <hyperlink ref="U361" r:id="rId282" display="https://pbs.twimg.com/media/EBtAuqbWwAAai_n.jpg"/>
    <hyperlink ref="U362" r:id="rId283" display="https://pbs.twimg.com/media/EBtAuqbWwAAai_n.jpg"/>
    <hyperlink ref="U363" r:id="rId284" display="https://pbs.twimg.com/media/EBtAuqbWwAAai_n.jpg"/>
    <hyperlink ref="U364" r:id="rId285" display="https://pbs.twimg.com/media/EBtAuqbWwAAai_n.jpg"/>
    <hyperlink ref="U365" r:id="rId286" display="https://pbs.twimg.com/media/EBtAuqbWwAAai_n.jpg"/>
    <hyperlink ref="U366" r:id="rId287" display="https://pbs.twimg.com/media/EBtAuqbWwAAai_n.jpg"/>
    <hyperlink ref="U367" r:id="rId288" display="https://pbs.twimg.com/media/EBtBM3DXYAMQbtS.jpg"/>
    <hyperlink ref="U368" r:id="rId289" display="https://pbs.twimg.com/media/EBtBM3DXYAMQbtS.jpg"/>
    <hyperlink ref="U369" r:id="rId290" display="https://pbs.twimg.com/media/EBtBM3DXYAMQbtS.jpg"/>
    <hyperlink ref="U370" r:id="rId291" display="https://pbs.twimg.com/media/EBtBM3DXYAMQbtS.jpg"/>
    <hyperlink ref="U371" r:id="rId292" display="https://pbs.twimg.com/media/EBtBM3DXYAMQbtS.jpg"/>
    <hyperlink ref="U372" r:id="rId293" display="https://pbs.twimg.com/media/EBtBM3DXYAMQbtS.jpg"/>
    <hyperlink ref="U373" r:id="rId294" display="https://pbs.twimg.com/media/EBtBM3DXYAMQbtS.jpg"/>
    <hyperlink ref="U374" r:id="rId295" display="https://pbs.twimg.com/media/EBtBM3DXYAMQbtS.jpg"/>
    <hyperlink ref="U375" r:id="rId296" display="https://pbs.twimg.com/media/EBtBM3DXYAMQbtS.jpg"/>
    <hyperlink ref="U376" r:id="rId297" display="https://pbs.twimg.com/media/EBtBM3DXYAMQbtS.jpg"/>
    <hyperlink ref="U377" r:id="rId298" display="https://pbs.twimg.com/media/EBtBM3DXYAMQbtS.jpg"/>
    <hyperlink ref="U378" r:id="rId299" display="https://pbs.twimg.com/media/EBtBM3DXYAMQbtS.jpg"/>
    <hyperlink ref="U379" r:id="rId300" display="https://pbs.twimg.com/media/EBtBM3DXYAMQbtS.jpg"/>
    <hyperlink ref="U401" r:id="rId301" display="https://pbs.twimg.com/media/EBkgrSoUIAAj_tF.jpg"/>
    <hyperlink ref="U403" r:id="rId302" display="https://pbs.twimg.com/media/EBkgrSoUIAAj_tF.jpg"/>
    <hyperlink ref="U436" r:id="rId303" display="https://pbs.twimg.com/media/EBtq7uZXYAAYpBF.jpg"/>
    <hyperlink ref="U437" r:id="rId304" display="https://pbs.twimg.com/media/EBtq7uZXYAAYpBF.jpg"/>
    <hyperlink ref="U528" r:id="rId305" display="https://pbs.twimg.com/media/B_eqLaGVEAIZ6Xx.jpg"/>
    <hyperlink ref="U529" r:id="rId306" display="https://pbs.twimg.com/media/B_GvBGjU4AAuZXY.jpg"/>
    <hyperlink ref="U530" r:id="rId307" display="https://pbs.twimg.com/media/B_G7x4tU8AAO-Dh.jpg"/>
    <hyperlink ref="U535" r:id="rId308" display="https://pbs.twimg.com/media/EB21Ux_W4AADCk6.jpg"/>
    <hyperlink ref="U539" r:id="rId309" display="https://pbs.twimg.com/media/EB22vQSWsAIuk2z.jpg"/>
    <hyperlink ref="U563" r:id="rId310" display="https://pbs.twimg.com/media/DplORF3VsAEyiuX.jpg"/>
    <hyperlink ref="V3" r:id="rId311" display="http://pbs.twimg.com/profile_images/1103113904354258945/5GBUIZjf_normal.jpg"/>
    <hyperlink ref="V4" r:id="rId312" display="http://pbs.twimg.com/profile_images/619314197667549184/umZ7S-XE_normal.png"/>
    <hyperlink ref="V5" r:id="rId313" display="http://pbs.twimg.com/profile_images/1103113904354258945/5GBUIZjf_normal.jpg"/>
    <hyperlink ref="V6" r:id="rId314" display="http://pbs.twimg.com/profile_images/826772344781885440/Jkc_1M8t_normal.jpg"/>
    <hyperlink ref="V7" r:id="rId315" display="http://pbs.twimg.com/profile_images/619314197667549184/umZ7S-XE_normal.png"/>
    <hyperlink ref="V8" r:id="rId316" display="http://pbs.twimg.com/profile_images/1103113904354258945/5GBUIZjf_normal.jpg"/>
    <hyperlink ref="V9" r:id="rId317" display="http://pbs.twimg.com/profile_images/826772344781885440/Jkc_1M8t_normal.jpg"/>
    <hyperlink ref="V10" r:id="rId318" display="http://pbs.twimg.com/profile_images/826772344781885440/Jkc_1M8t_normal.jpg"/>
    <hyperlink ref="V11" r:id="rId319" display="http://pbs.twimg.com/profile_images/619314197667549184/umZ7S-XE_normal.png"/>
    <hyperlink ref="V12" r:id="rId320" display="http://pbs.twimg.com/profile_images/1103113904354258945/5GBUIZjf_normal.jpg"/>
    <hyperlink ref="V13" r:id="rId321" display="http://pbs.twimg.com/profile_images/826772344781885440/Jkc_1M8t_normal.jpg"/>
    <hyperlink ref="V14" r:id="rId322" display="http://pbs.twimg.com/profile_images/826772344781885440/Jkc_1M8t_normal.jpg"/>
    <hyperlink ref="V15" r:id="rId323" display="http://pbs.twimg.com/profile_images/619314197667549184/umZ7S-XE_normal.png"/>
    <hyperlink ref="V16" r:id="rId324" display="http://pbs.twimg.com/profile_images/619314197667549184/umZ7S-XE_normal.png"/>
    <hyperlink ref="V17" r:id="rId325" display="http://pbs.twimg.com/profile_images/619314197667549184/umZ7S-XE_normal.png"/>
    <hyperlink ref="V18" r:id="rId326" display="http://pbs.twimg.com/profile_images/619314197667549184/umZ7S-XE_normal.png"/>
    <hyperlink ref="V19" r:id="rId327" display="http://pbs.twimg.com/profile_images/619314197667549184/umZ7S-XE_normal.png"/>
    <hyperlink ref="V20" r:id="rId328" display="http://pbs.twimg.com/profile_images/619314197667549184/umZ7S-XE_normal.png"/>
    <hyperlink ref="V21" r:id="rId329" display="http://pbs.twimg.com/profile_images/619314197667549184/umZ7S-XE_normal.png"/>
    <hyperlink ref="V22" r:id="rId330" display="http://pbs.twimg.com/profile_images/1103113904354258945/5GBUIZjf_normal.jpg"/>
    <hyperlink ref="V23" r:id="rId331" display="http://pbs.twimg.com/profile_images/826772344781885440/Jkc_1M8t_normal.jpg"/>
    <hyperlink ref="V24" r:id="rId332" display="http://pbs.twimg.com/profile_images/826772344781885440/Jkc_1M8t_normal.jpg"/>
    <hyperlink ref="V25" r:id="rId333" display="http://pbs.twimg.com/profile_images/1103113904354258945/5GBUIZjf_normal.jpg"/>
    <hyperlink ref="V26" r:id="rId334" display="http://pbs.twimg.com/profile_images/826772344781885440/Jkc_1M8t_normal.jpg"/>
    <hyperlink ref="V27" r:id="rId335" display="http://pbs.twimg.com/profile_images/826772344781885440/Jkc_1M8t_normal.jpg"/>
    <hyperlink ref="V28" r:id="rId336" display="http://pbs.twimg.com/profile_images/1103113904354258945/5GBUIZjf_normal.jpg"/>
    <hyperlink ref="V29" r:id="rId337" display="http://pbs.twimg.com/profile_images/826772344781885440/Jkc_1M8t_normal.jpg"/>
    <hyperlink ref="V30" r:id="rId338" display="http://pbs.twimg.com/profile_images/826772344781885440/Jkc_1M8t_normal.jpg"/>
    <hyperlink ref="V31" r:id="rId339" display="http://pbs.twimg.com/profile_images/1103113904354258945/5GBUIZjf_normal.jpg"/>
    <hyperlink ref="V32" r:id="rId340" display="http://pbs.twimg.com/profile_images/826772344781885440/Jkc_1M8t_normal.jpg"/>
    <hyperlink ref="V33" r:id="rId341" display="http://pbs.twimg.com/profile_images/826772344781885440/Jkc_1M8t_normal.jpg"/>
    <hyperlink ref="V34" r:id="rId342" display="http://pbs.twimg.com/profile_images/1103113904354258945/5GBUIZjf_normal.jpg"/>
    <hyperlink ref="V35" r:id="rId343" display="http://pbs.twimg.com/profile_images/826772344781885440/Jkc_1M8t_normal.jpg"/>
    <hyperlink ref="V36" r:id="rId344" display="http://pbs.twimg.com/profile_images/826772344781885440/Jkc_1M8t_normal.jpg"/>
    <hyperlink ref="V37" r:id="rId345" display="http://pbs.twimg.com/profile_images/1103113904354258945/5GBUIZjf_normal.jpg"/>
    <hyperlink ref="V38" r:id="rId346" display="http://pbs.twimg.com/profile_images/1103113904354258945/5GBUIZjf_normal.jpg"/>
    <hyperlink ref="V39" r:id="rId347" display="http://pbs.twimg.com/profile_images/826772344781885440/Jkc_1M8t_normal.jpg"/>
    <hyperlink ref="V40" r:id="rId348" display="http://pbs.twimg.com/profile_images/826772344781885440/Jkc_1M8t_normal.jpg"/>
    <hyperlink ref="V41" r:id="rId349" display="http://pbs.twimg.com/profile_images/826772344781885440/Jkc_1M8t_normal.jpg"/>
    <hyperlink ref="V42" r:id="rId350" display="http://pbs.twimg.com/profile_images/826772344781885440/Jkc_1M8t_normal.jpg"/>
    <hyperlink ref="V43" r:id="rId351" display="https://pbs.twimg.com/media/DplORF3VsAEyiuX.jpg"/>
    <hyperlink ref="V44" r:id="rId352" display="https://pbs.twimg.com/media/DplORF3VsAEyiuX.jpg"/>
    <hyperlink ref="V45" r:id="rId353" display="https://pbs.twimg.com/media/DplORF3VsAEyiuX.jpg"/>
    <hyperlink ref="V46" r:id="rId354" display="http://pbs.twimg.com/profile_images/567814796767027200/PhsdwlDU_normal.jpeg"/>
    <hyperlink ref="V47" r:id="rId355" display="https://pbs.twimg.com/media/DplORF3VsAEyiuX.jpg"/>
    <hyperlink ref="V48" r:id="rId356" display="http://pbs.twimg.com/profile_images/1158998015992107008/ay-OPNgm_normal.jpg"/>
    <hyperlink ref="V49" r:id="rId357" display="http://pbs.twimg.com/profile_images/1158998015992107008/ay-OPNgm_normal.jpg"/>
    <hyperlink ref="V50" r:id="rId358" display="http://pbs.twimg.com/profile_images/1158998015992107008/ay-OPNgm_normal.jpg"/>
    <hyperlink ref="V51" r:id="rId359" display="http://pbs.twimg.com/profile_images/1127460589779816448/wfdOmgKN_normal.png"/>
    <hyperlink ref="V52" r:id="rId360" display="http://pbs.twimg.com/profile_images/1127460589779816448/wfdOmgKN_normal.png"/>
    <hyperlink ref="V53" r:id="rId361" display="https://pbs.twimg.com/media/De28Vw6U8AAtfOp.jpg"/>
    <hyperlink ref="V54" r:id="rId362" display="http://pbs.twimg.com/profile_images/1156610240063967233/NBOY87zg_normal.jpg"/>
    <hyperlink ref="V55" r:id="rId363" display="http://pbs.twimg.com/profile_images/1156610240063967233/NBOY87zg_normal.jpg"/>
    <hyperlink ref="V56" r:id="rId364" display="https://pbs.twimg.com/media/D94QnafWsAA9_Xg.jpg"/>
    <hyperlink ref="V57" r:id="rId365" display="https://pbs.twimg.com/media/D94QnafWsAA9_Xg.jpg"/>
    <hyperlink ref="V58" r:id="rId366" display="https://pbs.twimg.com/media/D94QnafWsAA9_Xg.jpg"/>
    <hyperlink ref="V59" r:id="rId367" display="http://pbs.twimg.com/profile_images/1158732832593698817/p8HgFgB0_normal.jpg"/>
    <hyperlink ref="V60" r:id="rId368" display="http://pbs.twimg.com/profile_images/1158732832593698817/p8HgFgB0_normal.jpg"/>
    <hyperlink ref="V61" r:id="rId369" display="https://pbs.twimg.com/media/DplORF3VsAEyiuX.jpg"/>
    <hyperlink ref="V62" r:id="rId370" display="http://pbs.twimg.com/profile_images/577078138695348224/O_Cuqbhg_normal.jpeg"/>
    <hyperlink ref="V63" r:id="rId371" display="http://pbs.twimg.com/profile_images/577078138695348224/O_Cuqbhg_normal.jpeg"/>
    <hyperlink ref="V64" r:id="rId372" display="http://pbs.twimg.com/profile_images/577078138695348224/O_Cuqbhg_normal.jpeg"/>
    <hyperlink ref="V65" r:id="rId373" display="http://pbs.twimg.com/profile_images/577078138695348224/O_Cuqbhg_normal.jpeg"/>
    <hyperlink ref="V66" r:id="rId374" display="http://pbs.twimg.com/profile_images/577078138695348224/O_Cuqbhg_normal.jpeg"/>
    <hyperlink ref="V67" r:id="rId375" display="http://pbs.twimg.com/profile_images/577078138695348224/O_Cuqbhg_normal.jpeg"/>
    <hyperlink ref="V68" r:id="rId376" display="http://pbs.twimg.com/profile_images/577078138695348224/O_Cuqbhg_normal.jpeg"/>
    <hyperlink ref="V69" r:id="rId377" display="http://pbs.twimg.com/profile_images/577078138695348224/O_Cuqbhg_normal.jpeg"/>
    <hyperlink ref="V70" r:id="rId378" display="http://pbs.twimg.com/profile_images/577078138695348224/O_Cuqbhg_normal.jpeg"/>
    <hyperlink ref="V71" r:id="rId379" display="http://pbs.twimg.com/profile_images/577078138695348224/O_Cuqbhg_normal.jpeg"/>
    <hyperlink ref="V72" r:id="rId380" display="http://pbs.twimg.com/profile_images/577078138695348224/O_Cuqbhg_normal.jpeg"/>
    <hyperlink ref="V73" r:id="rId381" display="http://pbs.twimg.com/profile_images/577078138695348224/O_Cuqbhg_normal.jpeg"/>
    <hyperlink ref="V74" r:id="rId382" display="http://pbs.twimg.com/profile_images/577078138695348224/O_Cuqbhg_normal.jpeg"/>
    <hyperlink ref="V75" r:id="rId383" display="http://pbs.twimg.com/profile_images/577078138695348224/O_Cuqbhg_normal.jpeg"/>
    <hyperlink ref="V76" r:id="rId384" display="http://pbs.twimg.com/profile_images/577078138695348224/O_Cuqbhg_normal.jpeg"/>
    <hyperlink ref="V77" r:id="rId385" display="http://pbs.twimg.com/profile_images/577078138695348224/O_Cuqbhg_normal.jpeg"/>
    <hyperlink ref="V78" r:id="rId386" display="http://pbs.twimg.com/profile_images/577078138695348224/O_Cuqbhg_normal.jpeg"/>
    <hyperlink ref="V79" r:id="rId387" display="http://pbs.twimg.com/profile_images/577078138695348224/O_Cuqbhg_normal.jpeg"/>
    <hyperlink ref="V80" r:id="rId388" display="http://pbs.twimg.com/profile_images/577078138695348224/O_Cuqbhg_normal.jpeg"/>
    <hyperlink ref="V81" r:id="rId389" display="http://pbs.twimg.com/profile_images/845308153465978880/J6m9z60D_normal.jpg"/>
    <hyperlink ref="V82" r:id="rId390" display="http://pbs.twimg.com/profile_images/1119373722287108096/fvcG35HS_normal.jpg"/>
    <hyperlink ref="V83" r:id="rId391" display="http://pbs.twimg.com/profile_images/1119373722287108096/fvcG35HS_normal.jpg"/>
    <hyperlink ref="V84" r:id="rId392" display="http://pbs.twimg.com/profile_images/967594172986224640/YW3Q6UqP_normal.jpg"/>
    <hyperlink ref="V85" r:id="rId393" display="http://pbs.twimg.com/profile_images/967594172986224640/YW3Q6UqP_normal.jpg"/>
    <hyperlink ref="V86" r:id="rId394" display="http://pbs.twimg.com/profile_images/967594172986224640/YW3Q6UqP_normal.jpg"/>
    <hyperlink ref="V87" r:id="rId395" display="http://pbs.twimg.com/profile_images/967594172986224640/YW3Q6UqP_normal.jpg"/>
    <hyperlink ref="V88" r:id="rId396" display="http://pbs.twimg.com/profile_images/967594172986224640/YW3Q6UqP_normal.jpg"/>
    <hyperlink ref="V89" r:id="rId397" display="http://pbs.twimg.com/profile_images/967594172986224640/YW3Q6UqP_normal.jpg"/>
    <hyperlink ref="V90" r:id="rId398" display="http://pbs.twimg.com/profile_images/967594172986224640/YW3Q6UqP_normal.jpg"/>
    <hyperlink ref="V91" r:id="rId399" display="http://pbs.twimg.com/profile_images/967594172986224640/YW3Q6UqP_normal.jpg"/>
    <hyperlink ref="V92" r:id="rId400" display="http://pbs.twimg.com/profile_images/967594172986224640/YW3Q6UqP_normal.jpg"/>
    <hyperlink ref="V93" r:id="rId401" display="http://pbs.twimg.com/profile_images/967594172986224640/YW3Q6UqP_normal.jpg"/>
    <hyperlink ref="V94" r:id="rId402" display="http://pbs.twimg.com/profile_images/967594172986224640/YW3Q6UqP_normal.jpg"/>
    <hyperlink ref="V95" r:id="rId403" display="http://pbs.twimg.com/profile_images/967594172986224640/YW3Q6UqP_normal.jpg"/>
    <hyperlink ref="V96" r:id="rId404" display="http://pbs.twimg.com/profile_images/967594172986224640/YW3Q6UqP_normal.jpg"/>
    <hyperlink ref="V97" r:id="rId405" display="http://pbs.twimg.com/profile_images/910626058734465024/8j0MG0_a_normal.jpg"/>
    <hyperlink ref="V98" r:id="rId406" display="http://pbs.twimg.com/profile_images/1155176839113007104/sKqY4Awj_normal.jpg"/>
    <hyperlink ref="V99" r:id="rId407" display="http://pbs.twimg.com/profile_images/910626058734465024/8j0MG0_a_normal.jpg"/>
    <hyperlink ref="V100" r:id="rId408" display="https://pbs.twimg.com/media/DIqrE1YVwAA6U02.jpg"/>
    <hyperlink ref="V101" r:id="rId409" display="https://pbs.twimg.com/media/DIqrE1YVwAA6U02.jpg"/>
    <hyperlink ref="V102" r:id="rId410" display="http://pbs.twimg.com/profile_images/1155176839113007104/sKqY4Awj_normal.jpg"/>
    <hyperlink ref="V103" r:id="rId411" display="http://pbs.twimg.com/profile_images/910626058734465024/8j0MG0_a_normal.jpg"/>
    <hyperlink ref="V104" r:id="rId412" display="https://pbs.twimg.com/media/DIqrE1YVwAA6U02.jpg"/>
    <hyperlink ref="V105" r:id="rId413" display="https://pbs.twimg.com/media/DIqrE1YVwAA6U02.jpg"/>
    <hyperlink ref="V106" r:id="rId414" display="http://pbs.twimg.com/profile_images/1155176839113007104/sKqY4Awj_normal.jpg"/>
    <hyperlink ref="V107" r:id="rId415" display="http://pbs.twimg.com/profile_images/910626058734465024/8j0MG0_a_normal.jpg"/>
    <hyperlink ref="V108" r:id="rId416" display="http://pbs.twimg.com/profile_images/1155176839113007104/sKqY4Awj_normal.jpg"/>
    <hyperlink ref="V109" r:id="rId417" display="http://pbs.twimg.com/profile_images/910626058734465024/8j0MG0_a_normal.jpg"/>
    <hyperlink ref="V110" r:id="rId418" display="http://pbs.twimg.com/profile_images/1155176839113007104/sKqY4Awj_normal.jpg"/>
    <hyperlink ref="V111" r:id="rId419" display="https://pbs.twimg.com/media/DIqrE1YVwAA6U02.jpg"/>
    <hyperlink ref="V112" r:id="rId420" display="http://pbs.twimg.com/profile_images/1155176839113007104/sKqY4Awj_normal.jpg"/>
    <hyperlink ref="V113" r:id="rId421" display="http://pbs.twimg.com/profile_images/999852887713898496/0rVAtEA9_normal.jpg"/>
    <hyperlink ref="V114" r:id="rId422" display="http://pbs.twimg.com/profile_images/999852887713898496/0rVAtEA9_normal.jpg"/>
    <hyperlink ref="V115" r:id="rId423" display="http://pbs.twimg.com/profile_images/999852887713898496/0rVAtEA9_normal.jpg"/>
    <hyperlink ref="V116" r:id="rId424" display="http://pbs.twimg.com/profile_images/999852887713898496/0rVAtEA9_normal.jpg"/>
    <hyperlink ref="V117" r:id="rId425" display="http://pbs.twimg.com/profile_images/999852887713898496/0rVAtEA9_normal.jpg"/>
    <hyperlink ref="V118" r:id="rId426" display="http://pbs.twimg.com/profile_images/999852887713898496/0rVAtEA9_normal.jpg"/>
    <hyperlink ref="V119" r:id="rId427" display="http://pbs.twimg.com/profile_images/999852887713898496/0rVAtEA9_normal.jpg"/>
    <hyperlink ref="V120" r:id="rId428" display="http://pbs.twimg.com/profile_images/999852887713898496/0rVAtEA9_normal.jpg"/>
    <hyperlink ref="V121" r:id="rId429" display="http://pbs.twimg.com/profile_images/999852887713898496/0rVAtEA9_normal.jpg"/>
    <hyperlink ref="V122" r:id="rId430" display="http://pbs.twimg.com/profile_images/999852887713898496/0rVAtEA9_normal.jpg"/>
    <hyperlink ref="V123" r:id="rId431" display="http://pbs.twimg.com/profile_images/999852887713898496/0rVAtEA9_normal.jpg"/>
    <hyperlink ref="V124" r:id="rId432" display="http://pbs.twimg.com/profile_images/999852887713898496/0rVAtEA9_normal.jpg"/>
    <hyperlink ref="V125" r:id="rId433" display="http://pbs.twimg.com/profile_images/999852887713898496/0rVAtEA9_normal.jpg"/>
    <hyperlink ref="V126" r:id="rId434" display="http://pbs.twimg.com/profile_images/999852887713898496/0rVAtEA9_normal.jpg"/>
    <hyperlink ref="V127" r:id="rId435" display="http://pbs.twimg.com/profile_images/999852887713898496/0rVAtEA9_normal.jpg"/>
    <hyperlink ref="V128" r:id="rId436" display="http://pbs.twimg.com/profile_images/999852887713898496/0rVAtEA9_normal.jpg"/>
    <hyperlink ref="V129" r:id="rId437" display="http://pbs.twimg.com/profile_images/999852887713898496/0rVAtEA9_normal.jpg"/>
    <hyperlink ref="V130" r:id="rId438" display="http://pbs.twimg.com/profile_images/999852887713898496/0rVAtEA9_normal.jpg"/>
    <hyperlink ref="V131" r:id="rId439" display="http://pbs.twimg.com/profile_images/999852887713898496/0rVAtEA9_normal.jpg"/>
    <hyperlink ref="V132" r:id="rId440" display="http://pbs.twimg.com/profile_images/999852887713898496/0rVAtEA9_normal.jpg"/>
    <hyperlink ref="V133" r:id="rId441" display="http://pbs.twimg.com/profile_images/999852887713898496/0rVAtEA9_normal.jpg"/>
    <hyperlink ref="V134" r:id="rId442" display="http://pbs.twimg.com/profile_images/999852887713898496/0rVAtEA9_normal.jpg"/>
    <hyperlink ref="V135" r:id="rId443" display="http://pbs.twimg.com/profile_images/999852887713898496/0rVAtEA9_normal.jpg"/>
    <hyperlink ref="V136" r:id="rId444" display="http://pbs.twimg.com/profile_images/999852887713898496/0rVAtEA9_normal.jpg"/>
    <hyperlink ref="V137" r:id="rId445" display="http://pbs.twimg.com/profile_images/999852887713898496/0rVAtEA9_normal.jpg"/>
    <hyperlink ref="V138" r:id="rId446" display="http://pbs.twimg.com/profile_images/999852887713898496/0rVAtEA9_normal.jpg"/>
    <hyperlink ref="V139" r:id="rId447" display="http://pbs.twimg.com/profile_images/999852887713898496/0rVAtEA9_normal.jpg"/>
    <hyperlink ref="V140" r:id="rId448" display="http://pbs.twimg.com/profile_images/999852887713898496/0rVAtEA9_normal.jpg"/>
    <hyperlink ref="V141" r:id="rId449" display="http://pbs.twimg.com/profile_images/999852887713898496/0rVAtEA9_normal.jpg"/>
    <hyperlink ref="V142" r:id="rId450" display="http://pbs.twimg.com/profile_images/999852887713898496/0rVAtEA9_normal.jpg"/>
    <hyperlink ref="V143" r:id="rId451" display="http://pbs.twimg.com/profile_images/999852887713898496/0rVAtEA9_normal.jpg"/>
    <hyperlink ref="V144" r:id="rId452" display="http://pbs.twimg.com/profile_images/999852887713898496/0rVAtEA9_normal.jpg"/>
    <hyperlink ref="V145" r:id="rId453" display="http://pbs.twimg.com/profile_images/999852887713898496/0rVAtEA9_normal.jpg"/>
    <hyperlink ref="V146" r:id="rId454" display="http://pbs.twimg.com/profile_images/999852887713898496/0rVAtEA9_normal.jpg"/>
    <hyperlink ref="V147" r:id="rId455" display="http://pbs.twimg.com/profile_images/999852887713898496/0rVAtEA9_normal.jpg"/>
    <hyperlink ref="V148" r:id="rId456" display="http://pbs.twimg.com/profile_images/999852887713898496/0rVAtEA9_normal.jpg"/>
    <hyperlink ref="V149" r:id="rId457" display="http://pbs.twimg.com/profile_images/999852887713898496/0rVAtEA9_normal.jpg"/>
    <hyperlink ref="V150" r:id="rId458" display="http://pbs.twimg.com/profile_images/999852887713898496/0rVAtEA9_normal.jpg"/>
    <hyperlink ref="V151" r:id="rId459" display="http://pbs.twimg.com/profile_images/999852887713898496/0rVAtEA9_normal.jpg"/>
    <hyperlink ref="V152" r:id="rId460" display="http://pbs.twimg.com/profile_images/999852887713898496/0rVAtEA9_normal.jpg"/>
    <hyperlink ref="V153" r:id="rId461" display="http://pbs.twimg.com/profile_images/999852887713898496/0rVAtEA9_normal.jpg"/>
    <hyperlink ref="V154" r:id="rId462" display="http://pbs.twimg.com/profile_images/999852887713898496/0rVAtEA9_normal.jpg"/>
    <hyperlink ref="V155" r:id="rId463" display="http://pbs.twimg.com/profile_images/999852887713898496/0rVAtEA9_normal.jpg"/>
    <hyperlink ref="V156" r:id="rId464" display="http://pbs.twimg.com/profile_images/999852887713898496/0rVAtEA9_normal.jpg"/>
    <hyperlink ref="V157" r:id="rId465" display="http://pbs.twimg.com/profile_images/999852887713898496/0rVAtEA9_normal.jpg"/>
    <hyperlink ref="V158" r:id="rId466" display="http://pbs.twimg.com/profile_images/999852887713898496/0rVAtEA9_normal.jpg"/>
    <hyperlink ref="V159" r:id="rId467" display="http://pbs.twimg.com/profile_images/999852887713898496/0rVAtEA9_normal.jpg"/>
    <hyperlink ref="V160" r:id="rId468" display="http://pbs.twimg.com/profile_images/999852887713898496/0rVAtEA9_normal.jpg"/>
    <hyperlink ref="V161" r:id="rId469" display="http://pbs.twimg.com/profile_images/999852887713898496/0rVAtEA9_normal.jpg"/>
    <hyperlink ref="V162" r:id="rId470" display="http://pbs.twimg.com/profile_images/999852887713898496/0rVAtEA9_normal.jpg"/>
    <hyperlink ref="V163" r:id="rId471" display="http://pbs.twimg.com/profile_images/999852887713898496/0rVAtEA9_normal.jpg"/>
    <hyperlink ref="V164" r:id="rId472" display="http://pbs.twimg.com/profile_images/999852887713898496/0rVAtEA9_normal.jpg"/>
    <hyperlink ref="V165" r:id="rId473" display="http://pbs.twimg.com/profile_images/999852887713898496/0rVAtEA9_normal.jpg"/>
    <hyperlink ref="V166" r:id="rId474" display="http://pbs.twimg.com/profile_images/999852887713898496/0rVAtEA9_normal.jpg"/>
    <hyperlink ref="V167" r:id="rId475" display="http://pbs.twimg.com/profile_images/999852887713898496/0rVAtEA9_normal.jpg"/>
    <hyperlink ref="V168" r:id="rId476" display="http://pbs.twimg.com/profile_images/999852887713898496/0rVAtEA9_normal.jpg"/>
    <hyperlink ref="V169" r:id="rId477" display="http://pbs.twimg.com/profile_images/999852887713898496/0rVAtEA9_normal.jpg"/>
    <hyperlink ref="V170" r:id="rId478" display="http://pbs.twimg.com/profile_images/999852887713898496/0rVAtEA9_normal.jpg"/>
    <hyperlink ref="V171" r:id="rId479" display="http://pbs.twimg.com/profile_images/999852887713898496/0rVAtEA9_normal.jpg"/>
    <hyperlink ref="V172" r:id="rId480" display="http://pbs.twimg.com/profile_images/999852887713898496/0rVAtEA9_normal.jpg"/>
    <hyperlink ref="V173" r:id="rId481" display="http://pbs.twimg.com/profile_images/999852887713898496/0rVAtEA9_normal.jpg"/>
    <hyperlink ref="V174" r:id="rId482" display="http://pbs.twimg.com/profile_images/999852887713898496/0rVAtEA9_normal.jpg"/>
    <hyperlink ref="V175" r:id="rId483" display="http://pbs.twimg.com/profile_images/999852887713898496/0rVAtEA9_normal.jpg"/>
    <hyperlink ref="V176" r:id="rId484" display="http://pbs.twimg.com/profile_images/999852887713898496/0rVAtEA9_normal.jpg"/>
    <hyperlink ref="V177" r:id="rId485" display="http://pbs.twimg.com/profile_images/999852887713898496/0rVAtEA9_normal.jpg"/>
    <hyperlink ref="V178" r:id="rId486" display="http://pbs.twimg.com/profile_images/999852887713898496/0rVAtEA9_normal.jpg"/>
    <hyperlink ref="V179" r:id="rId487" display="http://pbs.twimg.com/profile_images/999852887713898496/0rVAtEA9_normal.jpg"/>
    <hyperlink ref="V180" r:id="rId488" display="http://pbs.twimg.com/profile_images/999852887713898496/0rVAtEA9_normal.jpg"/>
    <hyperlink ref="V181" r:id="rId489" display="http://pbs.twimg.com/profile_images/999852887713898496/0rVAtEA9_normal.jpg"/>
    <hyperlink ref="V182" r:id="rId490" display="http://pbs.twimg.com/profile_images/999852887713898496/0rVAtEA9_normal.jpg"/>
    <hyperlink ref="V183" r:id="rId491" display="http://pbs.twimg.com/profile_images/999852887713898496/0rVAtEA9_normal.jpg"/>
    <hyperlink ref="V184" r:id="rId492" display="http://pbs.twimg.com/profile_images/999852887713898496/0rVAtEA9_normal.jpg"/>
    <hyperlink ref="V185" r:id="rId493" display="http://pbs.twimg.com/profile_images/999852887713898496/0rVAtEA9_normal.jpg"/>
    <hyperlink ref="V186" r:id="rId494" display="http://pbs.twimg.com/profile_images/999852887713898496/0rVAtEA9_normal.jpg"/>
    <hyperlink ref="V187" r:id="rId495" display="http://pbs.twimg.com/profile_images/999852887713898496/0rVAtEA9_normal.jpg"/>
    <hyperlink ref="V188" r:id="rId496" display="http://pbs.twimg.com/profile_images/999852887713898496/0rVAtEA9_normal.jpg"/>
    <hyperlink ref="V189" r:id="rId497" display="http://pbs.twimg.com/profile_images/999852887713898496/0rVAtEA9_normal.jpg"/>
    <hyperlink ref="V190" r:id="rId498" display="http://pbs.twimg.com/profile_images/999852887713898496/0rVAtEA9_normal.jpg"/>
    <hyperlink ref="V191" r:id="rId499" display="http://pbs.twimg.com/profile_images/999852887713898496/0rVAtEA9_normal.jpg"/>
    <hyperlink ref="V192" r:id="rId500" display="http://pbs.twimg.com/profile_images/999852887713898496/0rVAtEA9_normal.jpg"/>
    <hyperlink ref="V193" r:id="rId501" display="http://pbs.twimg.com/profile_images/999852887713898496/0rVAtEA9_normal.jpg"/>
    <hyperlink ref="V194" r:id="rId502" display="http://pbs.twimg.com/profile_images/999852887713898496/0rVAtEA9_normal.jpg"/>
    <hyperlink ref="V195" r:id="rId503" display="http://pbs.twimg.com/profile_images/999852887713898496/0rVAtEA9_normal.jpg"/>
    <hyperlink ref="V196" r:id="rId504" display="http://pbs.twimg.com/profile_images/999852887713898496/0rVAtEA9_normal.jpg"/>
    <hyperlink ref="V197" r:id="rId505" display="http://pbs.twimg.com/profile_images/999852887713898496/0rVAtEA9_normal.jpg"/>
    <hyperlink ref="V198" r:id="rId506" display="http://pbs.twimg.com/profile_images/999852887713898496/0rVAtEA9_normal.jpg"/>
    <hyperlink ref="V199" r:id="rId507" display="https://pbs.twimg.com/media/EBkgrSoUIAAj_tF.jpg"/>
    <hyperlink ref="V200" r:id="rId508" display="http://pbs.twimg.com/profile_images/1092589985155313664/MASrYuMc_normal.jpg"/>
    <hyperlink ref="V201" r:id="rId509" display="http://pbs.twimg.com/profile_images/1092589985155313664/MASrYuMc_normal.jpg"/>
    <hyperlink ref="V202" r:id="rId510" display="http://pbs.twimg.com/profile_images/1092589985155313664/MASrYuMc_normal.jpg"/>
    <hyperlink ref="V203" r:id="rId511" display="http://pbs.twimg.com/profile_images/1156533957531525123/SW6X4oXM_normal.jpg"/>
    <hyperlink ref="V204" r:id="rId512" display="http://pbs.twimg.com/profile_images/1156533957531525123/SW6X4oXM_normal.jpg"/>
    <hyperlink ref="V205" r:id="rId513" display="http://pbs.twimg.com/profile_images/1156533957531525123/SW6X4oXM_normal.jpg"/>
    <hyperlink ref="V206" r:id="rId514" display="http://pbs.twimg.com/profile_images/825512964656500736/_tUF6zFo_normal.jpg"/>
    <hyperlink ref="V207" r:id="rId515" display="http://pbs.twimg.com/profile_images/825512964656500736/_tUF6zFo_normal.jpg"/>
    <hyperlink ref="V208" r:id="rId516" display="http://pbs.twimg.com/profile_images/825512964656500736/_tUF6zFo_normal.jpg"/>
    <hyperlink ref="V209" r:id="rId517" display="http://pbs.twimg.com/profile_images/826187524938878979/KjKVXHcE_normal.jpg"/>
    <hyperlink ref="V210" r:id="rId518" display="http://pbs.twimg.com/profile_images/826187524938878979/KjKVXHcE_normal.jpg"/>
    <hyperlink ref="V211" r:id="rId519" display="http://pbs.twimg.com/profile_images/826187524938878979/KjKVXHcE_normal.jpg"/>
    <hyperlink ref="V212" r:id="rId520" display="http://pbs.twimg.com/profile_images/591791034071285761/TCGGN4zl_normal.jpg"/>
    <hyperlink ref="V213" r:id="rId521" display="http://pbs.twimg.com/profile_images/591791034071285761/TCGGN4zl_normal.jpg"/>
    <hyperlink ref="V214" r:id="rId522" display="http://pbs.twimg.com/profile_images/591791034071285761/TCGGN4zl_normal.jpg"/>
    <hyperlink ref="V215" r:id="rId523" display="http://pbs.twimg.com/profile_images/1132147682691100673/0aOypIYA_normal.png"/>
    <hyperlink ref="V216" r:id="rId524" display="http://pbs.twimg.com/profile_images/1132147682691100673/0aOypIYA_normal.png"/>
    <hyperlink ref="V217" r:id="rId525" display="http://pbs.twimg.com/profile_images/1132147682691100673/0aOypIYA_normal.png"/>
    <hyperlink ref="V218" r:id="rId526" display="http://pbs.twimg.com/profile_images/1261112584/Just_Art_700k_normal.jpg"/>
    <hyperlink ref="V219" r:id="rId527" display="http://pbs.twimg.com/profile_images/1261112584/Just_Art_700k_normal.jpg"/>
    <hyperlink ref="V220" r:id="rId528" display="http://pbs.twimg.com/profile_images/1261112584/Just_Art_700k_normal.jpg"/>
    <hyperlink ref="V221" r:id="rId529" display="http://pbs.twimg.com/profile_images/378800000753923614/ff7d91c49895d556dcbf0dfda20d7cbd_normal.jpeg"/>
    <hyperlink ref="V222" r:id="rId530" display="http://pbs.twimg.com/profile_images/378800000753923614/ff7d91c49895d556dcbf0dfda20d7cbd_normal.jpeg"/>
    <hyperlink ref="V223" r:id="rId531" display="http://pbs.twimg.com/profile_images/378800000753923614/ff7d91c49895d556dcbf0dfda20d7cbd_normal.jpeg"/>
    <hyperlink ref="V224" r:id="rId532" display="https://pbs.twimg.com/media/EBll7n3WsAIS06G.jpg"/>
    <hyperlink ref="V225" r:id="rId533" display="https://pbs.twimg.com/media/EBll7n3WsAIS06G.jpg"/>
    <hyperlink ref="V226" r:id="rId534" display="https://pbs.twimg.com/media/EBll7n3WsAIS06G.jpg"/>
    <hyperlink ref="V227" r:id="rId535" display="http://pbs.twimg.com/profile_images/783622556548866050/lU4F32gy_normal.jpg"/>
    <hyperlink ref="V228" r:id="rId536" display="http://pbs.twimg.com/profile_images/964427234948759552/chLoEZBQ_normal.png"/>
    <hyperlink ref="V229" r:id="rId537" display="http://pbs.twimg.com/profile_images/964427234948759552/chLoEZBQ_normal.png"/>
    <hyperlink ref="V230" r:id="rId538" display="https://pbs.twimg.com/media/DplORF3VsAEyiuX.jpg"/>
    <hyperlink ref="V231" r:id="rId539" display="http://pbs.twimg.com/profile_images/1149485366933479424/IswcLY8t_normal.jpg"/>
    <hyperlink ref="V232" r:id="rId540" display="https://pbs.twimg.com/media/DplORF3VsAEyiuX.jpg"/>
    <hyperlink ref="V233" r:id="rId541" display="https://pbs.twimg.com/media/EBtAYN9XoAYapBr.jpg"/>
    <hyperlink ref="V234" r:id="rId542" display="https://pbs.twimg.com/media/EBtAd7OXYAEPQqn.jpg"/>
    <hyperlink ref="V235" r:id="rId543" display="https://pbs.twimg.com/media/EBtAf0FXsAA2CB8.jpg"/>
    <hyperlink ref="V236" r:id="rId544" display="https://pbs.twimg.com/media/EBtAlTPXUAAH24U.jpg"/>
    <hyperlink ref="V237" r:id="rId545" display="https://pbs.twimg.com/media/EBtAm65XkAAjHbS.jpg"/>
    <hyperlink ref="V238" r:id="rId546" display="https://pbs.twimg.com/media/EBtApGZW4AE_E4q.jpg"/>
    <hyperlink ref="V239" r:id="rId547" display="https://pbs.twimg.com/media/EBtAsl0XoAQjdFm.jpg"/>
    <hyperlink ref="V240" r:id="rId548" display="https://pbs.twimg.com/media/EBtAuqbWwAAai_n.jpg"/>
    <hyperlink ref="V241" r:id="rId549" display="https://pbs.twimg.com/media/EBtBM3DXYAMQbtS.jpg"/>
    <hyperlink ref="V242" r:id="rId550" display="http://pbs.twimg.com/profile_images/869647218495680512/CR3cokh1_normal.jpg"/>
    <hyperlink ref="V243" r:id="rId551" display="https://pbs.twimg.com/media/EBtAYN9XoAYapBr.jpg"/>
    <hyperlink ref="V244" r:id="rId552" display="https://pbs.twimg.com/media/EBtAd7OXYAEPQqn.jpg"/>
    <hyperlink ref="V245" r:id="rId553" display="https://pbs.twimg.com/media/EBtAf0FXsAA2CB8.jpg"/>
    <hyperlink ref="V246" r:id="rId554" display="https://pbs.twimg.com/media/EBtAlTPXUAAH24U.jpg"/>
    <hyperlink ref="V247" r:id="rId555" display="https://pbs.twimg.com/media/EBtAm65XkAAjHbS.jpg"/>
    <hyperlink ref="V248" r:id="rId556" display="https://pbs.twimg.com/media/EBtApGZW4AE_E4q.jpg"/>
    <hyperlink ref="V249" r:id="rId557" display="https://pbs.twimg.com/media/EBtAsl0XoAQjdFm.jpg"/>
    <hyperlink ref="V250" r:id="rId558" display="https://pbs.twimg.com/media/EBtAuqbWwAAai_n.jpg"/>
    <hyperlink ref="V251" r:id="rId559" display="https://pbs.twimg.com/media/EBtBM3DXYAMQbtS.jpg"/>
    <hyperlink ref="V252" r:id="rId560" display="http://pbs.twimg.com/profile_images/869647218495680512/CR3cokh1_normal.jpg"/>
    <hyperlink ref="V253" r:id="rId561" display="https://pbs.twimg.com/media/EBtAYN9XoAYapBr.jpg"/>
    <hyperlink ref="V254" r:id="rId562" display="https://pbs.twimg.com/media/EBtAd7OXYAEPQqn.jpg"/>
    <hyperlink ref="V255" r:id="rId563" display="https://pbs.twimg.com/media/EBtAf0FXsAA2CB8.jpg"/>
    <hyperlink ref="V256" r:id="rId564" display="https://pbs.twimg.com/media/EBtAlTPXUAAH24U.jpg"/>
    <hyperlink ref="V257" r:id="rId565" display="https://pbs.twimg.com/media/EBtAm65XkAAjHbS.jpg"/>
    <hyperlink ref="V258" r:id="rId566" display="https://pbs.twimg.com/media/EBtApGZW4AE_E4q.jpg"/>
    <hyperlink ref="V259" r:id="rId567" display="https://pbs.twimg.com/media/EBtAsl0XoAQjdFm.jpg"/>
    <hyperlink ref="V260" r:id="rId568" display="https://pbs.twimg.com/media/EBtAuqbWwAAai_n.jpg"/>
    <hyperlink ref="V261" r:id="rId569" display="https://pbs.twimg.com/media/EBtBM3DXYAMQbtS.jpg"/>
    <hyperlink ref="V262" r:id="rId570" display="http://pbs.twimg.com/profile_images/869647218495680512/CR3cokh1_normal.jpg"/>
    <hyperlink ref="V263" r:id="rId571" display="https://pbs.twimg.com/media/EBtAYN9XoAYapBr.jpg"/>
    <hyperlink ref="V264" r:id="rId572" display="https://pbs.twimg.com/media/EBtAYN9XoAYapBr.jpg"/>
    <hyperlink ref="V265" r:id="rId573" display="https://pbs.twimg.com/media/EBtAYN9XoAYapBr.jpg"/>
    <hyperlink ref="V266" r:id="rId574" display="https://pbs.twimg.com/media/EBtAYN9XoAYapBr.jpg"/>
    <hyperlink ref="V267" r:id="rId575" display="https://pbs.twimg.com/media/EBtAYN9XoAYapBr.jpg"/>
    <hyperlink ref="V268" r:id="rId576" display="https://pbs.twimg.com/media/EBtAYN9XoAYapBr.jpg"/>
    <hyperlink ref="V269" r:id="rId577" display="https://pbs.twimg.com/media/EBtAYN9XoAYapBr.jpg"/>
    <hyperlink ref="V270" r:id="rId578" display="https://pbs.twimg.com/media/EBtAYN9XoAYapBr.jpg"/>
    <hyperlink ref="V271" r:id="rId579" display="https://pbs.twimg.com/media/EBtAYN9XoAYapBr.jpg"/>
    <hyperlink ref="V272" r:id="rId580" display="https://pbs.twimg.com/media/EBtAYN9XoAYapBr.jpg"/>
    <hyperlink ref="V273" r:id="rId581" display="https://pbs.twimg.com/media/EBtAYN9XoAYapBr.jpg"/>
    <hyperlink ref="V274" r:id="rId582" display="https://pbs.twimg.com/media/EBtAYN9XoAYapBr.jpg"/>
    <hyperlink ref="V275" r:id="rId583" display="https://pbs.twimg.com/media/EBtAYN9XoAYapBr.jpg"/>
    <hyperlink ref="V276" r:id="rId584" display="https://pbs.twimg.com/media/EBtAd7OXYAEPQqn.jpg"/>
    <hyperlink ref="V277" r:id="rId585" display="https://pbs.twimg.com/media/EBtAd7OXYAEPQqn.jpg"/>
    <hyperlink ref="V278" r:id="rId586" display="https://pbs.twimg.com/media/EBtAd7OXYAEPQqn.jpg"/>
    <hyperlink ref="V279" r:id="rId587" display="https://pbs.twimg.com/media/EBtAd7OXYAEPQqn.jpg"/>
    <hyperlink ref="V280" r:id="rId588" display="https://pbs.twimg.com/media/EBtAd7OXYAEPQqn.jpg"/>
    <hyperlink ref="V281" r:id="rId589" display="https://pbs.twimg.com/media/EBtAd7OXYAEPQqn.jpg"/>
    <hyperlink ref="V282" r:id="rId590" display="https://pbs.twimg.com/media/EBtAd7OXYAEPQqn.jpg"/>
    <hyperlink ref="V283" r:id="rId591" display="https://pbs.twimg.com/media/EBtAd7OXYAEPQqn.jpg"/>
    <hyperlink ref="V284" r:id="rId592" display="https://pbs.twimg.com/media/EBtAd7OXYAEPQqn.jpg"/>
    <hyperlink ref="V285" r:id="rId593" display="https://pbs.twimg.com/media/EBtAd7OXYAEPQqn.jpg"/>
    <hyperlink ref="V286" r:id="rId594" display="https://pbs.twimg.com/media/EBtAd7OXYAEPQqn.jpg"/>
    <hyperlink ref="V287" r:id="rId595" display="https://pbs.twimg.com/media/EBtAd7OXYAEPQqn.jpg"/>
    <hyperlink ref="V288" r:id="rId596" display="https://pbs.twimg.com/media/EBtAd7OXYAEPQqn.jpg"/>
    <hyperlink ref="V289" r:id="rId597" display="https://pbs.twimg.com/media/EBtAf0FXsAA2CB8.jpg"/>
    <hyperlink ref="V290" r:id="rId598" display="https://pbs.twimg.com/media/EBtAf0FXsAA2CB8.jpg"/>
    <hyperlink ref="V291" r:id="rId599" display="https://pbs.twimg.com/media/EBtAf0FXsAA2CB8.jpg"/>
    <hyperlink ref="V292" r:id="rId600" display="https://pbs.twimg.com/media/EBtAf0FXsAA2CB8.jpg"/>
    <hyperlink ref="V293" r:id="rId601" display="https://pbs.twimg.com/media/EBtAf0FXsAA2CB8.jpg"/>
    <hyperlink ref="V294" r:id="rId602" display="https://pbs.twimg.com/media/EBtAf0FXsAA2CB8.jpg"/>
    <hyperlink ref="V295" r:id="rId603" display="https://pbs.twimg.com/media/EBtAf0FXsAA2CB8.jpg"/>
    <hyperlink ref="V296" r:id="rId604" display="https://pbs.twimg.com/media/EBtAf0FXsAA2CB8.jpg"/>
    <hyperlink ref="V297" r:id="rId605" display="https://pbs.twimg.com/media/EBtAf0FXsAA2CB8.jpg"/>
    <hyperlink ref="V298" r:id="rId606" display="https://pbs.twimg.com/media/EBtAf0FXsAA2CB8.jpg"/>
    <hyperlink ref="V299" r:id="rId607" display="https://pbs.twimg.com/media/EBtAf0FXsAA2CB8.jpg"/>
    <hyperlink ref="V300" r:id="rId608" display="https://pbs.twimg.com/media/EBtAf0FXsAA2CB8.jpg"/>
    <hyperlink ref="V301" r:id="rId609" display="https://pbs.twimg.com/media/EBtAf0FXsAA2CB8.jpg"/>
    <hyperlink ref="V302" r:id="rId610" display="https://pbs.twimg.com/media/EBtAlTPXUAAH24U.jpg"/>
    <hyperlink ref="V303" r:id="rId611" display="https://pbs.twimg.com/media/EBtAlTPXUAAH24U.jpg"/>
    <hyperlink ref="V304" r:id="rId612" display="https://pbs.twimg.com/media/EBtAlTPXUAAH24U.jpg"/>
    <hyperlink ref="V305" r:id="rId613" display="https://pbs.twimg.com/media/EBtAlTPXUAAH24U.jpg"/>
    <hyperlink ref="V306" r:id="rId614" display="https://pbs.twimg.com/media/EBtAlTPXUAAH24U.jpg"/>
    <hyperlink ref="V307" r:id="rId615" display="https://pbs.twimg.com/media/EBtAlTPXUAAH24U.jpg"/>
    <hyperlink ref="V308" r:id="rId616" display="https://pbs.twimg.com/media/EBtAlTPXUAAH24U.jpg"/>
    <hyperlink ref="V309" r:id="rId617" display="https://pbs.twimg.com/media/EBtAlTPXUAAH24U.jpg"/>
    <hyperlink ref="V310" r:id="rId618" display="https://pbs.twimg.com/media/EBtAlTPXUAAH24U.jpg"/>
    <hyperlink ref="V311" r:id="rId619" display="https://pbs.twimg.com/media/EBtAlTPXUAAH24U.jpg"/>
    <hyperlink ref="V312" r:id="rId620" display="https://pbs.twimg.com/media/EBtAlTPXUAAH24U.jpg"/>
    <hyperlink ref="V313" r:id="rId621" display="https://pbs.twimg.com/media/EBtAlTPXUAAH24U.jpg"/>
    <hyperlink ref="V314" r:id="rId622" display="https://pbs.twimg.com/media/EBtAlTPXUAAH24U.jpg"/>
    <hyperlink ref="V315" r:id="rId623" display="https://pbs.twimg.com/media/EBtAm65XkAAjHbS.jpg"/>
    <hyperlink ref="V316" r:id="rId624" display="https://pbs.twimg.com/media/EBtAm65XkAAjHbS.jpg"/>
    <hyperlink ref="V317" r:id="rId625" display="https://pbs.twimg.com/media/EBtAm65XkAAjHbS.jpg"/>
    <hyperlink ref="V318" r:id="rId626" display="https://pbs.twimg.com/media/EBtAm65XkAAjHbS.jpg"/>
    <hyperlink ref="V319" r:id="rId627" display="https://pbs.twimg.com/media/EBtAm65XkAAjHbS.jpg"/>
    <hyperlink ref="V320" r:id="rId628" display="https://pbs.twimg.com/media/EBtAm65XkAAjHbS.jpg"/>
    <hyperlink ref="V321" r:id="rId629" display="https://pbs.twimg.com/media/EBtAm65XkAAjHbS.jpg"/>
    <hyperlink ref="V322" r:id="rId630" display="https://pbs.twimg.com/media/EBtAm65XkAAjHbS.jpg"/>
    <hyperlink ref="V323" r:id="rId631" display="https://pbs.twimg.com/media/EBtAm65XkAAjHbS.jpg"/>
    <hyperlink ref="V324" r:id="rId632" display="https://pbs.twimg.com/media/EBtAm65XkAAjHbS.jpg"/>
    <hyperlink ref="V325" r:id="rId633" display="https://pbs.twimg.com/media/EBtAm65XkAAjHbS.jpg"/>
    <hyperlink ref="V326" r:id="rId634" display="https://pbs.twimg.com/media/EBtAm65XkAAjHbS.jpg"/>
    <hyperlink ref="V327" r:id="rId635" display="https://pbs.twimg.com/media/EBtAm65XkAAjHbS.jpg"/>
    <hyperlink ref="V328" r:id="rId636" display="https://pbs.twimg.com/media/EBtApGZW4AE_E4q.jpg"/>
    <hyperlink ref="V329" r:id="rId637" display="https://pbs.twimg.com/media/EBtApGZW4AE_E4q.jpg"/>
    <hyperlink ref="V330" r:id="rId638" display="https://pbs.twimg.com/media/EBtApGZW4AE_E4q.jpg"/>
    <hyperlink ref="V331" r:id="rId639" display="https://pbs.twimg.com/media/EBtApGZW4AE_E4q.jpg"/>
    <hyperlink ref="V332" r:id="rId640" display="https://pbs.twimg.com/media/EBtApGZW4AE_E4q.jpg"/>
    <hyperlink ref="V333" r:id="rId641" display="https://pbs.twimg.com/media/EBtApGZW4AE_E4q.jpg"/>
    <hyperlink ref="V334" r:id="rId642" display="https://pbs.twimg.com/media/EBtApGZW4AE_E4q.jpg"/>
    <hyperlink ref="V335" r:id="rId643" display="https://pbs.twimg.com/media/EBtApGZW4AE_E4q.jpg"/>
    <hyperlink ref="V336" r:id="rId644" display="https://pbs.twimg.com/media/EBtApGZW4AE_E4q.jpg"/>
    <hyperlink ref="V337" r:id="rId645" display="https://pbs.twimg.com/media/EBtApGZW4AE_E4q.jpg"/>
    <hyperlink ref="V338" r:id="rId646" display="https://pbs.twimg.com/media/EBtApGZW4AE_E4q.jpg"/>
    <hyperlink ref="V339" r:id="rId647" display="https://pbs.twimg.com/media/EBtApGZW4AE_E4q.jpg"/>
    <hyperlink ref="V340" r:id="rId648" display="https://pbs.twimg.com/media/EBtApGZW4AE_E4q.jpg"/>
    <hyperlink ref="V341" r:id="rId649" display="https://pbs.twimg.com/media/EBtAsl0XoAQjdFm.jpg"/>
    <hyperlink ref="V342" r:id="rId650" display="https://pbs.twimg.com/media/EBtAsl0XoAQjdFm.jpg"/>
    <hyperlink ref="V343" r:id="rId651" display="https://pbs.twimg.com/media/EBtAsl0XoAQjdFm.jpg"/>
    <hyperlink ref="V344" r:id="rId652" display="https://pbs.twimg.com/media/EBtAsl0XoAQjdFm.jpg"/>
    <hyperlink ref="V345" r:id="rId653" display="https://pbs.twimg.com/media/EBtAsl0XoAQjdFm.jpg"/>
    <hyperlink ref="V346" r:id="rId654" display="https://pbs.twimg.com/media/EBtAsl0XoAQjdFm.jpg"/>
    <hyperlink ref="V347" r:id="rId655" display="https://pbs.twimg.com/media/EBtAsl0XoAQjdFm.jpg"/>
    <hyperlink ref="V348" r:id="rId656" display="https://pbs.twimg.com/media/EBtAsl0XoAQjdFm.jpg"/>
    <hyperlink ref="V349" r:id="rId657" display="https://pbs.twimg.com/media/EBtAsl0XoAQjdFm.jpg"/>
    <hyperlink ref="V350" r:id="rId658" display="https://pbs.twimg.com/media/EBtAsl0XoAQjdFm.jpg"/>
    <hyperlink ref="V351" r:id="rId659" display="https://pbs.twimg.com/media/EBtAsl0XoAQjdFm.jpg"/>
    <hyperlink ref="V352" r:id="rId660" display="https://pbs.twimg.com/media/EBtAsl0XoAQjdFm.jpg"/>
    <hyperlink ref="V353" r:id="rId661" display="https://pbs.twimg.com/media/EBtAsl0XoAQjdFm.jpg"/>
    <hyperlink ref="V354" r:id="rId662" display="https://pbs.twimg.com/media/EBtAuqbWwAAai_n.jpg"/>
    <hyperlink ref="V355" r:id="rId663" display="https://pbs.twimg.com/media/EBtAuqbWwAAai_n.jpg"/>
    <hyperlink ref="V356" r:id="rId664" display="https://pbs.twimg.com/media/EBtAuqbWwAAai_n.jpg"/>
    <hyperlink ref="V357" r:id="rId665" display="https://pbs.twimg.com/media/EBtAuqbWwAAai_n.jpg"/>
    <hyperlink ref="V358" r:id="rId666" display="https://pbs.twimg.com/media/EBtAuqbWwAAai_n.jpg"/>
    <hyperlink ref="V359" r:id="rId667" display="https://pbs.twimg.com/media/EBtAuqbWwAAai_n.jpg"/>
    <hyperlink ref="V360" r:id="rId668" display="https://pbs.twimg.com/media/EBtAuqbWwAAai_n.jpg"/>
    <hyperlink ref="V361" r:id="rId669" display="https://pbs.twimg.com/media/EBtAuqbWwAAai_n.jpg"/>
    <hyperlink ref="V362" r:id="rId670" display="https://pbs.twimg.com/media/EBtAuqbWwAAai_n.jpg"/>
    <hyperlink ref="V363" r:id="rId671" display="https://pbs.twimg.com/media/EBtAuqbWwAAai_n.jpg"/>
    <hyperlink ref="V364" r:id="rId672" display="https://pbs.twimg.com/media/EBtAuqbWwAAai_n.jpg"/>
    <hyperlink ref="V365" r:id="rId673" display="https://pbs.twimg.com/media/EBtAuqbWwAAai_n.jpg"/>
    <hyperlink ref="V366" r:id="rId674" display="https://pbs.twimg.com/media/EBtAuqbWwAAai_n.jpg"/>
    <hyperlink ref="V367" r:id="rId675" display="https://pbs.twimg.com/media/EBtBM3DXYAMQbtS.jpg"/>
    <hyperlink ref="V368" r:id="rId676" display="https://pbs.twimg.com/media/EBtBM3DXYAMQbtS.jpg"/>
    <hyperlink ref="V369" r:id="rId677" display="https://pbs.twimg.com/media/EBtBM3DXYAMQbtS.jpg"/>
    <hyperlink ref="V370" r:id="rId678" display="https://pbs.twimg.com/media/EBtBM3DXYAMQbtS.jpg"/>
    <hyperlink ref="V371" r:id="rId679" display="https://pbs.twimg.com/media/EBtBM3DXYAMQbtS.jpg"/>
    <hyperlink ref="V372" r:id="rId680" display="https://pbs.twimg.com/media/EBtBM3DXYAMQbtS.jpg"/>
    <hyperlink ref="V373" r:id="rId681" display="https://pbs.twimg.com/media/EBtBM3DXYAMQbtS.jpg"/>
    <hyperlink ref="V374" r:id="rId682" display="https://pbs.twimg.com/media/EBtBM3DXYAMQbtS.jpg"/>
    <hyperlink ref="V375" r:id="rId683" display="https://pbs.twimg.com/media/EBtBM3DXYAMQbtS.jpg"/>
    <hyperlink ref="V376" r:id="rId684" display="https://pbs.twimg.com/media/EBtBM3DXYAMQbtS.jpg"/>
    <hyperlink ref="V377" r:id="rId685" display="https://pbs.twimg.com/media/EBtBM3DXYAMQbtS.jpg"/>
    <hyperlink ref="V378" r:id="rId686" display="https://pbs.twimg.com/media/EBtBM3DXYAMQbtS.jpg"/>
    <hyperlink ref="V379" r:id="rId687" display="https://pbs.twimg.com/media/EBtBM3DXYAMQbtS.jpg"/>
    <hyperlink ref="V380" r:id="rId688" display="http://pbs.twimg.com/profile_images/869647218495680512/CR3cokh1_normal.jpg"/>
    <hyperlink ref="V381" r:id="rId689" display="http://pbs.twimg.com/profile_images/869647218495680512/CR3cokh1_normal.jpg"/>
    <hyperlink ref="V382" r:id="rId690" display="http://pbs.twimg.com/profile_images/869647218495680512/CR3cokh1_normal.jpg"/>
    <hyperlink ref="V383" r:id="rId691" display="http://pbs.twimg.com/profile_images/869647218495680512/CR3cokh1_normal.jpg"/>
    <hyperlink ref="V384" r:id="rId692" display="http://pbs.twimg.com/profile_images/869647218495680512/CR3cokh1_normal.jpg"/>
    <hyperlink ref="V385" r:id="rId693" display="http://pbs.twimg.com/profile_images/869647218495680512/CR3cokh1_normal.jpg"/>
    <hyperlink ref="V386" r:id="rId694" display="http://pbs.twimg.com/profile_images/869647218495680512/CR3cokh1_normal.jpg"/>
    <hyperlink ref="V387" r:id="rId695" display="http://pbs.twimg.com/profile_images/869647218495680512/CR3cokh1_normal.jpg"/>
    <hyperlink ref="V388" r:id="rId696" display="http://pbs.twimg.com/profile_images/869647218495680512/CR3cokh1_normal.jpg"/>
    <hyperlink ref="V389" r:id="rId697" display="http://pbs.twimg.com/profile_images/869647218495680512/CR3cokh1_normal.jpg"/>
    <hyperlink ref="V390" r:id="rId698" display="http://pbs.twimg.com/profile_images/869647218495680512/CR3cokh1_normal.jpg"/>
    <hyperlink ref="V391" r:id="rId699" display="http://pbs.twimg.com/profile_images/869647218495680512/CR3cokh1_normal.jpg"/>
    <hyperlink ref="V392" r:id="rId700" display="http://pbs.twimg.com/profile_images/869647218495680512/CR3cokh1_normal.jpg"/>
    <hyperlink ref="V393" r:id="rId701" display="http://pbs.twimg.com/profile_images/869647218495680512/CR3cokh1_normal.jpg"/>
    <hyperlink ref="V394" r:id="rId702" display="http://pbs.twimg.com/profile_images/1061469533834108928/75pBwCNy_normal.jpg"/>
    <hyperlink ref="V395" r:id="rId703" display="http://pbs.twimg.com/profile_images/1061469533834108928/75pBwCNy_normal.jpg"/>
    <hyperlink ref="V396" r:id="rId704" display="http://pbs.twimg.com/profile_images/1061469533834108928/75pBwCNy_normal.jpg"/>
    <hyperlink ref="V397" r:id="rId705" display="http://pbs.twimg.com/profile_images/1120035729512521729/ykDznUAc_normal.jpg"/>
    <hyperlink ref="V398" r:id="rId706" display="http://pbs.twimg.com/profile_images/1120035729512521729/ykDznUAc_normal.jpg"/>
    <hyperlink ref="V399" r:id="rId707" display="http://pbs.twimg.com/profile_images/1120035729512521729/ykDznUAc_normal.jpg"/>
    <hyperlink ref="V400" r:id="rId708" display="http://pbs.twimg.com/profile_images/1094437310966317056/Xv03Mjwn_normal.jpg"/>
    <hyperlink ref="V401" r:id="rId709" display="https://pbs.twimg.com/media/EBkgrSoUIAAj_tF.jpg"/>
    <hyperlink ref="V402" r:id="rId710" display="http://pbs.twimg.com/profile_images/1094437310966317056/Xv03Mjwn_normal.jpg"/>
    <hyperlink ref="V403" r:id="rId711" display="https://pbs.twimg.com/media/EBkgrSoUIAAj_tF.jpg"/>
    <hyperlink ref="V404" r:id="rId712" display="http://pbs.twimg.com/profile_images/1094437310966317056/Xv03Mjwn_normal.jpg"/>
    <hyperlink ref="V405" r:id="rId713" display="http://pbs.twimg.com/profile_images/1094437310966317056/Xv03Mjwn_normal.jpg"/>
    <hyperlink ref="V406" r:id="rId714" display="http://pbs.twimg.com/profile_images/1094437310966317056/Xv03Mjwn_normal.jpg"/>
    <hyperlink ref="V407" r:id="rId715" display="http://pbs.twimg.com/profile_images/1094437310966317056/Xv03Mjwn_normal.jpg"/>
    <hyperlink ref="V408" r:id="rId716" display="http://pbs.twimg.com/profile_images/497204896798502913/COHUXFzo_normal.jpeg"/>
    <hyperlink ref="V409" r:id="rId717" display="http://pbs.twimg.com/profile_images/497204896798502913/COHUXFzo_normal.jpeg"/>
    <hyperlink ref="V410" r:id="rId718" display="http://pbs.twimg.com/profile_images/497204896798502913/COHUXFzo_normal.jpeg"/>
    <hyperlink ref="V411" r:id="rId719" display="http://pbs.twimg.com/profile_images/1067821559363002368/Q78s5Hmq_normal.jpg"/>
    <hyperlink ref="V412" r:id="rId720" display="http://pbs.twimg.com/profile_images/1067821559363002368/Q78s5Hmq_normal.jpg"/>
    <hyperlink ref="V413" r:id="rId721" display="http://pbs.twimg.com/profile_images/1067821559363002368/Q78s5Hmq_normal.jpg"/>
    <hyperlink ref="V414" r:id="rId722" display="http://pbs.twimg.com/profile_images/925861194124029952/ArY_1LLi_normal.jpg"/>
    <hyperlink ref="V415" r:id="rId723" display="http://pbs.twimg.com/profile_images/925861194124029952/ArY_1LLi_normal.jpg"/>
    <hyperlink ref="V416" r:id="rId724" display="http://pbs.twimg.com/profile_images/925861194124029952/ArY_1LLi_normal.jpg"/>
    <hyperlink ref="V417" r:id="rId725" display="http://pbs.twimg.com/profile_images/1078996965151584256/s2esuJDR_normal.jpg"/>
    <hyperlink ref="V418" r:id="rId726" display="http://pbs.twimg.com/profile_images/1078996965151584256/s2esuJDR_normal.jpg"/>
    <hyperlink ref="V419" r:id="rId727" display="http://pbs.twimg.com/profile_images/1078996965151584256/s2esuJDR_normal.jpg"/>
    <hyperlink ref="V420" r:id="rId728" display="http://pbs.twimg.com/profile_images/1123552580637024256/mJ0txzQp_normal.png"/>
    <hyperlink ref="V421" r:id="rId729" display="http://pbs.twimg.com/profile_images/1123552580637024256/mJ0txzQp_normal.png"/>
    <hyperlink ref="V422" r:id="rId730" display="http://pbs.twimg.com/profile_images/1123552580637024256/mJ0txzQp_normal.png"/>
    <hyperlink ref="V423" r:id="rId731" display="http://pbs.twimg.com/profile_images/52125931/m2bloglogo_normal.gif"/>
    <hyperlink ref="V424" r:id="rId732" display="http://pbs.twimg.com/profile_images/52125931/m2bloglogo_normal.gif"/>
    <hyperlink ref="V425" r:id="rId733" display="http://pbs.twimg.com/profile_images/52125931/m2bloglogo_normal.gif"/>
    <hyperlink ref="V426" r:id="rId734" display="http://pbs.twimg.com/profile_images/1396181322/new-square-pic_normal.jpg"/>
    <hyperlink ref="V427" r:id="rId735" display="http://pbs.twimg.com/profile_images/1396181322/new-square-pic_normal.jpg"/>
    <hyperlink ref="V428" r:id="rId736" display="http://pbs.twimg.com/profile_images/1396181322/new-square-pic_normal.jpg"/>
    <hyperlink ref="V429" r:id="rId737" display="http://pbs.twimg.com/profile_images/1062753774052077569/qfuTxfxd_normal.jpg"/>
    <hyperlink ref="V430" r:id="rId738" display="http://pbs.twimg.com/profile_images/1062753774052077569/qfuTxfxd_normal.jpg"/>
    <hyperlink ref="V431" r:id="rId739" display="http://pbs.twimg.com/profile_images/1062753774052077569/qfuTxfxd_normal.jpg"/>
    <hyperlink ref="V432" r:id="rId740" display="http://pbs.twimg.com/profile_images/623815099174686720/TYP4WqQ7_normal.jpg"/>
    <hyperlink ref="V433" r:id="rId741" display="http://pbs.twimg.com/profile_images/623815099174686720/TYP4WqQ7_normal.jpg"/>
    <hyperlink ref="V434" r:id="rId742" display="http://pbs.twimg.com/profile_images/623815099174686720/TYP4WqQ7_normal.jpg"/>
    <hyperlink ref="V435" r:id="rId743" display="http://pbs.twimg.com/profile_images/848635548889690114/OmuFzTKd_normal.jpg"/>
    <hyperlink ref="V436" r:id="rId744" display="https://pbs.twimg.com/media/EBtq7uZXYAAYpBF.jpg"/>
    <hyperlink ref="V437" r:id="rId745" display="https://pbs.twimg.com/media/EBtq7uZXYAAYpBF.jpg"/>
    <hyperlink ref="V438" r:id="rId746" display="http://pbs.twimg.com/profile_images/848635548889690114/OmuFzTKd_normal.jpg"/>
    <hyperlink ref="V439" r:id="rId747" display="http://pbs.twimg.com/profile_images/848635548889690114/OmuFzTKd_normal.jpg"/>
    <hyperlink ref="V440" r:id="rId748" display="http://pbs.twimg.com/profile_images/1151523360859250688/RTnASPdY_normal.png"/>
    <hyperlink ref="V441" r:id="rId749" display="http://pbs.twimg.com/profile_images/1151523360859250688/RTnASPdY_normal.png"/>
    <hyperlink ref="V442" r:id="rId750" display="http://pbs.twimg.com/profile_images/1151523360859250688/RTnASPdY_normal.png"/>
    <hyperlink ref="V443" r:id="rId751" display="http://pbs.twimg.com/profile_images/1151523360859250688/RTnASPdY_normal.png"/>
    <hyperlink ref="V444" r:id="rId752" display="http://pbs.twimg.com/profile_images/1151523360859250688/RTnASPdY_normal.png"/>
    <hyperlink ref="V445" r:id="rId753" display="http://pbs.twimg.com/profile_images/1151523360859250688/RTnASPdY_normal.png"/>
    <hyperlink ref="V446" r:id="rId754" display="http://pbs.twimg.com/profile_images/1151523360859250688/RTnASPdY_normal.png"/>
    <hyperlink ref="V447" r:id="rId755" display="http://pbs.twimg.com/profile_images/1151523360859250688/RTnASPdY_normal.png"/>
    <hyperlink ref="V448" r:id="rId756" display="http://pbs.twimg.com/profile_images/1151523360859250688/RTnASPdY_normal.png"/>
    <hyperlink ref="V449" r:id="rId757" display="http://pbs.twimg.com/profile_images/1151523360859250688/RTnASPdY_normal.png"/>
    <hyperlink ref="V450" r:id="rId758" display="http://pbs.twimg.com/profile_images/1151523360859250688/RTnASPdY_normal.png"/>
    <hyperlink ref="V451" r:id="rId759" display="http://pbs.twimg.com/profile_images/1095258612740644864/AO_XZlod_normal.jpg"/>
    <hyperlink ref="V452" r:id="rId760" display="http://pbs.twimg.com/profile_images/1159240182207602693/SeJU1Qfj_normal.jpg"/>
    <hyperlink ref="V453" r:id="rId761" display="http://pbs.twimg.com/profile_images/1095258612740644864/AO_XZlod_normal.jpg"/>
    <hyperlink ref="V454" r:id="rId762" display="http://pbs.twimg.com/profile_images/1159240182207602693/SeJU1Qfj_normal.jpg"/>
    <hyperlink ref="V455" r:id="rId763" display="http://pbs.twimg.com/profile_images/1095258612740644864/AO_XZlod_normal.jpg"/>
    <hyperlink ref="V456" r:id="rId764" display="http://pbs.twimg.com/profile_images/1159240182207602693/SeJU1Qfj_normal.jpg"/>
    <hyperlink ref="V457" r:id="rId765" display="http://pbs.twimg.com/profile_images/1095258612740644864/AO_XZlod_normal.jpg"/>
    <hyperlink ref="V458" r:id="rId766" display="http://pbs.twimg.com/profile_images/1159240182207602693/SeJU1Qfj_normal.jpg"/>
    <hyperlink ref="V459" r:id="rId767" display="http://pbs.twimg.com/profile_images/1095258612740644864/AO_XZlod_normal.jpg"/>
    <hyperlink ref="V460" r:id="rId768" display="http://pbs.twimg.com/profile_images/1159240182207602693/SeJU1Qfj_normal.jpg"/>
    <hyperlink ref="V461" r:id="rId769" display="http://pbs.twimg.com/profile_images/1095258612740644864/AO_XZlod_normal.jpg"/>
    <hyperlink ref="V462" r:id="rId770" display="http://pbs.twimg.com/profile_images/1159240182207602693/SeJU1Qfj_normal.jpg"/>
    <hyperlink ref="V463" r:id="rId771" display="http://pbs.twimg.com/profile_images/1095258612740644864/AO_XZlod_normal.jpg"/>
    <hyperlink ref="V464" r:id="rId772" display="http://pbs.twimg.com/profile_images/1159240182207602693/SeJU1Qfj_normal.jpg"/>
    <hyperlink ref="V465" r:id="rId773" display="http://pbs.twimg.com/profile_images/1095258612740644864/AO_XZlod_normal.jpg"/>
    <hyperlink ref="V466" r:id="rId774" display="http://pbs.twimg.com/profile_images/1159240182207602693/SeJU1Qfj_normal.jpg"/>
    <hyperlink ref="V467" r:id="rId775" display="http://pbs.twimg.com/profile_images/1095258612740644864/AO_XZlod_normal.jpg"/>
    <hyperlink ref="V468" r:id="rId776" display="http://pbs.twimg.com/profile_images/1159240182207602693/SeJU1Qfj_normal.jpg"/>
    <hyperlink ref="V469" r:id="rId777" display="http://pbs.twimg.com/profile_images/1095258612740644864/AO_XZlod_normal.jpg"/>
    <hyperlink ref="V470" r:id="rId778" display="http://pbs.twimg.com/profile_images/1159240182207602693/SeJU1Qfj_normal.jpg"/>
    <hyperlink ref="V471" r:id="rId779" display="http://pbs.twimg.com/profile_images/1095258612740644864/AO_XZlod_normal.jpg"/>
    <hyperlink ref="V472" r:id="rId780" display="http://pbs.twimg.com/profile_images/1159240182207602693/SeJU1Qfj_normal.jpg"/>
    <hyperlink ref="V473" r:id="rId781" display="http://pbs.twimg.com/profile_images/1095258612740644864/AO_XZlod_normal.jpg"/>
    <hyperlink ref="V474" r:id="rId782" display="http://pbs.twimg.com/profile_images/1159240182207602693/SeJU1Qfj_normal.jpg"/>
    <hyperlink ref="V475" r:id="rId783" display="http://pbs.twimg.com/profile_images/1095258612740644864/AO_XZlod_normal.jpg"/>
    <hyperlink ref="V476" r:id="rId784" display="http://pbs.twimg.com/profile_images/1159240182207602693/SeJU1Qfj_normal.jpg"/>
    <hyperlink ref="V477" r:id="rId785" display="http://pbs.twimg.com/profile_images/1095258612740644864/AO_XZlod_normal.jpg"/>
    <hyperlink ref="V478" r:id="rId786" display="http://pbs.twimg.com/profile_images/1095258612740644864/AO_XZlod_normal.jpg"/>
    <hyperlink ref="V479" r:id="rId787" display="http://pbs.twimg.com/profile_images/1159240182207602693/SeJU1Qfj_normal.jpg"/>
    <hyperlink ref="V480" r:id="rId788" display="http://pbs.twimg.com/profile_images/1159240182207602693/SeJU1Qfj_normal.jpg"/>
    <hyperlink ref="V481" r:id="rId789" display="http://pbs.twimg.com/profile_images/1159240182207602693/SeJU1Qfj_normal.jpg"/>
    <hyperlink ref="V482" r:id="rId790" display="http://pbs.twimg.com/profile_images/489491222809948160/yjjkHY_x_normal.jpeg"/>
    <hyperlink ref="V483" r:id="rId791" display="http://pbs.twimg.com/profile_images/1152619700867649536/Hnuebf9X_normal.jpg"/>
    <hyperlink ref="V484" r:id="rId792" display="http://pbs.twimg.com/profile_images/1152619700867649536/Hnuebf9X_normal.jpg"/>
    <hyperlink ref="V485" r:id="rId793" display="http://pbs.twimg.com/profile_images/1152619700867649536/Hnuebf9X_normal.jpg"/>
    <hyperlink ref="V486" r:id="rId794" display="http://pbs.twimg.com/profile_images/1152619700867649536/Hnuebf9X_normal.jpg"/>
    <hyperlink ref="V487" r:id="rId795" display="http://pbs.twimg.com/profile_images/1152619700867649536/Hnuebf9X_normal.jpg"/>
    <hyperlink ref="V488" r:id="rId796" display="http://pbs.twimg.com/profile_images/1152619700867649536/Hnuebf9X_normal.jpg"/>
    <hyperlink ref="V489" r:id="rId797" display="http://pbs.twimg.com/profile_images/1152619700867649536/Hnuebf9X_normal.jpg"/>
    <hyperlink ref="V490" r:id="rId798" display="http://pbs.twimg.com/profile_images/1152619700867649536/Hnuebf9X_normal.jpg"/>
    <hyperlink ref="V491" r:id="rId799" display="http://pbs.twimg.com/profile_images/1152619700867649536/Hnuebf9X_normal.jpg"/>
    <hyperlink ref="V492" r:id="rId800" display="http://pbs.twimg.com/profile_images/1152619700867649536/Hnuebf9X_normal.jpg"/>
    <hyperlink ref="V493" r:id="rId801" display="http://pbs.twimg.com/profile_images/1152619700867649536/Hnuebf9X_normal.jpg"/>
    <hyperlink ref="V494" r:id="rId802" display="http://pbs.twimg.com/profile_images/1136307276791156736/0F0ZsoYn_normal.jpg"/>
    <hyperlink ref="V495" r:id="rId803" display="http://pbs.twimg.com/profile_images/964083170197958656/4rV2A1Sa_normal.jpg"/>
    <hyperlink ref="V496" r:id="rId804" display="http://pbs.twimg.com/profile_images/964083170197958656/4rV2A1Sa_normal.jpg"/>
    <hyperlink ref="V497" r:id="rId805" display="http://pbs.twimg.com/profile_images/964083170197958656/4rV2A1Sa_normal.jpg"/>
    <hyperlink ref="V498" r:id="rId806" display="http://pbs.twimg.com/profile_images/1136307276791156736/0F0ZsoYn_normal.jpg"/>
    <hyperlink ref="V499" r:id="rId807" display="http://pbs.twimg.com/profile_images/964083170197958656/4rV2A1Sa_normal.jpg"/>
    <hyperlink ref="V500" r:id="rId808" display="http://pbs.twimg.com/profile_images/964083170197958656/4rV2A1Sa_normal.jpg"/>
    <hyperlink ref="V501" r:id="rId809" display="http://pbs.twimg.com/profile_images/964083170197958656/4rV2A1Sa_normal.jpg"/>
    <hyperlink ref="V502" r:id="rId810" display="http://pbs.twimg.com/profile_images/1136307276791156736/0F0ZsoYn_normal.jpg"/>
    <hyperlink ref="V503" r:id="rId811" display="http://pbs.twimg.com/profile_images/964083170197958656/4rV2A1Sa_normal.jpg"/>
    <hyperlink ref="V504" r:id="rId812" display="http://pbs.twimg.com/profile_images/964083170197958656/4rV2A1Sa_normal.jpg"/>
    <hyperlink ref="V505" r:id="rId813" display="http://pbs.twimg.com/profile_images/964083170197958656/4rV2A1Sa_normal.jpg"/>
    <hyperlink ref="V506" r:id="rId814" display="http://pbs.twimg.com/profile_images/1136307276791156736/0F0ZsoYn_normal.jpg"/>
    <hyperlink ref="V507" r:id="rId815" display="http://pbs.twimg.com/profile_images/964083170197958656/4rV2A1Sa_normal.jpg"/>
    <hyperlink ref="V508" r:id="rId816" display="http://pbs.twimg.com/profile_images/964083170197958656/4rV2A1Sa_normal.jpg"/>
    <hyperlink ref="V509" r:id="rId817" display="http://pbs.twimg.com/profile_images/964083170197958656/4rV2A1Sa_normal.jpg"/>
    <hyperlink ref="V510" r:id="rId818" display="http://pbs.twimg.com/profile_images/1136307276791156736/0F0ZsoYn_normal.jpg"/>
    <hyperlink ref="V511" r:id="rId819" display="http://pbs.twimg.com/profile_images/1136307276791156736/0F0ZsoYn_normal.jpg"/>
    <hyperlink ref="V512" r:id="rId820" display="http://pbs.twimg.com/profile_images/964083170197958656/4rV2A1Sa_normal.jpg"/>
    <hyperlink ref="V513" r:id="rId821" display="http://pbs.twimg.com/profile_images/964083170197958656/4rV2A1Sa_normal.jpg"/>
    <hyperlink ref="V514" r:id="rId822" display="http://pbs.twimg.com/profile_images/964083170197958656/4rV2A1Sa_normal.jpg"/>
    <hyperlink ref="V515" r:id="rId823" display="http://pbs.twimg.com/profile_images/964083170197958656/4rV2A1Sa_normal.jpg"/>
    <hyperlink ref="V516" r:id="rId824" display="http://pbs.twimg.com/profile_images/964083170197958656/4rV2A1Sa_normal.jpg"/>
    <hyperlink ref="V517" r:id="rId825" display="http://pbs.twimg.com/profile_images/964083170197958656/4rV2A1Sa_normal.jpg"/>
    <hyperlink ref="V518" r:id="rId826" display="http://pbs.twimg.com/profile_images/738481018756313088/dOvpvSCh_normal.jpg"/>
    <hyperlink ref="V519" r:id="rId827" display="http://pbs.twimg.com/profile_images/738481018756313088/dOvpvSCh_normal.jpg"/>
    <hyperlink ref="V520" r:id="rId828" display="http://pbs.twimg.com/profile_images/738481018756313088/dOvpvSCh_normal.jpg"/>
    <hyperlink ref="V521" r:id="rId829" display="http://pbs.twimg.com/profile_images/738481018756313088/dOvpvSCh_normal.jpg"/>
    <hyperlink ref="V522" r:id="rId830" display="http://pbs.twimg.com/profile_images/738481018756313088/dOvpvSCh_normal.jpg"/>
    <hyperlink ref="V523" r:id="rId831" display="http://pbs.twimg.com/profile_images/738481018756313088/dOvpvSCh_normal.jpg"/>
    <hyperlink ref="V524" r:id="rId832" display="http://pbs.twimg.com/profile_images/738481018756313088/dOvpvSCh_normal.jpg"/>
    <hyperlink ref="V525" r:id="rId833" display="http://pbs.twimg.com/profile_images/738481018756313088/dOvpvSCh_normal.jpg"/>
    <hyperlink ref="V526" r:id="rId834" display="http://pbs.twimg.com/profile_images/738481018756313088/dOvpvSCh_normal.jpg"/>
    <hyperlink ref="V527" r:id="rId835" display="http://pbs.twimg.com/profile_images/1101649665647394816/4hiqmgpl_normal.jpg"/>
    <hyperlink ref="V528" r:id="rId836" display="https://pbs.twimg.com/media/B_eqLaGVEAIZ6Xx.jpg"/>
    <hyperlink ref="V529" r:id="rId837" display="https://pbs.twimg.com/media/B_GvBGjU4AAuZXY.jpg"/>
    <hyperlink ref="V530" r:id="rId838" display="https://pbs.twimg.com/media/B_G7x4tU8AAO-Dh.jpg"/>
    <hyperlink ref="V531" r:id="rId839" display="http://pbs.twimg.com/profile_images/1161990352707846145/DlVYZkV6_normal.jpg"/>
    <hyperlink ref="V532" r:id="rId840" display="http://pbs.twimg.com/profile_images/1161990352707846145/DlVYZkV6_normal.jpg"/>
    <hyperlink ref="V533" r:id="rId841" display="http://pbs.twimg.com/profile_images/1161990352707846145/DlVYZkV6_normal.jpg"/>
    <hyperlink ref="V534" r:id="rId842" display="http://pbs.twimg.com/profile_images/1161990352707846145/DlVYZkV6_normal.jpg"/>
    <hyperlink ref="V535" r:id="rId843" display="https://pbs.twimg.com/media/EB21Ux_W4AADCk6.jpg"/>
    <hyperlink ref="V536" r:id="rId844" display="http://pbs.twimg.com/profile_images/1161990352707846145/DlVYZkV6_normal.jpg"/>
    <hyperlink ref="V537" r:id="rId845" display="http://pbs.twimg.com/profile_images/1161990352707846145/DlVYZkV6_normal.jpg"/>
    <hyperlink ref="V538" r:id="rId846" display="http://pbs.twimg.com/profile_images/1161990352707846145/DlVYZkV6_normal.jpg"/>
    <hyperlink ref="V539" r:id="rId847" display="https://pbs.twimg.com/media/EB22vQSWsAIuk2z.jpg"/>
    <hyperlink ref="V540" r:id="rId848" display="http://pbs.twimg.com/profile_images/1161990352707846145/DlVYZkV6_normal.jpg"/>
    <hyperlink ref="V541" r:id="rId849" display="http://pbs.twimg.com/profile_images/1161990352707846145/DlVYZkV6_normal.jpg"/>
    <hyperlink ref="V542" r:id="rId850" display="http://pbs.twimg.com/profile_images/1161990352707846145/DlVYZkV6_normal.jpg"/>
    <hyperlink ref="V543" r:id="rId851" display="http://pbs.twimg.com/profile_images/1161990352707846145/DlVYZkV6_normal.jpg"/>
    <hyperlink ref="V544" r:id="rId852" display="http://pbs.twimg.com/profile_images/1161990352707846145/DlVYZkV6_normal.jpg"/>
    <hyperlink ref="V545" r:id="rId853" display="http://pbs.twimg.com/profile_images/1161990352707846145/DlVYZkV6_normal.jpg"/>
    <hyperlink ref="V546" r:id="rId854" display="http://pbs.twimg.com/profile_images/1161990352707846145/DlVYZkV6_normal.jpg"/>
    <hyperlink ref="V547" r:id="rId855" display="http://pbs.twimg.com/profile_images/1161990352707846145/DlVYZkV6_normal.jpg"/>
    <hyperlink ref="V548" r:id="rId856" display="http://pbs.twimg.com/profile_images/1161990352707846145/DlVYZkV6_normal.jpg"/>
    <hyperlink ref="V549" r:id="rId857" display="http://pbs.twimg.com/profile_images/1161990352707846145/DlVYZkV6_normal.jpg"/>
    <hyperlink ref="V550" r:id="rId858" display="http://pbs.twimg.com/profile_images/1161990352707846145/DlVYZkV6_normal.jpg"/>
    <hyperlink ref="V551" r:id="rId859" display="http://pbs.twimg.com/profile_images/1161990352707846145/DlVYZkV6_normal.jpg"/>
    <hyperlink ref="V552" r:id="rId860" display="http://pbs.twimg.com/profile_images/1161990352707846145/DlVYZkV6_normal.jpg"/>
    <hyperlink ref="V553" r:id="rId861" display="http://pbs.twimg.com/profile_images/1161990352707846145/DlVYZkV6_normal.jpg"/>
    <hyperlink ref="V554" r:id="rId862" display="http://pbs.twimg.com/profile_images/1161990352707846145/DlVYZkV6_normal.jpg"/>
    <hyperlink ref="V555" r:id="rId863" display="http://pbs.twimg.com/profile_images/1161990352707846145/DlVYZkV6_normal.jpg"/>
    <hyperlink ref="V556" r:id="rId864" display="http://pbs.twimg.com/profile_images/1161990352707846145/DlVYZkV6_normal.jpg"/>
    <hyperlink ref="V557" r:id="rId865" display="http://pbs.twimg.com/profile_images/1161990352707846145/DlVYZkV6_normal.jpg"/>
    <hyperlink ref="V558" r:id="rId866" display="http://pbs.twimg.com/profile_images/1161990352707846145/DlVYZkV6_normal.jpg"/>
    <hyperlink ref="V559" r:id="rId867" display="http://pbs.twimg.com/profile_images/1161990352707846145/DlVYZkV6_normal.jpg"/>
    <hyperlink ref="V560" r:id="rId868" display="http://pbs.twimg.com/profile_images/1161990352707846145/DlVYZkV6_normal.jpg"/>
    <hyperlink ref="V561" r:id="rId869" display="http://pbs.twimg.com/profile_images/1161990352707846145/DlVYZkV6_normal.jpg"/>
    <hyperlink ref="V562" r:id="rId870" display="http://pbs.twimg.com/profile_images/1161990352707846145/DlVYZkV6_normal.jpg"/>
    <hyperlink ref="V563" r:id="rId871" display="https://pbs.twimg.com/media/DplORF3VsAEyiuX.jpg"/>
    <hyperlink ref="X3" r:id="rId872" display="https://twitter.com/#!/joshmedia/status/1156608403831054336"/>
    <hyperlink ref="X4" r:id="rId873" display="https://twitter.com/#!/jamesjoaquin/status/1156607764656902145"/>
    <hyperlink ref="X5" r:id="rId874" display="https://twitter.com/#!/joshmedia/status/1156608403831054336"/>
    <hyperlink ref="X6" r:id="rId875" display="https://twitter.com/#!/stephendeberry/status/1156605535333933056"/>
    <hyperlink ref="X7" r:id="rId876" display="https://twitter.com/#!/jamesjoaquin/status/1156607764656902145"/>
    <hyperlink ref="X8" r:id="rId877" display="https://twitter.com/#!/joshmedia/status/1156608403831054336"/>
    <hyperlink ref="X9" r:id="rId878" display="https://twitter.com/#!/stephendeberry/status/1156605535333933056"/>
    <hyperlink ref="X10" r:id="rId879" display="https://twitter.com/#!/stephendeberry/status/1156623038256779264"/>
    <hyperlink ref="X11" r:id="rId880" display="https://twitter.com/#!/jamesjoaquin/status/1156607764656902145"/>
    <hyperlink ref="X12" r:id="rId881" display="https://twitter.com/#!/joshmedia/status/1156608403831054336"/>
    <hyperlink ref="X13" r:id="rId882" display="https://twitter.com/#!/stephendeberry/status/1156605535333933056"/>
    <hyperlink ref="X14" r:id="rId883" display="https://twitter.com/#!/stephendeberry/status/1156623038256779264"/>
    <hyperlink ref="X15" r:id="rId884" display="https://twitter.com/#!/jamesjoaquin/status/1156607764656902145"/>
    <hyperlink ref="X16" r:id="rId885" display="https://twitter.com/#!/jamesjoaquin/status/1156607764656902145"/>
    <hyperlink ref="X17" r:id="rId886" display="https://twitter.com/#!/jamesjoaquin/status/1156607764656902145"/>
    <hyperlink ref="X18" r:id="rId887" display="https://twitter.com/#!/jamesjoaquin/status/1156607764656902145"/>
    <hyperlink ref="X19" r:id="rId888" display="https://twitter.com/#!/jamesjoaquin/status/1156607764656902145"/>
    <hyperlink ref="X20" r:id="rId889" display="https://twitter.com/#!/jamesjoaquin/status/1156607764656902145"/>
    <hyperlink ref="X21" r:id="rId890" display="https://twitter.com/#!/jamesjoaquin/status/1156607764656902145"/>
    <hyperlink ref="X22" r:id="rId891" display="https://twitter.com/#!/joshmedia/status/1156608403831054336"/>
    <hyperlink ref="X23" r:id="rId892" display="https://twitter.com/#!/stephendeberry/status/1156605535333933056"/>
    <hyperlink ref="X24" r:id="rId893" display="https://twitter.com/#!/stephendeberry/status/1156623038256779264"/>
    <hyperlink ref="X25" r:id="rId894" display="https://twitter.com/#!/joshmedia/status/1156608403831054336"/>
    <hyperlink ref="X26" r:id="rId895" display="https://twitter.com/#!/stephendeberry/status/1156605535333933056"/>
    <hyperlink ref="X27" r:id="rId896" display="https://twitter.com/#!/stephendeberry/status/1156623038256779264"/>
    <hyperlink ref="X28" r:id="rId897" display="https://twitter.com/#!/joshmedia/status/1156608403831054336"/>
    <hyperlink ref="X29" r:id="rId898" display="https://twitter.com/#!/stephendeberry/status/1156605535333933056"/>
    <hyperlink ref="X30" r:id="rId899" display="https://twitter.com/#!/stephendeberry/status/1156623038256779264"/>
    <hyperlink ref="X31" r:id="rId900" display="https://twitter.com/#!/joshmedia/status/1156608403831054336"/>
    <hyperlink ref="X32" r:id="rId901" display="https://twitter.com/#!/stephendeberry/status/1156605535333933056"/>
    <hyperlink ref="X33" r:id="rId902" display="https://twitter.com/#!/stephendeberry/status/1156623038256779264"/>
    <hyperlink ref="X34" r:id="rId903" display="https://twitter.com/#!/joshmedia/status/1156608403831054336"/>
    <hyperlink ref="X35" r:id="rId904" display="https://twitter.com/#!/stephendeberry/status/1156605535333933056"/>
    <hyperlink ref="X36" r:id="rId905" display="https://twitter.com/#!/stephendeberry/status/1156623038256779264"/>
    <hyperlink ref="X37" r:id="rId906" display="https://twitter.com/#!/joshmedia/status/1156608403831054336"/>
    <hyperlink ref="X38" r:id="rId907" display="https://twitter.com/#!/joshmedia/status/1156608403831054336"/>
    <hyperlink ref="X39" r:id="rId908" display="https://twitter.com/#!/stephendeberry/status/1156605535333933056"/>
    <hyperlink ref="X40" r:id="rId909" display="https://twitter.com/#!/stephendeberry/status/1156623038256779264"/>
    <hyperlink ref="X41" r:id="rId910" display="https://twitter.com/#!/stephendeberry/status/1156605535333933056"/>
    <hyperlink ref="X42" r:id="rId911" display="https://twitter.com/#!/stephendeberry/status/1156623038256779264"/>
    <hyperlink ref="X43" r:id="rId912" display="https://twitter.com/#!/hilal834/status/1157252215649820673"/>
    <hyperlink ref="X44" r:id="rId913" display="https://twitter.com/#!/edward936efe/status/1157380578234290177"/>
    <hyperlink ref="X45" r:id="rId914" display="https://twitter.com/#!/623hilal/status/1157463608734945280"/>
    <hyperlink ref="X46" r:id="rId915" display="https://twitter.com/#!/jaimevelo/status/1157831259566903296"/>
    <hyperlink ref="X47" r:id="rId916" display="https://twitter.com/#!/sharp_tilda/status/1157886437737541632"/>
    <hyperlink ref="X48" r:id="rId917" display="https://twitter.com/#!/alesmiol/status/1158050424513073152"/>
    <hyperlink ref="X49" r:id="rId918" display="https://twitter.com/#!/alesmiol/status/1158050424513073152"/>
    <hyperlink ref="X50" r:id="rId919" display="https://twitter.com/#!/alesmiol/status/1158050424513073152"/>
    <hyperlink ref="X51" r:id="rId920" display="https://twitter.com/#!/yoochanm_612/status/1158372396681707521"/>
    <hyperlink ref="X52" r:id="rId921" display="https://twitter.com/#!/yoochanm_612/status/1158372758322987008"/>
    <hyperlink ref="X53" r:id="rId922" display="https://twitter.com/#!/paulgallen/status/1003666069146370049"/>
    <hyperlink ref="X54" r:id="rId923" display="https://twitter.com/#!/thatredgirl1/status/1159090001218605056"/>
    <hyperlink ref="X55" r:id="rId924" display="https://twitter.com/#!/thatredgirl1/status/1159090001218605056"/>
    <hyperlink ref="X56" r:id="rId925" display="https://twitter.com/#!/valaafshar/status/1143369630905511937"/>
    <hyperlink ref="X57" r:id="rId926" display="https://twitter.com/#!/valaafshar/status/1143369630905511937"/>
    <hyperlink ref="X58" r:id="rId927" display="https://twitter.com/#!/valaafshar/status/1143369630905511937"/>
    <hyperlink ref="X59" r:id="rId928" display="https://twitter.com/#!/amolgho31071949/status/1159188963719954432"/>
    <hyperlink ref="X60" r:id="rId929" display="https://twitter.com/#!/amolgho31071949/status/1159188963719954432"/>
    <hyperlink ref="X61" r:id="rId930" display="https://twitter.com/#!/mcxbeedfpujgs/status/1159305765238267905"/>
    <hyperlink ref="X62" r:id="rId931" display="https://twitter.com/#!/fusliakt/status/1159462924253110273"/>
    <hyperlink ref="X63" r:id="rId932" display="https://twitter.com/#!/fusliakt/status/1159462924253110273"/>
    <hyperlink ref="X64" r:id="rId933" display="https://twitter.com/#!/fusliakt/status/1159462924253110273"/>
    <hyperlink ref="X65" r:id="rId934" display="https://twitter.com/#!/fusliakt/status/1159462924253110273"/>
    <hyperlink ref="X66" r:id="rId935" display="https://twitter.com/#!/fusliakt/status/1159462924253110273"/>
    <hyperlink ref="X67" r:id="rId936" display="https://twitter.com/#!/fusliakt/status/1159462924253110273"/>
    <hyperlink ref="X68" r:id="rId937" display="https://twitter.com/#!/fusliakt/status/1159462924253110273"/>
    <hyperlink ref="X69" r:id="rId938" display="https://twitter.com/#!/fusliakt/status/1159462924253110273"/>
    <hyperlink ref="X70" r:id="rId939" display="https://twitter.com/#!/fusliakt/status/1159462924253110273"/>
    <hyperlink ref="X71" r:id="rId940" display="https://twitter.com/#!/fusliakt/status/1159462924253110273"/>
    <hyperlink ref="X72" r:id="rId941" display="https://twitter.com/#!/fusliakt/status/1159462924253110273"/>
    <hyperlink ref="X73" r:id="rId942" display="https://twitter.com/#!/fusliakt/status/1159462924253110273"/>
    <hyperlink ref="X74" r:id="rId943" display="https://twitter.com/#!/fusliakt/status/1159462924253110273"/>
    <hyperlink ref="X75" r:id="rId944" display="https://twitter.com/#!/fusliakt/status/1159462924253110273"/>
    <hyperlink ref="X76" r:id="rId945" display="https://twitter.com/#!/fusliakt/status/1159462924253110273"/>
    <hyperlink ref="X77" r:id="rId946" display="https://twitter.com/#!/fusliakt/status/1159462924253110273"/>
    <hyperlink ref="X78" r:id="rId947" display="https://twitter.com/#!/fusliakt/status/1159462924253110273"/>
    <hyperlink ref="X79" r:id="rId948" display="https://twitter.com/#!/fusliakt/status/1159462924253110273"/>
    <hyperlink ref="X80" r:id="rId949" display="https://twitter.com/#!/fusliakt/status/1159462924253110273"/>
    <hyperlink ref="X81" r:id="rId950" display="https://twitter.com/#!/flyingheritage/status/1153024058105053185"/>
    <hyperlink ref="X82" r:id="rId951" display="https://twitter.com/#!/andyhickl/status/1159655545575366656"/>
    <hyperlink ref="X83" r:id="rId952" display="https://twitter.com/#!/andyhickl/status/1159655545575366656"/>
    <hyperlink ref="X84" r:id="rId953" display="https://twitter.com/#!/scrumhalf1/status/1159729639922819072"/>
    <hyperlink ref="X85" r:id="rId954" display="https://twitter.com/#!/scrumhalf1/status/1159729639922819072"/>
    <hyperlink ref="X86" r:id="rId955" display="https://twitter.com/#!/scrumhalf1/status/1159729639922819072"/>
    <hyperlink ref="X87" r:id="rId956" display="https://twitter.com/#!/scrumhalf1/status/1159729639922819072"/>
    <hyperlink ref="X88" r:id="rId957" display="https://twitter.com/#!/scrumhalf1/status/1159729639922819072"/>
    <hyperlink ref="X89" r:id="rId958" display="https://twitter.com/#!/scrumhalf1/status/1159729639922819072"/>
    <hyperlink ref="X90" r:id="rId959" display="https://twitter.com/#!/scrumhalf1/status/1159729639922819072"/>
    <hyperlink ref="X91" r:id="rId960" display="https://twitter.com/#!/scrumhalf1/status/1159729639922819072"/>
    <hyperlink ref="X92" r:id="rId961" display="https://twitter.com/#!/scrumhalf1/status/1159729639922819072"/>
    <hyperlink ref="X93" r:id="rId962" display="https://twitter.com/#!/scrumhalf1/status/1159729639922819072"/>
    <hyperlink ref="X94" r:id="rId963" display="https://twitter.com/#!/scrumhalf1/status/1159729639922819072"/>
    <hyperlink ref="X95" r:id="rId964" display="https://twitter.com/#!/scrumhalf1/status/1159729639922819072"/>
    <hyperlink ref="X96" r:id="rId965" display="https://twitter.com/#!/scrumhalf1/status/1159729639922819072"/>
    <hyperlink ref="X97" r:id="rId966" display="https://twitter.com/#!/keeganhall/status/903754886508109824"/>
    <hyperlink ref="X98" r:id="rId967" display="https://twitter.com/#!/antman1516/status/1159825774993661952"/>
    <hyperlink ref="X99" r:id="rId968" display="https://twitter.com/#!/keeganhall/status/903754886508109824"/>
    <hyperlink ref="X100" r:id="rId969" display="https://twitter.com/#!/paulgallen/status/903723508986822656"/>
    <hyperlink ref="X101" r:id="rId970" display="https://twitter.com/#!/antman1516/status/1159825711986806789"/>
    <hyperlink ref="X102" r:id="rId971" display="https://twitter.com/#!/antman1516/status/1159825774993661952"/>
    <hyperlink ref="X103" r:id="rId972" display="https://twitter.com/#!/keeganhall/status/903754886508109824"/>
    <hyperlink ref="X104" r:id="rId973" display="https://twitter.com/#!/paulgallen/status/903723508986822656"/>
    <hyperlink ref="X105" r:id="rId974" display="https://twitter.com/#!/antman1516/status/1159825711986806789"/>
    <hyperlink ref="X106" r:id="rId975" display="https://twitter.com/#!/antman1516/status/1159825774993661952"/>
    <hyperlink ref="X107" r:id="rId976" display="https://twitter.com/#!/keeganhall/status/903754886508109824"/>
    <hyperlink ref="X108" r:id="rId977" display="https://twitter.com/#!/antman1516/status/1159825774993661952"/>
    <hyperlink ref="X109" r:id="rId978" display="https://twitter.com/#!/keeganhall/status/903754886508109824"/>
    <hyperlink ref="X110" r:id="rId979" display="https://twitter.com/#!/antman1516/status/1159825774993661952"/>
    <hyperlink ref="X111" r:id="rId980" display="https://twitter.com/#!/antman1516/status/1159825711986806789"/>
    <hyperlink ref="X112" r:id="rId981" display="https://twitter.com/#!/antman1516/status/1159825774993661952"/>
    <hyperlink ref="X113" r:id="rId982" display="https://twitter.com/#!/healthangel999/status/1156997593211252737"/>
    <hyperlink ref="X114" r:id="rId983" display="https://twitter.com/#!/healthangel999/status/1159100838964600833"/>
    <hyperlink ref="X115" r:id="rId984" display="https://twitter.com/#!/healthangel999/status/1156997593211252737"/>
    <hyperlink ref="X116" r:id="rId985" display="https://twitter.com/#!/healthangel999/status/1159100838964600833"/>
    <hyperlink ref="X117" r:id="rId986" display="https://twitter.com/#!/healthangel999/status/1156997593211252737"/>
    <hyperlink ref="X118" r:id="rId987" display="https://twitter.com/#!/healthangel999/status/1159100838964600833"/>
    <hyperlink ref="X119" r:id="rId988" display="https://twitter.com/#!/healthangel999/status/1156997593211252737"/>
    <hyperlink ref="X120" r:id="rId989" display="https://twitter.com/#!/healthangel999/status/1159100838964600833"/>
    <hyperlink ref="X121" r:id="rId990" display="https://twitter.com/#!/healthangel999/status/1156997593211252737"/>
    <hyperlink ref="X122" r:id="rId991" display="https://twitter.com/#!/healthangel999/status/1159100838964600833"/>
    <hyperlink ref="X123" r:id="rId992" display="https://twitter.com/#!/healthangel999/status/1156997593211252737"/>
    <hyperlink ref="X124" r:id="rId993" display="https://twitter.com/#!/healthangel999/status/1159100838964600833"/>
    <hyperlink ref="X125" r:id="rId994" display="https://twitter.com/#!/healthangel999/status/1156997593211252737"/>
    <hyperlink ref="X126" r:id="rId995" display="https://twitter.com/#!/healthangel999/status/1159100838964600833"/>
    <hyperlink ref="X127" r:id="rId996" display="https://twitter.com/#!/healthangel999/status/1156997593211252737"/>
    <hyperlink ref="X128" r:id="rId997" display="https://twitter.com/#!/healthangel999/status/1159100838964600833"/>
    <hyperlink ref="X129" r:id="rId998" display="https://twitter.com/#!/healthangel999/status/1156997593211252737"/>
    <hyperlink ref="X130" r:id="rId999" display="https://twitter.com/#!/healthangel999/status/1159100838964600833"/>
    <hyperlink ref="X131" r:id="rId1000" display="https://twitter.com/#!/healthangel999/status/1156997593211252737"/>
    <hyperlink ref="X132" r:id="rId1001" display="https://twitter.com/#!/healthangel999/status/1159100838964600833"/>
    <hyperlink ref="X133" r:id="rId1002" display="https://twitter.com/#!/healthangel999/status/1159100838964600833"/>
    <hyperlink ref="X134" r:id="rId1003" display="https://twitter.com/#!/healthangel999/status/1159100838964600833"/>
    <hyperlink ref="X135" r:id="rId1004" display="https://twitter.com/#!/healthangel999/status/1159116822127534083"/>
    <hyperlink ref="X136" r:id="rId1005" display="https://twitter.com/#!/healthangel999/status/1159116822127534083"/>
    <hyperlink ref="X137" r:id="rId1006" display="https://twitter.com/#!/healthangel999/status/1159116822127534083"/>
    <hyperlink ref="X138" r:id="rId1007" display="https://twitter.com/#!/healthangel999/status/1159116822127534083"/>
    <hyperlink ref="X139" r:id="rId1008" display="https://twitter.com/#!/healthangel999/status/1159116822127534083"/>
    <hyperlink ref="X140" r:id="rId1009" display="https://twitter.com/#!/healthangel999/status/1159526676105240576"/>
    <hyperlink ref="X141" r:id="rId1010" display="https://twitter.com/#!/healthangel999/status/1159116822127534083"/>
    <hyperlink ref="X142" r:id="rId1011" display="https://twitter.com/#!/healthangel999/status/1159526676105240576"/>
    <hyperlink ref="X143" r:id="rId1012" display="https://twitter.com/#!/healthangel999/status/1159116822127534083"/>
    <hyperlink ref="X144" r:id="rId1013" display="https://twitter.com/#!/healthangel999/status/1159526676105240576"/>
    <hyperlink ref="X145" r:id="rId1014" display="https://twitter.com/#!/healthangel999/status/1159116822127534083"/>
    <hyperlink ref="X146" r:id="rId1015" display="https://twitter.com/#!/healthangel999/status/1159526676105240576"/>
    <hyperlink ref="X147" r:id="rId1016" display="https://twitter.com/#!/healthangel999/status/1159116822127534083"/>
    <hyperlink ref="X148" r:id="rId1017" display="https://twitter.com/#!/healthangel999/status/1159526676105240576"/>
    <hyperlink ref="X149" r:id="rId1018" display="https://twitter.com/#!/healthangel999/status/1156997593211252737"/>
    <hyperlink ref="X150" r:id="rId1019" display="https://twitter.com/#!/healthangel999/status/1159100838964600833"/>
    <hyperlink ref="X151" r:id="rId1020" display="https://twitter.com/#!/healthangel999/status/1159116822127534083"/>
    <hyperlink ref="X152" r:id="rId1021" display="https://twitter.com/#!/healthangel999/status/1159526676105240576"/>
    <hyperlink ref="X153" r:id="rId1022" display="https://twitter.com/#!/healthangel999/status/1156997593211252737"/>
    <hyperlink ref="X154" r:id="rId1023" display="https://twitter.com/#!/healthangel999/status/1159100838964600833"/>
    <hyperlink ref="X155" r:id="rId1024" display="https://twitter.com/#!/healthangel999/status/1159526676105240576"/>
    <hyperlink ref="X156" r:id="rId1025" display="https://twitter.com/#!/healthangel999/status/1156997593211252737"/>
    <hyperlink ref="X157" r:id="rId1026" display="https://twitter.com/#!/healthangel999/status/1159100838964600833"/>
    <hyperlink ref="X158" r:id="rId1027" display="https://twitter.com/#!/healthangel999/status/1159526676105240576"/>
    <hyperlink ref="X159" r:id="rId1028" display="https://twitter.com/#!/healthangel999/status/1156997593211252737"/>
    <hyperlink ref="X160" r:id="rId1029" display="https://twitter.com/#!/healthangel999/status/1159100838964600833"/>
    <hyperlink ref="X161" r:id="rId1030" display="https://twitter.com/#!/healthangel999/status/1159526676105240576"/>
    <hyperlink ref="X162" r:id="rId1031" display="https://twitter.com/#!/healthangel999/status/1156997593211252737"/>
    <hyperlink ref="X163" r:id="rId1032" display="https://twitter.com/#!/healthangel999/status/1159100838964600833"/>
    <hyperlink ref="X164" r:id="rId1033" display="https://twitter.com/#!/healthangel999/status/1159526676105240576"/>
    <hyperlink ref="X165" r:id="rId1034" display="https://twitter.com/#!/healthangel999/status/1156997593211252737"/>
    <hyperlink ref="X166" r:id="rId1035" display="https://twitter.com/#!/healthangel999/status/1159100838964600833"/>
    <hyperlink ref="X167" r:id="rId1036" display="https://twitter.com/#!/healthangel999/status/1159526676105240576"/>
    <hyperlink ref="X168" r:id="rId1037" display="https://twitter.com/#!/healthangel999/status/1159116822127534083"/>
    <hyperlink ref="X169" r:id="rId1038" display="https://twitter.com/#!/healthangel999/status/1159526676105240576"/>
    <hyperlink ref="X170" r:id="rId1039" display="https://twitter.com/#!/healthangel999/status/1159923187842461696"/>
    <hyperlink ref="X171" r:id="rId1040" display="https://twitter.com/#!/healthangel999/status/1159116822127534083"/>
    <hyperlink ref="X172" r:id="rId1041" display="https://twitter.com/#!/healthangel999/status/1159526676105240576"/>
    <hyperlink ref="X173" r:id="rId1042" display="https://twitter.com/#!/healthangel999/status/1159923187842461696"/>
    <hyperlink ref="X174" r:id="rId1043" display="https://twitter.com/#!/healthangel999/status/1159116822127534083"/>
    <hyperlink ref="X175" r:id="rId1044" display="https://twitter.com/#!/healthangel999/status/1159526676105240576"/>
    <hyperlink ref="X176" r:id="rId1045" display="https://twitter.com/#!/healthangel999/status/1159923187842461696"/>
    <hyperlink ref="X177" r:id="rId1046" display="https://twitter.com/#!/healthangel999/status/1159116822127534083"/>
    <hyperlink ref="X178" r:id="rId1047" display="https://twitter.com/#!/healthangel999/status/1159526676105240576"/>
    <hyperlink ref="X179" r:id="rId1048" display="https://twitter.com/#!/healthangel999/status/1159923187842461696"/>
    <hyperlink ref="X180" r:id="rId1049" display="https://twitter.com/#!/healthangel999/status/1159116822127534083"/>
    <hyperlink ref="X181" r:id="rId1050" display="https://twitter.com/#!/healthangel999/status/1159526676105240576"/>
    <hyperlink ref="X182" r:id="rId1051" display="https://twitter.com/#!/healthangel999/status/1159923187842461696"/>
    <hyperlink ref="X183" r:id="rId1052" display="https://twitter.com/#!/healthangel999/status/1159116822127534083"/>
    <hyperlink ref="X184" r:id="rId1053" display="https://twitter.com/#!/healthangel999/status/1159526676105240576"/>
    <hyperlink ref="X185" r:id="rId1054" display="https://twitter.com/#!/healthangel999/status/1159923187842461696"/>
    <hyperlink ref="X186" r:id="rId1055" display="https://twitter.com/#!/healthangel999/status/1156997593211252737"/>
    <hyperlink ref="X187" r:id="rId1056" display="https://twitter.com/#!/healthangel999/status/1159116822127534083"/>
    <hyperlink ref="X188" r:id="rId1057" display="https://twitter.com/#!/healthangel999/status/1159526676105240576"/>
    <hyperlink ref="X189" r:id="rId1058" display="https://twitter.com/#!/healthangel999/status/1159923187842461696"/>
    <hyperlink ref="X190" r:id="rId1059" display="https://twitter.com/#!/healthangel999/status/1156997593211252737"/>
    <hyperlink ref="X191" r:id="rId1060" display="https://twitter.com/#!/healthangel999/status/1159116822127534083"/>
    <hyperlink ref="X192" r:id="rId1061" display="https://twitter.com/#!/healthangel999/status/1159526676105240576"/>
    <hyperlink ref="X193" r:id="rId1062" display="https://twitter.com/#!/healthangel999/status/1159923187842461696"/>
    <hyperlink ref="X194" r:id="rId1063" display="https://twitter.com/#!/healthangel999/status/1156997593211252737"/>
    <hyperlink ref="X195" r:id="rId1064" display="https://twitter.com/#!/healthangel999/status/1159100838964600833"/>
    <hyperlink ref="X196" r:id="rId1065" display="https://twitter.com/#!/healthangel999/status/1159116822127534083"/>
    <hyperlink ref="X197" r:id="rId1066" display="https://twitter.com/#!/healthangel999/status/1159526676105240576"/>
    <hyperlink ref="X198" r:id="rId1067" display="https://twitter.com/#!/healthangel999/status/1159923187842461696"/>
    <hyperlink ref="X199" r:id="rId1068" display="https://twitter.com/#!/b0yle/status/1159994533293125632"/>
    <hyperlink ref="X200" r:id="rId1069" display="https://twitter.com/#!/vulcaninc/status/1159997642677506048"/>
    <hyperlink ref="X201" r:id="rId1070" display="https://twitter.com/#!/vulcaninc/status/1159997642677506048"/>
    <hyperlink ref="X202" r:id="rId1071" display="https://twitter.com/#!/vulcaninc/status/1159997642677506048"/>
    <hyperlink ref="X203" r:id="rId1072" display="https://twitter.com/#!/tambriej/status/1159998432238538752"/>
    <hyperlink ref="X204" r:id="rId1073" display="https://twitter.com/#!/tambriej/status/1159998432238538752"/>
    <hyperlink ref="X205" r:id="rId1074" display="https://twitter.com/#!/tambriej/status/1159998432238538752"/>
    <hyperlink ref="X206" r:id="rId1075" display="https://twitter.com/#!/alt_nasa/status/1160005797339791360"/>
    <hyperlink ref="X207" r:id="rId1076" display="https://twitter.com/#!/alt_nasa/status/1160005797339791360"/>
    <hyperlink ref="X208" r:id="rId1077" display="https://twitter.com/#!/alt_nasa/status/1160005797339791360"/>
    <hyperlink ref="X209" r:id="rId1078" display="https://twitter.com/#!/sueleugers/status/1160005847755436033"/>
    <hyperlink ref="X210" r:id="rId1079" display="https://twitter.com/#!/sueleugers/status/1160005847755436033"/>
    <hyperlink ref="X211" r:id="rId1080" display="https://twitter.com/#!/sueleugers/status/1160005847755436033"/>
    <hyperlink ref="X212" r:id="rId1081" display="https://twitter.com/#!/jaysguitars/status/1160009175742799872"/>
    <hyperlink ref="X213" r:id="rId1082" display="https://twitter.com/#!/jaysguitars/status/1160009175742799872"/>
    <hyperlink ref="X214" r:id="rId1083" display="https://twitter.com/#!/jaysguitars/status/1160009175742799872"/>
    <hyperlink ref="X215" r:id="rId1084" display="https://twitter.com/#!/benjohn65/status/1160019723007844352"/>
    <hyperlink ref="X216" r:id="rId1085" display="https://twitter.com/#!/benjohn65/status/1160019723007844352"/>
    <hyperlink ref="X217" r:id="rId1086" display="https://twitter.com/#!/benjohn65/status/1160019723007844352"/>
    <hyperlink ref="X218" r:id="rId1087" display="https://twitter.com/#!/blueheartplanet/status/1160023365471444992"/>
    <hyperlink ref="X219" r:id="rId1088" display="https://twitter.com/#!/blueheartplanet/status/1160023365471444992"/>
    <hyperlink ref="X220" r:id="rId1089" display="https://twitter.com/#!/blueheartplanet/status/1160023365471444992"/>
    <hyperlink ref="X221" r:id="rId1090" display="https://twitter.com/#!/darrellgallen/status/1160053494117818368"/>
    <hyperlink ref="X222" r:id="rId1091" display="https://twitter.com/#!/darrellgallen/status/1160053494117818368"/>
    <hyperlink ref="X223" r:id="rId1092" display="https://twitter.com/#!/darrellgallen/status/1160053494117818368"/>
    <hyperlink ref="X224" r:id="rId1093" display="https://twitter.com/#!/kwhite_official/status/1160070474354888704"/>
    <hyperlink ref="X225" r:id="rId1094" display="https://twitter.com/#!/kwhite_official/status/1160070474354888704"/>
    <hyperlink ref="X226" r:id="rId1095" display="https://twitter.com/#!/kwhite_official/status/1160070474354888704"/>
    <hyperlink ref="X227" r:id="rId1096" display="https://twitter.com/#!/2jazza/status/1160080650570874880"/>
    <hyperlink ref="X228" r:id="rId1097" display="https://twitter.com/#!/heroisrotten/status/1160082464011739136"/>
    <hyperlink ref="X229" r:id="rId1098" display="https://twitter.com/#!/heroisrotten/status/1160082691867328512"/>
    <hyperlink ref="X230" r:id="rId1099" display="https://twitter.com/#!/319hilal/status/1160196622774669312"/>
    <hyperlink ref="X231" r:id="rId1100" display="https://twitter.com/#!/adnanba26942430/status/1160252212456673283"/>
    <hyperlink ref="X232" r:id="rId1101" display="https://twitter.com/#!/maryajzb64/status/1160362755687407617"/>
    <hyperlink ref="X233" r:id="rId1102" display="https://twitter.com/#!/blacepi2912/status/1160592120052367360"/>
    <hyperlink ref="X234" r:id="rId1103" display="https://twitter.com/#!/blacepi2912/status/1160592218014519297"/>
    <hyperlink ref="X235" r:id="rId1104" display="https://twitter.com/#!/blacepi2912/status/1160592250151325696"/>
    <hyperlink ref="X236" r:id="rId1105" display="https://twitter.com/#!/blacepi2912/status/1160592344334393344"/>
    <hyperlink ref="X237" r:id="rId1106" display="https://twitter.com/#!/blacepi2912/status/1160592371752550400"/>
    <hyperlink ref="X238" r:id="rId1107" display="https://twitter.com/#!/blacepi2912/status/1160592409815900160"/>
    <hyperlink ref="X239" r:id="rId1108" display="https://twitter.com/#!/blacepi2912/status/1160592470956216320"/>
    <hyperlink ref="X240" r:id="rId1109" display="https://twitter.com/#!/blacepi2912/status/1160592505232076800"/>
    <hyperlink ref="X241" r:id="rId1110" display="https://twitter.com/#!/blacepi2912/status/1160593024965103616"/>
    <hyperlink ref="X242" r:id="rId1111" display="https://twitter.com/#!/marioserna1974/status/1160615362951561218"/>
    <hyperlink ref="X243" r:id="rId1112" display="https://twitter.com/#!/blacepi2912/status/1160592120052367360"/>
    <hyperlink ref="X244" r:id="rId1113" display="https://twitter.com/#!/blacepi2912/status/1160592218014519297"/>
    <hyperlink ref="X245" r:id="rId1114" display="https://twitter.com/#!/blacepi2912/status/1160592250151325696"/>
    <hyperlink ref="X246" r:id="rId1115" display="https://twitter.com/#!/blacepi2912/status/1160592344334393344"/>
    <hyperlink ref="X247" r:id="rId1116" display="https://twitter.com/#!/blacepi2912/status/1160592371752550400"/>
    <hyperlink ref="X248" r:id="rId1117" display="https://twitter.com/#!/blacepi2912/status/1160592409815900160"/>
    <hyperlink ref="X249" r:id="rId1118" display="https://twitter.com/#!/blacepi2912/status/1160592470956216320"/>
    <hyperlink ref="X250" r:id="rId1119" display="https://twitter.com/#!/blacepi2912/status/1160592505232076800"/>
    <hyperlink ref="X251" r:id="rId1120" display="https://twitter.com/#!/blacepi2912/status/1160593024965103616"/>
    <hyperlink ref="X252" r:id="rId1121" display="https://twitter.com/#!/marioserna1974/status/1160615362951561218"/>
    <hyperlink ref="X253" r:id="rId1122" display="https://twitter.com/#!/blacepi2912/status/1160592120052367360"/>
    <hyperlink ref="X254" r:id="rId1123" display="https://twitter.com/#!/blacepi2912/status/1160592218014519297"/>
    <hyperlink ref="X255" r:id="rId1124" display="https://twitter.com/#!/blacepi2912/status/1160592250151325696"/>
    <hyperlink ref="X256" r:id="rId1125" display="https://twitter.com/#!/blacepi2912/status/1160592344334393344"/>
    <hyperlink ref="X257" r:id="rId1126" display="https://twitter.com/#!/blacepi2912/status/1160592371752550400"/>
    <hyperlink ref="X258" r:id="rId1127" display="https://twitter.com/#!/blacepi2912/status/1160592409815900160"/>
    <hyperlink ref="X259" r:id="rId1128" display="https://twitter.com/#!/blacepi2912/status/1160592470956216320"/>
    <hyperlink ref="X260" r:id="rId1129" display="https://twitter.com/#!/blacepi2912/status/1160592505232076800"/>
    <hyperlink ref="X261" r:id="rId1130" display="https://twitter.com/#!/blacepi2912/status/1160593024965103616"/>
    <hyperlink ref="X262" r:id="rId1131" display="https://twitter.com/#!/marioserna1974/status/1160615362951561218"/>
    <hyperlink ref="X263" r:id="rId1132" display="https://twitter.com/#!/blacepi2912/status/1160592120052367360"/>
    <hyperlink ref="X264" r:id="rId1133" display="https://twitter.com/#!/blacepi2912/status/1160592120052367360"/>
    <hyperlink ref="X265" r:id="rId1134" display="https://twitter.com/#!/blacepi2912/status/1160592120052367360"/>
    <hyperlink ref="X266" r:id="rId1135" display="https://twitter.com/#!/blacepi2912/status/1160592120052367360"/>
    <hyperlink ref="X267" r:id="rId1136" display="https://twitter.com/#!/blacepi2912/status/1160592120052367360"/>
    <hyperlink ref="X268" r:id="rId1137" display="https://twitter.com/#!/blacepi2912/status/1160592120052367360"/>
    <hyperlink ref="X269" r:id="rId1138" display="https://twitter.com/#!/blacepi2912/status/1160592120052367360"/>
    <hyperlink ref="X270" r:id="rId1139" display="https://twitter.com/#!/blacepi2912/status/1160592120052367360"/>
    <hyperlink ref="X271" r:id="rId1140" display="https://twitter.com/#!/blacepi2912/status/1160592120052367360"/>
    <hyperlink ref="X272" r:id="rId1141" display="https://twitter.com/#!/blacepi2912/status/1160592120052367360"/>
    <hyperlink ref="X273" r:id="rId1142" display="https://twitter.com/#!/blacepi2912/status/1160592120052367360"/>
    <hyperlink ref="X274" r:id="rId1143" display="https://twitter.com/#!/blacepi2912/status/1160592120052367360"/>
    <hyperlink ref="X275" r:id="rId1144" display="https://twitter.com/#!/blacepi2912/status/1160592120052367360"/>
    <hyperlink ref="X276" r:id="rId1145" display="https://twitter.com/#!/blacepi2912/status/1160592218014519297"/>
    <hyperlink ref="X277" r:id="rId1146" display="https://twitter.com/#!/blacepi2912/status/1160592218014519297"/>
    <hyperlink ref="X278" r:id="rId1147" display="https://twitter.com/#!/blacepi2912/status/1160592218014519297"/>
    <hyperlink ref="X279" r:id="rId1148" display="https://twitter.com/#!/blacepi2912/status/1160592218014519297"/>
    <hyperlink ref="X280" r:id="rId1149" display="https://twitter.com/#!/blacepi2912/status/1160592218014519297"/>
    <hyperlink ref="X281" r:id="rId1150" display="https://twitter.com/#!/blacepi2912/status/1160592218014519297"/>
    <hyperlink ref="X282" r:id="rId1151" display="https://twitter.com/#!/blacepi2912/status/1160592218014519297"/>
    <hyperlink ref="X283" r:id="rId1152" display="https://twitter.com/#!/blacepi2912/status/1160592218014519297"/>
    <hyperlink ref="X284" r:id="rId1153" display="https://twitter.com/#!/blacepi2912/status/1160592218014519297"/>
    <hyperlink ref="X285" r:id="rId1154" display="https://twitter.com/#!/blacepi2912/status/1160592218014519297"/>
    <hyperlink ref="X286" r:id="rId1155" display="https://twitter.com/#!/blacepi2912/status/1160592218014519297"/>
    <hyperlink ref="X287" r:id="rId1156" display="https://twitter.com/#!/blacepi2912/status/1160592218014519297"/>
    <hyperlink ref="X288" r:id="rId1157" display="https://twitter.com/#!/blacepi2912/status/1160592218014519297"/>
    <hyperlink ref="X289" r:id="rId1158" display="https://twitter.com/#!/blacepi2912/status/1160592250151325696"/>
    <hyperlink ref="X290" r:id="rId1159" display="https://twitter.com/#!/blacepi2912/status/1160592250151325696"/>
    <hyperlink ref="X291" r:id="rId1160" display="https://twitter.com/#!/blacepi2912/status/1160592250151325696"/>
    <hyperlink ref="X292" r:id="rId1161" display="https://twitter.com/#!/blacepi2912/status/1160592250151325696"/>
    <hyperlink ref="X293" r:id="rId1162" display="https://twitter.com/#!/blacepi2912/status/1160592250151325696"/>
    <hyperlink ref="X294" r:id="rId1163" display="https://twitter.com/#!/blacepi2912/status/1160592250151325696"/>
    <hyperlink ref="X295" r:id="rId1164" display="https://twitter.com/#!/blacepi2912/status/1160592250151325696"/>
    <hyperlink ref="X296" r:id="rId1165" display="https://twitter.com/#!/blacepi2912/status/1160592250151325696"/>
    <hyperlink ref="X297" r:id="rId1166" display="https://twitter.com/#!/blacepi2912/status/1160592250151325696"/>
    <hyperlink ref="X298" r:id="rId1167" display="https://twitter.com/#!/blacepi2912/status/1160592250151325696"/>
    <hyperlink ref="X299" r:id="rId1168" display="https://twitter.com/#!/blacepi2912/status/1160592250151325696"/>
    <hyperlink ref="X300" r:id="rId1169" display="https://twitter.com/#!/blacepi2912/status/1160592250151325696"/>
    <hyperlink ref="X301" r:id="rId1170" display="https://twitter.com/#!/blacepi2912/status/1160592250151325696"/>
    <hyperlink ref="X302" r:id="rId1171" display="https://twitter.com/#!/blacepi2912/status/1160592344334393344"/>
    <hyperlink ref="X303" r:id="rId1172" display="https://twitter.com/#!/blacepi2912/status/1160592344334393344"/>
    <hyperlink ref="X304" r:id="rId1173" display="https://twitter.com/#!/blacepi2912/status/1160592344334393344"/>
    <hyperlink ref="X305" r:id="rId1174" display="https://twitter.com/#!/blacepi2912/status/1160592344334393344"/>
    <hyperlink ref="X306" r:id="rId1175" display="https://twitter.com/#!/blacepi2912/status/1160592344334393344"/>
    <hyperlink ref="X307" r:id="rId1176" display="https://twitter.com/#!/blacepi2912/status/1160592344334393344"/>
    <hyperlink ref="X308" r:id="rId1177" display="https://twitter.com/#!/blacepi2912/status/1160592344334393344"/>
    <hyperlink ref="X309" r:id="rId1178" display="https://twitter.com/#!/blacepi2912/status/1160592344334393344"/>
    <hyperlink ref="X310" r:id="rId1179" display="https://twitter.com/#!/blacepi2912/status/1160592344334393344"/>
    <hyperlink ref="X311" r:id="rId1180" display="https://twitter.com/#!/blacepi2912/status/1160592344334393344"/>
    <hyperlink ref="X312" r:id="rId1181" display="https://twitter.com/#!/blacepi2912/status/1160592344334393344"/>
    <hyperlink ref="X313" r:id="rId1182" display="https://twitter.com/#!/blacepi2912/status/1160592344334393344"/>
    <hyperlink ref="X314" r:id="rId1183" display="https://twitter.com/#!/blacepi2912/status/1160592344334393344"/>
    <hyperlink ref="X315" r:id="rId1184" display="https://twitter.com/#!/blacepi2912/status/1160592371752550400"/>
    <hyperlink ref="X316" r:id="rId1185" display="https://twitter.com/#!/blacepi2912/status/1160592371752550400"/>
    <hyperlink ref="X317" r:id="rId1186" display="https://twitter.com/#!/blacepi2912/status/1160592371752550400"/>
    <hyperlink ref="X318" r:id="rId1187" display="https://twitter.com/#!/blacepi2912/status/1160592371752550400"/>
    <hyperlink ref="X319" r:id="rId1188" display="https://twitter.com/#!/blacepi2912/status/1160592371752550400"/>
    <hyperlink ref="X320" r:id="rId1189" display="https://twitter.com/#!/blacepi2912/status/1160592371752550400"/>
    <hyperlink ref="X321" r:id="rId1190" display="https://twitter.com/#!/blacepi2912/status/1160592371752550400"/>
    <hyperlink ref="X322" r:id="rId1191" display="https://twitter.com/#!/blacepi2912/status/1160592371752550400"/>
    <hyperlink ref="X323" r:id="rId1192" display="https://twitter.com/#!/blacepi2912/status/1160592371752550400"/>
    <hyperlink ref="X324" r:id="rId1193" display="https://twitter.com/#!/blacepi2912/status/1160592371752550400"/>
    <hyperlink ref="X325" r:id="rId1194" display="https://twitter.com/#!/blacepi2912/status/1160592371752550400"/>
    <hyperlink ref="X326" r:id="rId1195" display="https://twitter.com/#!/blacepi2912/status/1160592371752550400"/>
    <hyperlink ref="X327" r:id="rId1196" display="https://twitter.com/#!/blacepi2912/status/1160592371752550400"/>
    <hyperlink ref="X328" r:id="rId1197" display="https://twitter.com/#!/blacepi2912/status/1160592409815900160"/>
    <hyperlink ref="X329" r:id="rId1198" display="https://twitter.com/#!/blacepi2912/status/1160592409815900160"/>
    <hyperlink ref="X330" r:id="rId1199" display="https://twitter.com/#!/blacepi2912/status/1160592409815900160"/>
    <hyperlink ref="X331" r:id="rId1200" display="https://twitter.com/#!/blacepi2912/status/1160592409815900160"/>
    <hyperlink ref="X332" r:id="rId1201" display="https://twitter.com/#!/blacepi2912/status/1160592409815900160"/>
    <hyperlink ref="X333" r:id="rId1202" display="https://twitter.com/#!/blacepi2912/status/1160592409815900160"/>
    <hyperlink ref="X334" r:id="rId1203" display="https://twitter.com/#!/blacepi2912/status/1160592409815900160"/>
    <hyperlink ref="X335" r:id="rId1204" display="https://twitter.com/#!/blacepi2912/status/1160592409815900160"/>
    <hyperlink ref="X336" r:id="rId1205" display="https://twitter.com/#!/blacepi2912/status/1160592409815900160"/>
    <hyperlink ref="X337" r:id="rId1206" display="https://twitter.com/#!/blacepi2912/status/1160592409815900160"/>
    <hyperlink ref="X338" r:id="rId1207" display="https://twitter.com/#!/blacepi2912/status/1160592409815900160"/>
    <hyperlink ref="X339" r:id="rId1208" display="https://twitter.com/#!/blacepi2912/status/1160592409815900160"/>
    <hyperlink ref="X340" r:id="rId1209" display="https://twitter.com/#!/blacepi2912/status/1160592409815900160"/>
    <hyperlink ref="X341" r:id="rId1210" display="https://twitter.com/#!/blacepi2912/status/1160592470956216320"/>
    <hyperlink ref="X342" r:id="rId1211" display="https://twitter.com/#!/blacepi2912/status/1160592470956216320"/>
    <hyperlink ref="X343" r:id="rId1212" display="https://twitter.com/#!/blacepi2912/status/1160592470956216320"/>
    <hyperlink ref="X344" r:id="rId1213" display="https://twitter.com/#!/blacepi2912/status/1160592470956216320"/>
    <hyperlink ref="X345" r:id="rId1214" display="https://twitter.com/#!/blacepi2912/status/1160592470956216320"/>
    <hyperlink ref="X346" r:id="rId1215" display="https://twitter.com/#!/blacepi2912/status/1160592470956216320"/>
    <hyperlink ref="X347" r:id="rId1216" display="https://twitter.com/#!/blacepi2912/status/1160592470956216320"/>
    <hyperlink ref="X348" r:id="rId1217" display="https://twitter.com/#!/blacepi2912/status/1160592470956216320"/>
    <hyperlink ref="X349" r:id="rId1218" display="https://twitter.com/#!/blacepi2912/status/1160592470956216320"/>
    <hyperlink ref="X350" r:id="rId1219" display="https://twitter.com/#!/blacepi2912/status/1160592470956216320"/>
    <hyperlink ref="X351" r:id="rId1220" display="https://twitter.com/#!/blacepi2912/status/1160592470956216320"/>
    <hyperlink ref="X352" r:id="rId1221" display="https://twitter.com/#!/blacepi2912/status/1160592470956216320"/>
    <hyperlink ref="X353" r:id="rId1222" display="https://twitter.com/#!/blacepi2912/status/1160592470956216320"/>
    <hyperlink ref="X354" r:id="rId1223" display="https://twitter.com/#!/blacepi2912/status/1160592505232076800"/>
    <hyperlink ref="X355" r:id="rId1224" display="https://twitter.com/#!/blacepi2912/status/1160592505232076800"/>
    <hyperlink ref="X356" r:id="rId1225" display="https://twitter.com/#!/blacepi2912/status/1160592505232076800"/>
    <hyperlink ref="X357" r:id="rId1226" display="https://twitter.com/#!/blacepi2912/status/1160592505232076800"/>
    <hyperlink ref="X358" r:id="rId1227" display="https://twitter.com/#!/blacepi2912/status/1160592505232076800"/>
    <hyperlink ref="X359" r:id="rId1228" display="https://twitter.com/#!/blacepi2912/status/1160592505232076800"/>
    <hyperlink ref="X360" r:id="rId1229" display="https://twitter.com/#!/blacepi2912/status/1160592505232076800"/>
    <hyperlink ref="X361" r:id="rId1230" display="https://twitter.com/#!/blacepi2912/status/1160592505232076800"/>
    <hyperlink ref="X362" r:id="rId1231" display="https://twitter.com/#!/blacepi2912/status/1160592505232076800"/>
    <hyperlink ref="X363" r:id="rId1232" display="https://twitter.com/#!/blacepi2912/status/1160592505232076800"/>
    <hyperlink ref="X364" r:id="rId1233" display="https://twitter.com/#!/blacepi2912/status/1160592505232076800"/>
    <hyperlink ref="X365" r:id="rId1234" display="https://twitter.com/#!/blacepi2912/status/1160592505232076800"/>
    <hyperlink ref="X366" r:id="rId1235" display="https://twitter.com/#!/blacepi2912/status/1160592505232076800"/>
    <hyperlink ref="X367" r:id="rId1236" display="https://twitter.com/#!/blacepi2912/status/1160593024965103616"/>
    <hyperlink ref="X368" r:id="rId1237" display="https://twitter.com/#!/blacepi2912/status/1160593024965103616"/>
    <hyperlink ref="X369" r:id="rId1238" display="https://twitter.com/#!/blacepi2912/status/1160593024965103616"/>
    <hyperlink ref="X370" r:id="rId1239" display="https://twitter.com/#!/blacepi2912/status/1160593024965103616"/>
    <hyperlink ref="X371" r:id="rId1240" display="https://twitter.com/#!/blacepi2912/status/1160593024965103616"/>
    <hyperlink ref="X372" r:id="rId1241" display="https://twitter.com/#!/blacepi2912/status/1160593024965103616"/>
    <hyperlink ref="X373" r:id="rId1242" display="https://twitter.com/#!/blacepi2912/status/1160593024965103616"/>
    <hyperlink ref="X374" r:id="rId1243" display="https://twitter.com/#!/blacepi2912/status/1160593024965103616"/>
    <hyperlink ref="X375" r:id="rId1244" display="https://twitter.com/#!/blacepi2912/status/1160593024965103616"/>
    <hyperlink ref="X376" r:id="rId1245" display="https://twitter.com/#!/blacepi2912/status/1160593024965103616"/>
    <hyperlink ref="X377" r:id="rId1246" display="https://twitter.com/#!/blacepi2912/status/1160593024965103616"/>
    <hyperlink ref="X378" r:id="rId1247" display="https://twitter.com/#!/blacepi2912/status/1160593024965103616"/>
    <hyperlink ref="X379" r:id="rId1248" display="https://twitter.com/#!/blacepi2912/status/1160593024965103616"/>
    <hyperlink ref="X380" r:id="rId1249" display="https://twitter.com/#!/marioserna1974/status/1160615362951561218"/>
    <hyperlink ref="X381" r:id="rId1250" display="https://twitter.com/#!/marioserna1974/status/1160615362951561218"/>
    <hyperlink ref="X382" r:id="rId1251" display="https://twitter.com/#!/marioserna1974/status/1160615362951561218"/>
    <hyperlink ref="X383" r:id="rId1252" display="https://twitter.com/#!/marioserna1974/status/1160615362951561218"/>
    <hyperlink ref="X384" r:id="rId1253" display="https://twitter.com/#!/marioserna1974/status/1160615362951561218"/>
    <hyperlink ref="X385" r:id="rId1254" display="https://twitter.com/#!/marioserna1974/status/1160615362951561218"/>
    <hyperlink ref="X386" r:id="rId1255" display="https://twitter.com/#!/marioserna1974/status/1160615362951561218"/>
    <hyperlink ref="X387" r:id="rId1256" display="https://twitter.com/#!/marioserna1974/status/1160615362951561218"/>
    <hyperlink ref="X388" r:id="rId1257" display="https://twitter.com/#!/marioserna1974/status/1160615362951561218"/>
    <hyperlink ref="X389" r:id="rId1258" display="https://twitter.com/#!/marioserna1974/status/1160615362951561218"/>
    <hyperlink ref="X390" r:id="rId1259" display="https://twitter.com/#!/marioserna1974/status/1160615362951561218"/>
    <hyperlink ref="X391" r:id="rId1260" display="https://twitter.com/#!/marioserna1974/status/1160615362951561218"/>
    <hyperlink ref="X392" r:id="rId1261" display="https://twitter.com/#!/marioserna1974/status/1160615362951561218"/>
    <hyperlink ref="X393" r:id="rId1262" display="https://twitter.com/#!/marioserna1974/status/1160615362951561218"/>
    <hyperlink ref="X394" r:id="rId1263" display="https://twitter.com/#!/jeffvossler/status/1160639759791693824"/>
    <hyperlink ref="X395" r:id="rId1264" display="https://twitter.com/#!/jeffvossler/status/1160639759791693824"/>
    <hyperlink ref="X396" r:id="rId1265" display="https://twitter.com/#!/jeffvossler/status/1160639759791693824"/>
    <hyperlink ref="X397" r:id="rId1266" display="https://twitter.com/#!/benjedwards/status/1160640826223075328"/>
    <hyperlink ref="X398" r:id="rId1267" display="https://twitter.com/#!/benjedwards/status/1160640826223075328"/>
    <hyperlink ref="X399" r:id="rId1268" display="https://twitter.com/#!/benjedwards/status/1160640826223075328"/>
    <hyperlink ref="X400" r:id="rId1269" display="https://twitter.com/#!/allbusiness10/status/1160111814018863104"/>
    <hyperlink ref="X401" r:id="rId1270" display="https://twitter.com/#!/b0yle/status/1159994533293125632"/>
    <hyperlink ref="X402" r:id="rId1271" display="https://twitter.com/#!/allbusiness10/status/1160111814018863104"/>
    <hyperlink ref="X403" r:id="rId1272" display="https://twitter.com/#!/b0yle/status/1159994533293125632"/>
    <hyperlink ref="X404" r:id="rId1273" display="https://twitter.com/#!/allbusiness10/status/1160111814018863104"/>
    <hyperlink ref="X405" r:id="rId1274" display="https://twitter.com/#!/allbusiness10/status/1160644834727583745"/>
    <hyperlink ref="X406" r:id="rId1275" display="https://twitter.com/#!/allbusiness10/status/1160644834727583745"/>
    <hyperlink ref="X407" r:id="rId1276" display="https://twitter.com/#!/allbusiness10/status/1160644834727583745"/>
    <hyperlink ref="X408" r:id="rId1277" display="https://twitter.com/#!/chrisfralic/status/1160660455834214401"/>
    <hyperlink ref="X409" r:id="rId1278" display="https://twitter.com/#!/chrisfralic/status/1160660455834214401"/>
    <hyperlink ref="X410" r:id="rId1279" display="https://twitter.com/#!/chrisfralic/status/1160660455834214401"/>
    <hyperlink ref="X411" r:id="rId1280" display="https://twitter.com/#!/dominicpajak/status/1160665338654023681"/>
    <hyperlink ref="X412" r:id="rId1281" display="https://twitter.com/#!/dominicpajak/status/1160665338654023681"/>
    <hyperlink ref="X413" r:id="rId1282" display="https://twitter.com/#!/dominicpajak/status/1160665338654023681"/>
    <hyperlink ref="X414" r:id="rId1283" display="https://twitter.com/#!/bryanlunduke/status/1160676360303419392"/>
    <hyperlink ref="X415" r:id="rId1284" display="https://twitter.com/#!/bryanlunduke/status/1160676360303419392"/>
    <hyperlink ref="X416" r:id="rId1285" display="https://twitter.com/#!/bryanlunduke/status/1160676360303419392"/>
    <hyperlink ref="X417" r:id="rId1286" display="https://twitter.com/#!/cyndemoya/status/1160680018000789504"/>
    <hyperlink ref="X418" r:id="rId1287" display="https://twitter.com/#!/cyndemoya/status/1160680018000789504"/>
    <hyperlink ref="X419" r:id="rId1288" display="https://twitter.com/#!/cyndemoya/status/1160680018000789504"/>
    <hyperlink ref="X420" r:id="rId1289" display="https://twitter.com/#!/ravracc/status/1160686030502191105"/>
    <hyperlink ref="X421" r:id="rId1290" display="https://twitter.com/#!/ravracc/status/1160686030502191105"/>
    <hyperlink ref="X422" r:id="rId1291" display="https://twitter.com/#!/ravracc/status/1160686030502191105"/>
    <hyperlink ref="X423" r:id="rId1292" display="https://twitter.com/#!/marcusmueller/status/1160692992790999041"/>
    <hyperlink ref="X424" r:id="rId1293" display="https://twitter.com/#!/marcusmueller/status/1160692992790999041"/>
    <hyperlink ref="X425" r:id="rId1294" display="https://twitter.com/#!/marcusmueller/status/1160692992790999041"/>
    <hyperlink ref="X426" r:id="rId1295" display="https://twitter.com/#!/drchuck/status/1160723494050680832"/>
    <hyperlink ref="X427" r:id="rId1296" display="https://twitter.com/#!/drchuck/status/1160723494050680832"/>
    <hyperlink ref="X428" r:id="rId1297" display="https://twitter.com/#!/drchuck/status/1160723494050680832"/>
    <hyperlink ref="X429" r:id="rId1298" display="https://twitter.com/#!/davidgreelish/status/1160734652484726784"/>
    <hyperlink ref="X430" r:id="rId1299" display="https://twitter.com/#!/davidgreelish/status/1160734652484726784"/>
    <hyperlink ref="X431" r:id="rId1300" display="https://twitter.com/#!/davidgreelish/status/1160734652484726784"/>
    <hyperlink ref="X432" r:id="rId1301" display="https://twitter.com/#!/pimenta/status/1160738723266514944"/>
    <hyperlink ref="X433" r:id="rId1302" display="https://twitter.com/#!/pimenta/status/1160738723266514944"/>
    <hyperlink ref="X434" r:id="rId1303" display="https://twitter.com/#!/pimenta/status/1160738723266514944"/>
    <hyperlink ref="X435" r:id="rId1304" display="https://twitter.com/#!/tuxlovesyou/status/1160938234156847105"/>
    <hyperlink ref="X436" r:id="rId1305" display="https://twitter.com/#!/livingcomputers/status/1160638910726365185"/>
    <hyperlink ref="X437" r:id="rId1306" display="https://twitter.com/#!/livingcomputers/status/1160638910726365185"/>
    <hyperlink ref="X438" r:id="rId1307" display="https://twitter.com/#!/tuxlovesyou/status/1160938234156847105"/>
    <hyperlink ref="X439" r:id="rId1308" display="https://twitter.com/#!/tuxlovesyou/status/1160938234156847105"/>
    <hyperlink ref="X440" r:id="rId1309" display="https://twitter.com/#!/tomjcorey/status/1160948746177224706"/>
    <hyperlink ref="X441" r:id="rId1310" display="https://twitter.com/#!/tomjcorey/status/1160948746177224706"/>
    <hyperlink ref="X442" r:id="rId1311" display="https://twitter.com/#!/tomjcorey/status/1160948746177224706"/>
    <hyperlink ref="X443" r:id="rId1312" display="https://twitter.com/#!/tomjcorey/status/1160948746177224706"/>
    <hyperlink ref="X444" r:id="rId1313" display="https://twitter.com/#!/tomjcorey/status/1160948746177224706"/>
    <hyperlink ref="X445" r:id="rId1314" display="https://twitter.com/#!/tomjcorey/status/1160948746177224706"/>
    <hyperlink ref="X446" r:id="rId1315" display="https://twitter.com/#!/tomjcorey/status/1160948746177224706"/>
    <hyperlink ref="X447" r:id="rId1316" display="https://twitter.com/#!/tomjcorey/status/1160948746177224706"/>
    <hyperlink ref="X448" r:id="rId1317" display="https://twitter.com/#!/tomjcorey/status/1160948746177224706"/>
    <hyperlink ref="X449" r:id="rId1318" display="https://twitter.com/#!/tomjcorey/status/1160948746177224706"/>
    <hyperlink ref="X450" r:id="rId1319" display="https://twitter.com/#!/tomjcorey/status/1160948746177224706"/>
    <hyperlink ref="X451" r:id="rId1320" display="https://twitter.com/#!/samuel_ilitch/status/1160949701232988161"/>
    <hyperlink ref="X452" r:id="rId1321" display="https://twitter.com/#!/punishedtaifa/status/1160959601984102401"/>
    <hyperlink ref="X453" r:id="rId1322" display="https://twitter.com/#!/samuel_ilitch/status/1160949701232988161"/>
    <hyperlink ref="X454" r:id="rId1323" display="https://twitter.com/#!/punishedtaifa/status/1160959601984102401"/>
    <hyperlink ref="X455" r:id="rId1324" display="https://twitter.com/#!/samuel_ilitch/status/1160949701232988161"/>
    <hyperlink ref="X456" r:id="rId1325" display="https://twitter.com/#!/punishedtaifa/status/1160959601984102401"/>
    <hyperlink ref="X457" r:id="rId1326" display="https://twitter.com/#!/samuel_ilitch/status/1160949701232988161"/>
    <hyperlink ref="X458" r:id="rId1327" display="https://twitter.com/#!/punishedtaifa/status/1160959601984102401"/>
    <hyperlink ref="X459" r:id="rId1328" display="https://twitter.com/#!/samuel_ilitch/status/1160949701232988161"/>
    <hyperlink ref="X460" r:id="rId1329" display="https://twitter.com/#!/punishedtaifa/status/1160959601984102401"/>
    <hyperlink ref="X461" r:id="rId1330" display="https://twitter.com/#!/samuel_ilitch/status/1160949701232988161"/>
    <hyperlink ref="X462" r:id="rId1331" display="https://twitter.com/#!/punishedtaifa/status/1160959601984102401"/>
    <hyperlink ref="X463" r:id="rId1332" display="https://twitter.com/#!/samuel_ilitch/status/1160949701232988161"/>
    <hyperlink ref="X464" r:id="rId1333" display="https://twitter.com/#!/punishedtaifa/status/1160959601984102401"/>
    <hyperlink ref="X465" r:id="rId1334" display="https://twitter.com/#!/samuel_ilitch/status/1160949701232988161"/>
    <hyperlink ref="X466" r:id="rId1335" display="https://twitter.com/#!/punishedtaifa/status/1160959601984102401"/>
    <hyperlink ref="X467" r:id="rId1336" display="https://twitter.com/#!/samuel_ilitch/status/1160949701232988161"/>
    <hyperlink ref="X468" r:id="rId1337" display="https://twitter.com/#!/punishedtaifa/status/1160959601984102401"/>
    <hyperlink ref="X469" r:id="rId1338" display="https://twitter.com/#!/samuel_ilitch/status/1160949701232988161"/>
    <hyperlink ref="X470" r:id="rId1339" display="https://twitter.com/#!/punishedtaifa/status/1160959601984102401"/>
    <hyperlink ref="X471" r:id="rId1340" display="https://twitter.com/#!/samuel_ilitch/status/1160949701232988161"/>
    <hyperlink ref="X472" r:id="rId1341" display="https://twitter.com/#!/punishedtaifa/status/1160959601984102401"/>
    <hyperlink ref="X473" r:id="rId1342" display="https://twitter.com/#!/samuel_ilitch/status/1160949701232988161"/>
    <hyperlink ref="X474" r:id="rId1343" display="https://twitter.com/#!/punishedtaifa/status/1160959601984102401"/>
    <hyperlink ref="X475" r:id="rId1344" display="https://twitter.com/#!/samuel_ilitch/status/1160949701232988161"/>
    <hyperlink ref="X476" r:id="rId1345" display="https://twitter.com/#!/punishedtaifa/status/1160959601984102401"/>
    <hyperlink ref="X477" r:id="rId1346" display="https://twitter.com/#!/samuel_ilitch/status/1160949701232988161"/>
    <hyperlink ref="X478" r:id="rId1347" display="https://twitter.com/#!/samuel_ilitch/status/1160949701232988161"/>
    <hyperlink ref="X479" r:id="rId1348" display="https://twitter.com/#!/punishedtaifa/status/1160959601984102401"/>
    <hyperlink ref="X480" r:id="rId1349" display="https://twitter.com/#!/punishedtaifa/status/1160959601984102401"/>
    <hyperlink ref="X481" r:id="rId1350" display="https://twitter.com/#!/punishedtaifa/status/1160959601984102401"/>
    <hyperlink ref="X482" r:id="rId1351" display="https://twitter.com/#!/charlescampbell/status/1161015155637006336"/>
    <hyperlink ref="X483" r:id="rId1352" display="https://twitter.com/#!/vanlandinghamem/status/1161025952958148608"/>
    <hyperlink ref="X484" r:id="rId1353" display="https://twitter.com/#!/vanlandinghamem/status/1161025952958148608"/>
    <hyperlink ref="X485" r:id="rId1354" display="https://twitter.com/#!/vanlandinghamem/status/1161025952958148608"/>
    <hyperlink ref="X486" r:id="rId1355" display="https://twitter.com/#!/vanlandinghamem/status/1161025952958148608"/>
    <hyperlink ref="X487" r:id="rId1356" display="https://twitter.com/#!/vanlandinghamem/status/1161025952958148608"/>
    <hyperlink ref="X488" r:id="rId1357" display="https://twitter.com/#!/vanlandinghamem/status/1161025952958148608"/>
    <hyperlink ref="X489" r:id="rId1358" display="https://twitter.com/#!/vanlandinghamem/status/1161025952958148608"/>
    <hyperlink ref="X490" r:id="rId1359" display="https://twitter.com/#!/vanlandinghamem/status/1161025952958148608"/>
    <hyperlink ref="X491" r:id="rId1360" display="https://twitter.com/#!/vanlandinghamem/status/1161025952958148608"/>
    <hyperlink ref="X492" r:id="rId1361" display="https://twitter.com/#!/vanlandinghamem/status/1161025952958148608"/>
    <hyperlink ref="X493" r:id="rId1362" display="https://twitter.com/#!/vanlandinghamem/status/1161025952958148608"/>
    <hyperlink ref="X494" r:id="rId1363" display="https://twitter.com/#!/twentypeace/status/1161002939105697792"/>
    <hyperlink ref="X495" r:id="rId1364" display="https://twitter.com/#!/ecsilehiphop/status/1160967183599456256"/>
    <hyperlink ref="X496" r:id="rId1365" display="https://twitter.com/#!/ecsilehiphop/status/1161047476767379457"/>
    <hyperlink ref="X497" r:id="rId1366" display="https://twitter.com/#!/ecsilehiphop/status/1161047613136785409"/>
    <hyperlink ref="X498" r:id="rId1367" display="https://twitter.com/#!/twentypeace/status/1161002939105697792"/>
    <hyperlink ref="X499" r:id="rId1368" display="https://twitter.com/#!/ecsilehiphop/status/1160967183599456256"/>
    <hyperlink ref="X500" r:id="rId1369" display="https://twitter.com/#!/ecsilehiphop/status/1161047476767379457"/>
    <hyperlink ref="X501" r:id="rId1370" display="https://twitter.com/#!/ecsilehiphop/status/1161047613136785409"/>
    <hyperlink ref="X502" r:id="rId1371" display="https://twitter.com/#!/twentypeace/status/1161002939105697792"/>
    <hyperlink ref="X503" r:id="rId1372" display="https://twitter.com/#!/ecsilehiphop/status/1160967183599456256"/>
    <hyperlink ref="X504" r:id="rId1373" display="https://twitter.com/#!/ecsilehiphop/status/1161047476767379457"/>
    <hyperlink ref="X505" r:id="rId1374" display="https://twitter.com/#!/ecsilehiphop/status/1161047613136785409"/>
    <hyperlink ref="X506" r:id="rId1375" display="https://twitter.com/#!/twentypeace/status/1161002939105697792"/>
    <hyperlink ref="X507" r:id="rId1376" display="https://twitter.com/#!/ecsilehiphop/status/1160967183599456256"/>
    <hyperlink ref="X508" r:id="rId1377" display="https://twitter.com/#!/ecsilehiphop/status/1161047476767379457"/>
    <hyperlink ref="X509" r:id="rId1378" display="https://twitter.com/#!/ecsilehiphop/status/1161047613136785409"/>
    <hyperlink ref="X510" r:id="rId1379" display="https://twitter.com/#!/twentypeace/status/1161002939105697792"/>
    <hyperlink ref="X511" r:id="rId1380" display="https://twitter.com/#!/twentypeace/status/1161002939105697792"/>
    <hyperlink ref="X512" r:id="rId1381" display="https://twitter.com/#!/ecsilehiphop/status/1160967183599456256"/>
    <hyperlink ref="X513" r:id="rId1382" display="https://twitter.com/#!/ecsilehiphop/status/1161047476767379457"/>
    <hyperlink ref="X514" r:id="rId1383" display="https://twitter.com/#!/ecsilehiphop/status/1161047613136785409"/>
    <hyperlink ref="X515" r:id="rId1384" display="https://twitter.com/#!/ecsilehiphop/status/1160967183599456256"/>
    <hyperlink ref="X516" r:id="rId1385" display="https://twitter.com/#!/ecsilehiphop/status/1161047476767379457"/>
    <hyperlink ref="X517" r:id="rId1386" display="https://twitter.com/#!/ecsilehiphop/status/1161047613136785409"/>
    <hyperlink ref="X518" r:id="rId1387" display="https://twitter.com/#!/soccerkingusa/status/1161250190885556231"/>
    <hyperlink ref="X519" r:id="rId1388" display="https://twitter.com/#!/soccerkingusa/status/1161250190885556231"/>
    <hyperlink ref="X520" r:id="rId1389" display="https://twitter.com/#!/soccerkingusa/status/1161250190885556231"/>
    <hyperlink ref="X521" r:id="rId1390" display="https://twitter.com/#!/soccerkingusa/status/1161250190885556231"/>
    <hyperlink ref="X522" r:id="rId1391" display="https://twitter.com/#!/soccerkingusa/status/1161250190885556231"/>
    <hyperlink ref="X523" r:id="rId1392" display="https://twitter.com/#!/soccerkingusa/status/1161250190885556231"/>
    <hyperlink ref="X524" r:id="rId1393" display="https://twitter.com/#!/soccerkingusa/status/1161250190885556231"/>
    <hyperlink ref="X525" r:id="rId1394" display="https://twitter.com/#!/soccerkingusa/status/1161250190885556231"/>
    <hyperlink ref="X526" r:id="rId1395" display="https://twitter.com/#!/soccerkingusa/status/1161250190885556231"/>
    <hyperlink ref="X527" r:id="rId1396" display="https://twitter.com/#!/peter_clarke99/status/1161267080831930368"/>
    <hyperlink ref="X528" r:id="rId1397" display="https://twitter.com/#!/paulgallen/status/574114591149461504"/>
    <hyperlink ref="X529" r:id="rId1398" display="https://twitter.com/#!/paulgallen/status/572431062522982400"/>
    <hyperlink ref="X530" r:id="rId1399" display="https://twitter.com/#!/paulgallen/status/572445094298578944"/>
    <hyperlink ref="X531" r:id="rId1400" display="https://twitter.com/#!/masicleininger1/status/1161280954628890624"/>
    <hyperlink ref="X532" r:id="rId1401" display="https://twitter.com/#!/masicleininger1/status/1161281147432652800"/>
    <hyperlink ref="X533" r:id="rId1402" display="https://twitter.com/#!/masicleininger1/status/1161281290433437697"/>
    <hyperlink ref="X534" r:id="rId1403" display="https://twitter.com/#!/masicleininger1/status/1161283154730192896"/>
    <hyperlink ref="X535" r:id="rId1404" display="https://twitter.com/#!/masicleininger1/status/1161283698278445061"/>
    <hyperlink ref="X536" r:id="rId1405" display="https://twitter.com/#!/masicleininger1/status/1161284409422688256"/>
    <hyperlink ref="X537" r:id="rId1406" display="https://twitter.com/#!/masicleininger1/status/1161284668454518784"/>
    <hyperlink ref="X538" r:id="rId1407" display="https://twitter.com/#!/masicleininger1/status/1161284893210529795"/>
    <hyperlink ref="X539" r:id="rId1408" display="https://twitter.com/#!/masicleininger1/status/1161285222765420545"/>
    <hyperlink ref="X540" r:id="rId1409" display="https://twitter.com/#!/masicleininger1/status/1161285877215223809"/>
    <hyperlink ref="X541" r:id="rId1410" display="https://twitter.com/#!/masicleininger1/status/1161286118270210048"/>
    <hyperlink ref="X542" r:id="rId1411" display="https://twitter.com/#!/masicleininger1/status/1161286325657636865"/>
    <hyperlink ref="X543" r:id="rId1412" display="https://twitter.com/#!/masicleininger1/status/1161286506658635781"/>
    <hyperlink ref="X544" r:id="rId1413" display="https://twitter.com/#!/masicleininger1/status/1161287001204842498"/>
    <hyperlink ref="X545" r:id="rId1414" display="https://twitter.com/#!/masicleininger1/status/1161287188820238336"/>
    <hyperlink ref="X546" r:id="rId1415" display="https://twitter.com/#!/masicleininger1/status/1161287601703325700"/>
    <hyperlink ref="X547" r:id="rId1416" display="https://twitter.com/#!/masicleininger1/status/1161288136711954434"/>
    <hyperlink ref="X548" r:id="rId1417" display="https://twitter.com/#!/masicleininger1/status/1161298710329905152"/>
    <hyperlink ref="X549" r:id="rId1418" display="https://twitter.com/#!/masicleininger1/status/1161299320324276224"/>
    <hyperlink ref="X550" r:id="rId1419" display="https://twitter.com/#!/masicleininger1/status/1161300441038147584"/>
    <hyperlink ref="X551" r:id="rId1420" display="https://twitter.com/#!/masicleininger1/status/1161300986125676544"/>
    <hyperlink ref="X552" r:id="rId1421" display="https://twitter.com/#!/masicleininger1/status/1161301427387375617"/>
    <hyperlink ref="X553" r:id="rId1422" display="https://twitter.com/#!/masicleininger1/status/1161302211827097600"/>
    <hyperlink ref="X554" r:id="rId1423" display="https://twitter.com/#!/masicleininger1/status/1161302553654546433"/>
    <hyperlink ref="X555" r:id="rId1424" display="https://twitter.com/#!/masicleininger1/status/1161302778184028160"/>
    <hyperlink ref="X556" r:id="rId1425" display="https://twitter.com/#!/masicleininger1/status/1161303624141565958"/>
    <hyperlink ref="X557" r:id="rId1426" display="https://twitter.com/#!/masicleininger1/status/1161304039201497093"/>
    <hyperlink ref="X558" r:id="rId1427" display="https://twitter.com/#!/masicleininger1/status/1161304320987430912"/>
    <hyperlink ref="X559" r:id="rId1428" display="https://twitter.com/#!/masicleininger1/status/1161304602794323968"/>
    <hyperlink ref="X560" r:id="rId1429" display="https://twitter.com/#!/masicleininger1/status/1161304846294667264"/>
    <hyperlink ref="X561" r:id="rId1430" display="https://twitter.com/#!/masicleininger1/status/1161305094698049538"/>
    <hyperlink ref="X562" r:id="rId1431" display="https://twitter.com/#!/masicleininger1/status/1161305266425483264"/>
    <hyperlink ref="X563" r:id="rId1432" display="https://twitter.com/#!/lolathackston/status/1161419692755640320"/>
    <hyperlink ref="AZ242" r:id="rId1433" display="https://api.twitter.com/1.1/geo/id/c734bf0063981051.json"/>
    <hyperlink ref="AZ252" r:id="rId1434" display="https://api.twitter.com/1.1/geo/id/c734bf0063981051.json"/>
    <hyperlink ref="AZ262" r:id="rId1435" display="https://api.twitter.com/1.1/geo/id/c734bf0063981051.json"/>
    <hyperlink ref="AZ380" r:id="rId1436" display="https://api.twitter.com/1.1/geo/id/c734bf0063981051.json"/>
    <hyperlink ref="AZ381" r:id="rId1437" display="https://api.twitter.com/1.1/geo/id/c734bf0063981051.json"/>
    <hyperlink ref="AZ382" r:id="rId1438" display="https://api.twitter.com/1.1/geo/id/c734bf0063981051.json"/>
    <hyperlink ref="AZ383" r:id="rId1439" display="https://api.twitter.com/1.1/geo/id/c734bf0063981051.json"/>
    <hyperlink ref="AZ384" r:id="rId1440" display="https://api.twitter.com/1.1/geo/id/c734bf0063981051.json"/>
    <hyperlink ref="AZ385" r:id="rId1441" display="https://api.twitter.com/1.1/geo/id/c734bf0063981051.json"/>
    <hyperlink ref="AZ386" r:id="rId1442" display="https://api.twitter.com/1.1/geo/id/c734bf0063981051.json"/>
    <hyperlink ref="AZ387" r:id="rId1443" display="https://api.twitter.com/1.1/geo/id/c734bf0063981051.json"/>
    <hyperlink ref="AZ388" r:id="rId1444" display="https://api.twitter.com/1.1/geo/id/c734bf0063981051.json"/>
    <hyperlink ref="AZ389" r:id="rId1445" display="https://api.twitter.com/1.1/geo/id/c734bf0063981051.json"/>
    <hyperlink ref="AZ390" r:id="rId1446" display="https://api.twitter.com/1.1/geo/id/c734bf0063981051.json"/>
    <hyperlink ref="AZ391" r:id="rId1447" display="https://api.twitter.com/1.1/geo/id/c734bf0063981051.json"/>
    <hyperlink ref="AZ392" r:id="rId1448" display="https://api.twitter.com/1.1/geo/id/c734bf0063981051.json"/>
    <hyperlink ref="AZ393" r:id="rId1449" display="https://api.twitter.com/1.1/geo/id/c734bf0063981051.json"/>
  </hyperlinks>
  <printOptions/>
  <pageMargins left="0.7" right="0.7" top="0.75" bottom="0.75" header="0.3" footer="0.3"/>
  <pageSetup horizontalDpi="600" verticalDpi="600" orientation="portrait" r:id="rId1453"/>
  <legacyDrawing r:id="rId1451"/>
  <tableParts>
    <tablePart r:id="rId14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2655</v>
      </c>
      <c r="B1" s="13" t="s">
        <v>2656</v>
      </c>
      <c r="C1" s="13" t="s">
        <v>2649</v>
      </c>
      <c r="D1" s="13" t="s">
        <v>2650</v>
      </c>
      <c r="E1" s="13" t="s">
        <v>2657</v>
      </c>
      <c r="F1" s="13" t="s">
        <v>144</v>
      </c>
      <c r="G1" s="13" t="s">
        <v>2658</v>
      </c>
      <c r="H1" s="13" t="s">
        <v>2659</v>
      </c>
      <c r="I1" s="13" t="s">
        <v>2660</v>
      </c>
      <c r="J1" s="13" t="s">
        <v>2661</v>
      </c>
      <c r="K1" s="13" t="s">
        <v>2662</v>
      </c>
      <c r="L1" s="13" t="s">
        <v>2663</v>
      </c>
    </row>
    <row r="2" spans="1:12" ht="15">
      <c r="A2" s="84" t="s">
        <v>302</v>
      </c>
      <c r="B2" s="84" t="s">
        <v>301</v>
      </c>
      <c r="C2" s="84">
        <v>16</v>
      </c>
      <c r="D2" s="118">
        <v>0.0094766881292682</v>
      </c>
      <c r="E2" s="118">
        <v>1.9581456316420967</v>
      </c>
      <c r="F2" s="84" t="s">
        <v>2651</v>
      </c>
      <c r="G2" s="84" t="b">
        <v>0</v>
      </c>
      <c r="H2" s="84" t="b">
        <v>0</v>
      </c>
      <c r="I2" s="84" t="b">
        <v>0</v>
      </c>
      <c r="J2" s="84" t="b">
        <v>0</v>
      </c>
      <c r="K2" s="84" t="b">
        <v>0</v>
      </c>
      <c r="L2" s="84" t="b">
        <v>0</v>
      </c>
    </row>
    <row r="3" spans="1:12" ht="15">
      <c r="A3" s="84" t="s">
        <v>299</v>
      </c>
      <c r="B3" s="84" t="s">
        <v>298</v>
      </c>
      <c r="C3" s="84">
        <v>15</v>
      </c>
      <c r="D3" s="118">
        <v>0.009193269241835783</v>
      </c>
      <c r="E3" s="118">
        <v>1.9861743552423403</v>
      </c>
      <c r="F3" s="84" t="s">
        <v>2651</v>
      </c>
      <c r="G3" s="84" t="b">
        <v>0</v>
      </c>
      <c r="H3" s="84" t="b">
        <v>0</v>
      </c>
      <c r="I3" s="84" t="b">
        <v>0</v>
      </c>
      <c r="J3" s="84" t="b">
        <v>0</v>
      </c>
      <c r="K3" s="84" t="b">
        <v>0</v>
      </c>
      <c r="L3" s="84" t="b">
        <v>0</v>
      </c>
    </row>
    <row r="4" spans="1:12" ht="15">
      <c r="A4" s="84" t="s">
        <v>298</v>
      </c>
      <c r="B4" s="84" t="s">
        <v>297</v>
      </c>
      <c r="C4" s="84">
        <v>15</v>
      </c>
      <c r="D4" s="118">
        <v>0.009193269241835783</v>
      </c>
      <c r="E4" s="118">
        <v>1.9581456316420967</v>
      </c>
      <c r="F4" s="84" t="s">
        <v>2651</v>
      </c>
      <c r="G4" s="84" t="b">
        <v>0</v>
      </c>
      <c r="H4" s="84" t="b">
        <v>0</v>
      </c>
      <c r="I4" s="84" t="b">
        <v>0</v>
      </c>
      <c r="J4" s="84" t="b">
        <v>0</v>
      </c>
      <c r="K4" s="84" t="b">
        <v>0</v>
      </c>
      <c r="L4" s="84" t="b">
        <v>0</v>
      </c>
    </row>
    <row r="5" spans="1:12" ht="15">
      <c r="A5" s="84" t="s">
        <v>296</v>
      </c>
      <c r="B5" s="84" t="s">
        <v>222</v>
      </c>
      <c r="C5" s="84">
        <v>14</v>
      </c>
      <c r="D5" s="118">
        <v>0.008292102113109677</v>
      </c>
      <c r="E5" s="118">
        <v>1.304933117866753</v>
      </c>
      <c r="F5" s="84" t="s">
        <v>2651</v>
      </c>
      <c r="G5" s="84" t="b">
        <v>0</v>
      </c>
      <c r="H5" s="84" t="b">
        <v>0</v>
      </c>
      <c r="I5" s="84" t="b">
        <v>0</v>
      </c>
      <c r="J5" s="84" t="b">
        <v>0</v>
      </c>
      <c r="K5" s="84" t="b">
        <v>0</v>
      </c>
      <c r="L5" s="84" t="b">
        <v>0</v>
      </c>
    </row>
    <row r="6" spans="1:12" ht="15">
      <c r="A6" s="84" t="s">
        <v>2216</v>
      </c>
      <c r="B6" s="84" t="s">
        <v>2233</v>
      </c>
      <c r="C6" s="84">
        <v>14</v>
      </c>
      <c r="D6" s="118">
        <v>0.008292102113109677</v>
      </c>
      <c r="E6" s="118">
        <v>1.9318166929197476</v>
      </c>
      <c r="F6" s="84" t="s">
        <v>2651</v>
      </c>
      <c r="G6" s="84" t="b">
        <v>0</v>
      </c>
      <c r="H6" s="84" t="b">
        <v>0</v>
      </c>
      <c r="I6" s="84" t="b">
        <v>0</v>
      </c>
      <c r="J6" s="84" t="b">
        <v>0</v>
      </c>
      <c r="K6" s="84" t="b">
        <v>0</v>
      </c>
      <c r="L6" s="84" t="b">
        <v>0</v>
      </c>
    </row>
    <row r="7" spans="1:12" ht="15">
      <c r="A7" s="84" t="s">
        <v>2233</v>
      </c>
      <c r="B7" s="84" t="s">
        <v>2234</v>
      </c>
      <c r="C7" s="84">
        <v>14</v>
      </c>
      <c r="D7" s="118">
        <v>0.008292102113109677</v>
      </c>
      <c r="E7" s="118">
        <v>2.0161375786197837</v>
      </c>
      <c r="F7" s="84" t="s">
        <v>2651</v>
      </c>
      <c r="G7" s="84" t="b">
        <v>0</v>
      </c>
      <c r="H7" s="84" t="b">
        <v>0</v>
      </c>
      <c r="I7" s="84" t="b">
        <v>0</v>
      </c>
      <c r="J7" s="84" t="b">
        <v>0</v>
      </c>
      <c r="K7" s="84" t="b">
        <v>0</v>
      </c>
      <c r="L7" s="84" t="b">
        <v>0</v>
      </c>
    </row>
    <row r="8" spans="1:12" ht="15">
      <c r="A8" s="84" t="s">
        <v>2234</v>
      </c>
      <c r="B8" s="84" t="s">
        <v>2235</v>
      </c>
      <c r="C8" s="84">
        <v>14</v>
      </c>
      <c r="D8" s="118">
        <v>0.008292102113109677</v>
      </c>
      <c r="E8" s="118">
        <v>2.0161375786197837</v>
      </c>
      <c r="F8" s="84" t="s">
        <v>2651</v>
      </c>
      <c r="G8" s="84" t="b">
        <v>0</v>
      </c>
      <c r="H8" s="84" t="b">
        <v>0</v>
      </c>
      <c r="I8" s="84" t="b">
        <v>0</v>
      </c>
      <c r="J8" s="84" t="b">
        <v>0</v>
      </c>
      <c r="K8" s="84" t="b">
        <v>0</v>
      </c>
      <c r="L8" s="84" t="b">
        <v>0</v>
      </c>
    </row>
    <row r="9" spans="1:12" ht="15">
      <c r="A9" s="84" t="s">
        <v>2235</v>
      </c>
      <c r="B9" s="84" t="s">
        <v>296</v>
      </c>
      <c r="C9" s="84">
        <v>14</v>
      </c>
      <c r="D9" s="118">
        <v>0.008292102113109677</v>
      </c>
      <c r="E9" s="118">
        <v>1.7151075829558022</v>
      </c>
      <c r="F9" s="84" t="s">
        <v>2651</v>
      </c>
      <c r="G9" s="84" t="b">
        <v>0</v>
      </c>
      <c r="H9" s="84" t="b">
        <v>0</v>
      </c>
      <c r="I9" s="84" t="b">
        <v>0</v>
      </c>
      <c r="J9" s="84" t="b">
        <v>0</v>
      </c>
      <c r="K9" s="84" t="b">
        <v>0</v>
      </c>
      <c r="L9" s="84" t="b">
        <v>0</v>
      </c>
    </row>
    <row r="10" spans="1:12" ht="15">
      <c r="A10" s="84" t="s">
        <v>296</v>
      </c>
      <c r="B10" s="84" t="s">
        <v>2236</v>
      </c>
      <c r="C10" s="84">
        <v>14</v>
      </c>
      <c r="D10" s="118">
        <v>0.008292102113109677</v>
      </c>
      <c r="E10" s="118">
        <v>1.6571156359781156</v>
      </c>
      <c r="F10" s="84" t="s">
        <v>2651</v>
      </c>
      <c r="G10" s="84" t="b">
        <v>0</v>
      </c>
      <c r="H10" s="84" t="b">
        <v>0</v>
      </c>
      <c r="I10" s="84" t="b">
        <v>0</v>
      </c>
      <c r="J10" s="84" t="b">
        <v>1</v>
      </c>
      <c r="K10" s="84" t="b">
        <v>0</v>
      </c>
      <c r="L10" s="84" t="b">
        <v>0</v>
      </c>
    </row>
    <row r="11" spans="1:12" ht="15">
      <c r="A11" s="84" t="s">
        <v>2236</v>
      </c>
      <c r="B11" s="84" t="s">
        <v>2237</v>
      </c>
      <c r="C11" s="84">
        <v>14</v>
      </c>
      <c r="D11" s="118">
        <v>0.008292102113109677</v>
      </c>
      <c r="E11" s="118">
        <v>1.9581456316420967</v>
      </c>
      <c r="F11" s="84" t="s">
        <v>2651</v>
      </c>
      <c r="G11" s="84" t="b">
        <v>1</v>
      </c>
      <c r="H11" s="84" t="b">
        <v>0</v>
      </c>
      <c r="I11" s="84" t="b">
        <v>0</v>
      </c>
      <c r="J11" s="84" t="b">
        <v>0</v>
      </c>
      <c r="K11" s="84" t="b">
        <v>0</v>
      </c>
      <c r="L11" s="84" t="b">
        <v>0</v>
      </c>
    </row>
    <row r="12" spans="1:12" ht="15">
      <c r="A12" s="84" t="s">
        <v>2237</v>
      </c>
      <c r="B12" s="84" t="s">
        <v>2238</v>
      </c>
      <c r="C12" s="84">
        <v>14</v>
      </c>
      <c r="D12" s="118">
        <v>0.008292102113109677</v>
      </c>
      <c r="E12" s="118">
        <v>2.0161375786197837</v>
      </c>
      <c r="F12" s="84" t="s">
        <v>2651</v>
      </c>
      <c r="G12" s="84" t="b">
        <v>0</v>
      </c>
      <c r="H12" s="84" t="b">
        <v>0</v>
      </c>
      <c r="I12" s="84" t="b">
        <v>0</v>
      </c>
      <c r="J12" s="84" t="b">
        <v>0</v>
      </c>
      <c r="K12" s="84" t="b">
        <v>0</v>
      </c>
      <c r="L12" s="84" t="b">
        <v>0</v>
      </c>
    </row>
    <row r="13" spans="1:12" ht="15">
      <c r="A13" s="84" t="s">
        <v>2238</v>
      </c>
      <c r="B13" s="84" t="s">
        <v>2239</v>
      </c>
      <c r="C13" s="84">
        <v>14</v>
      </c>
      <c r="D13" s="118">
        <v>0.008292102113109677</v>
      </c>
      <c r="E13" s="118">
        <v>1.9861743552423403</v>
      </c>
      <c r="F13" s="84" t="s">
        <v>2651</v>
      </c>
      <c r="G13" s="84" t="b">
        <v>0</v>
      </c>
      <c r="H13" s="84" t="b">
        <v>0</v>
      </c>
      <c r="I13" s="84" t="b">
        <v>0</v>
      </c>
      <c r="J13" s="84" t="b">
        <v>0</v>
      </c>
      <c r="K13" s="84" t="b">
        <v>0</v>
      </c>
      <c r="L13" s="84" t="b">
        <v>0</v>
      </c>
    </row>
    <row r="14" spans="1:12" ht="15">
      <c r="A14" s="84" t="s">
        <v>2239</v>
      </c>
      <c r="B14" s="84" t="s">
        <v>2215</v>
      </c>
      <c r="C14" s="84">
        <v>14</v>
      </c>
      <c r="D14" s="118">
        <v>0.008292102113109677</v>
      </c>
      <c r="E14" s="118">
        <v>1.7309018501390343</v>
      </c>
      <c r="F14" s="84" t="s">
        <v>2651</v>
      </c>
      <c r="G14" s="84" t="b">
        <v>0</v>
      </c>
      <c r="H14" s="84" t="b">
        <v>0</v>
      </c>
      <c r="I14" s="84" t="b">
        <v>0</v>
      </c>
      <c r="J14" s="84" t="b">
        <v>0</v>
      </c>
      <c r="K14" s="84" t="b">
        <v>0</v>
      </c>
      <c r="L14" s="84" t="b">
        <v>0</v>
      </c>
    </row>
    <row r="15" spans="1:12" ht="15">
      <c r="A15" s="84" t="s">
        <v>2215</v>
      </c>
      <c r="B15" s="84" t="s">
        <v>2507</v>
      </c>
      <c r="C15" s="84">
        <v>14</v>
      </c>
      <c r="D15" s="118">
        <v>0.008292102113109677</v>
      </c>
      <c r="E15" s="118">
        <v>1.7343623822485408</v>
      </c>
      <c r="F15" s="84" t="s">
        <v>2651</v>
      </c>
      <c r="G15" s="84" t="b">
        <v>0</v>
      </c>
      <c r="H15" s="84" t="b">
        <v>0</v>
      </c>
      <c r="I15" s="84" t="b">
        <v>0</v>
      </c>
      <c r="J15" s="84" t="b">
        <v>0</v>
      </c>
      <c r="K15" s="84" t="b">
        <v>0</v>
      </c>
      <c r="L15" s="84" t="b">
        <v>0</v>
      </c>
    </row>
    <row r="16" spans="1:12" ht="15">
      <c r="A16" s="84" t="s">
        <v>264</v>
      </c>
      <c r="B16" s="84" t="s">
        <v>2216</v>
      </c>
      <c r="C16" s="84">
        <v>13</v>
      </c>
      <c r="D16" s="118">
        <v>0.007967500009591013</v>
      </c>
      <c r="E16" s="118">
        <v>1.9581456316420969</v>
      </c>
      <c r="F16" s="84" t="s">
        <v>2651</v>
      </c>
      <c r="G16" s="84" t="b">
        <v>0</v>
      </c>
      <c r="H16" s="84" t="b">
        <v>0</v>
      </c>
      <c r="I16" s="84" t="b">
        <v>0</v>
      </c>
      <c r="J16" s="84" t="b">
        <v>0</v>
      </c>
      <c r="K16" s="84" t="b">
        <v>0</v>
      </c>
      <c r="L16" s="84" t="b">
        <v>0</v>
      </c>
    </row>
    <row r="17" spans="1:12" ht="15">
      <c r="A17" s="84" t="s">
        <v>2507</v>
      </c>
      <c r="B17" s="84" t="s">
        <v>351</v>
      </c>
      <c r="C17" s="84">
        <v>13</v>
      </c>
      <c r="D17" s="118">
        <v>0.007967500009591013</v>
      </c>
      <c r="E17" s="118">
        <v>1.9861743552423403</v>
      </c>
      <c r="F17" s="84" t="s">
        <v>2651</v>
      </c>
      <c r="G17" s="84" t="b">
        <v>0</v>
      </c>
      <c r="H17" s="84" t="b">
        <v>0</v>
      </c>
      <c r="I17" s="84" t="b">
        <v>0</v>
      </c>
      <c r="J17" s="84" t="b">
        <v>0</v>
      </c>
      <c r="K17" s="84" t="b">
        <v>0</v>
      </c>
      <c r="L17" s="84" t="b">
        <v>0</v>
      </c>
    </row>
    <row r="18" spans="1:12" ht="15">
      <c r="A18" s="84" t="s">
        <v>284</v>
      </c>
      <c r="B18" s="84" t="s">
        <v>295</v>
      </c>
      <c r="C18" s="84">
        <v>12</v>
      </c>
      <c r="D18" s="118">
        <v>0.007621502965516319</v>
      </c>
      <c r="E18" s="118">
        <v>1.8911988420114836</v>
      </c>
      <c r="F18" s="84" t="s">
        <v>2651</v>
      </c>
      <c r="G18" s="84" t="b">
        <v>0</v>
      </c>
      <c r="H18" s="84" t="b">
        <v>0</v>
      </c>
      <c r="I18" s="84" t="b">
        <v>0</v>
      </c>
      <c r="J18" s="84" t="b">
        <v>0</v>
      </c>
      <c r="K18" s="84" t="b">
        <v>0</v>
      </c>
      <c r="L18" s="84" t="b">
        <v>0</v>
      </c>
    </row>
    <row r="19" spans="1:12" ht="15">
      <c r="A19" s="84" t="s">
        <v>300</v>
      </c>
      <c r="B19" s="84" t="s">
        <v>299</v>
      </c>
      <c r="C19" s="84">
        <v>11</v>
      </c>
      <c r="D19" s="118">
        <v>0.00725232408421427</v>
      </c>
      <c r="E19" s="118">
        <v>1.8234470577446404</v>
      </c>
      <c r="F19" s="84" t="s">
        <v>2651</v>
      </c>
      <c r="G19" s="84" t="b">
        <v>0</v>
      </c>
      <c r="H19" s="84" t="b">
        <v>0</v>
      </c>
      <c r="I19" s="84" t="b">
        <v>0</v>
      </c>
      <c r="J19" s="84" t="b">
        <v>0</v>
      </c>
      <c r="K19" s="84" t="b">
        <v>0</v>
      </c>
      <c r="L19" s="84" t="b">
        <v>0</v>
      </c>
    </row>
    <row r="20" spans="1:12" ht="15">
      <c r="A20" s="84" t="s">
        <v>345</v>
      </c>
      <c r="B20" s="84" t="s">
        <v>2241</v>
      </c>
      <c r="C20" s="84">
        <v>10</v>
      </c>
      <c r="D20" s="118">
        <v>0.006857850334652115</v>
      </c>
      <c r="E20" s="118">
        <v>2.1622656142980214</v>
      </c>
      <c r="F20" s="84" t="s">
        <v>2651</v>
      </c>
      <c r="G20" s="84" t="b">
        <v>0</v>
      </c>
      <c r="H20" s="84" t="b">
        <v>0</v>
      </c>
      <c r="I20" s="84" t="b">
        <v>0</v>
      </c>
      <c r="J20" s="84" t="b">
        <v>0</v>
      </c>
      <c r="K20" s="84" t="b">
        <v>0</v>
      </c>
      <c r="L20" s="84" t="b">
        <v>0</v>
      </c>
    </row>
    <row r="21" spans="1:12" ht="15">
      <c r="A21" s="84" t="s">
        <v>2241</v>
      </c>
      <c r="B21" s="84" t="s">
        <v>2242</v>
      </c>
      <c r="C21" s="84">
        <v>10</v>
      </c>
      <c r="D21" s="118">
        <v>0.006857850334652115</v>
      </c>
      <c r="E21" s="118">
        <v>2.1208729291397965</v>
      </c>
      <c r="F21" s="84" t="s">
        <v>2651</v>
      </c>
      <c r="G21" s="84" t="b">
        <v>0</v>
      </c>
      <c r="H21" s="84" t="b">
        <v>0</v>
      </c>
      <c r="I21" s="84" t="b">
        <v>0</v>
      </c>
      <c r="J21" s="84" t="b">
        <v>0</v>
      </c>
      <c r="K21" s="84" t="b">
        <v>0</v>
      </c>
      <c r="L21" s="84" t="b">
        <v>0</v>
      </c>
    </row>
    <row r="22" spans="1:12" ht="15">
      <c r="A22" s="84" t="s">
        <v>2242</v>
      </c>
      <c r="B22" s="84" t="s">
        <v>2243</v>
      </c>
      <c r="C22" s="84">
        <v>10</v>
      </c>
      <c r="D22" s="118">
        <v>0.006857850334652115</v>
      </c>
      <c r="E22" s="118">
        <v>2.1208729291397965</v>
      </c>
      <c r="F22" s="84" t="s">
        <v>2651</v>
      </c>
      <c r="G22" s="84" t="b">
        <v>0</v>
      </c>
      <c r="H22" s="84" t="b">
        <v>0</v>
      </c>
      <c r="I22" s="84" t="b">
        <v>0</v>
      </c>
      <c r="J22" s="84" t="b">
        <v>0</v>
      </c>
      <c r="K22" s="84" t="b">
        <v>0</v>
      </c>
      <c r="L22" s="84" t="b">
        <v>0</v>
      </c>
    </row>
    <row r="23" spans="1:12" ht="15">
      <c r="A23" s="84" t="s">
        <v>2243</v>
      </c>
      <c r="B23" s="84" t="s">
        <v>2244</v>
      </c>
      <c r="C23" s="84">
        <v>10</v>
      </c>
      <c r="D23" s="118">
        <v>0.006857850334652115</v>
      </c>
      <c r="E23" s="118">
        <v>2.1622656142980214</v>
      </c>
      <c r="F23" s="84" t="s">
        <v>2651</v>
      </c>
      <c r="G23" s="84" t="b">
        <v>0</v>
      </c>
      <c r="H23" s="84" t="b">
        <v>0</v>
      </c>
      <c r="I23" s="84" t="b">
        <v>0</v>
      </c>
      <c r="J23" s="84" t="b">
        <v>0</v>
      </c>
      <c r="K23" s="84" t="b">
        <v>0</v>
      </c>
      <c r="L23" s="84" t="b">
        <v>0</v>
      </c>
    </row>
    <row r="24" spans="1:12" ht="15">
      <c r="A24" s="84" t="s">
        <v>2244</v>
      </c>
      <c r="B24" s="84" t="s">
        <v>2245</v>
      </c>
      <c r="C24" s="84">
        <v>10</v>
      </c>
      <c r="D24" s="118">
        <v>0.006857850334652115</v>
      </c>
      <c r="E24" s="118">
        <v>2.1622656142980214</v>
      </c>
      <c r="F24" s="84" t="s">
        <v>2651</v>
      </c>
      <c r="G24" s="84" t="b">
        <v>0</v>
      </c>
      <c r="H24" s="84" t="b">
        <v>0</v>
      </c>
      <c r="I24" s="84" t="b">
        <v>0</v>
      </c>
      <c r="J24" s="84" t="b">
        <v>0</v>
      </c>
      <c r="K24" s="84" t="b">
        <v>0</v>
      </c>
      <c r="L24" s="84" t="b">
        <v>0</v>
      </c>
    </row>
    <row r="25" spans="1:12" ht="15">
      <c r="A25" s="84" t="s">
        <v>2245</v>
      </c>
      <c r="B25" s="84" t="s">
        <v>2246</v>
      </c>
      <c r="C25" s="84">
        <v>10</v>
      </c>
      <c r="D25" s="118">
        <v>0.006857850334652115</v>
      </c>
      <c r="E25" s="118">
        <v>2.1622656142980214</v>
      </c>
      <c r="F25" s="84" t="s">
        <v>2651</v>
      </c>
      <c r="G25" s="84" t="b">
        <v>0</v>
      </c>
      <c r="H25" s="84" t="b">
        <v>0</v>
      </c>
      <c r="I25" s="84" t="b">
        <v>0</v>
      </c>
      <c r="J25" s="84" t="b">
        <v>0</v>
      </c>
      <c r="K25" s="84" t="b">
        <v>0</v>
      </c>
      <c r="L25" s="84" t="b">
        <v>0</v>
      </c>
    </row>
    <row r="26" spans="1:12" ht="15">
      <c r="A26" s="84" t="s">
        <v>2246</v>
      </c>
      <c r="B26" s="84" t="s">
        <v>2247</v>
      </c>
      <c r="C26" s="84">
        <v>10</v>
      </c>
      <c r="D26" s="118">
        <v>0.006857850334652115</v>
      </c>
      <c r="E26" s="118">
        <v>2.1622656142980214</v>
      </c>
      <c r="F26" s="84" t="s">
        <v>2651</v>
      </c>
      <c r="G26" s="84" t="b">
        <v>0</v>
      </c>
      <c r="H26" s="84" t="b">
        <v>0</v>
      </c>
      <c r="I26" s="84" t="b">
        <v>0</v>
      </c>
      <c r="J26" s="84" t="b">
        <v>0</v>
      </c>
      <c r="K26" s="84" t="b">
        <v>0</v>
      </c>
      <c r="L26" s="84" t="b">
        <v>0</v>
      </c>
    </row>
    <row r="27" spans="1:12" ht="15">
      <c r="A27" s="84" t="s">
        <v>2247</v>
      </c>
      <c r="B27" s="84" t="s">
        <v>2248</v>
      </c>
      <c r="C27" s="84">
        <v>10</v>
      </c>
      <c r="D27" s="118">
        <v>0.006857850334652115</v>
      </c>
      <c r="E27" s="118">
        <v>2.1622656142980214</v>
      </c>
      <c r="F27" s="84" t="s">
        <v>2651</v>
      </c>
      <c r="G27" s="84" t="b">
        <v>0</v>
      </c>
      <c r="H27" s="84" t="b">
        <v>0</v>
      </c>
      <c r="I27" s="84" t="b">
        <v>0</v>
      </c>
      <c r="J27" s="84" t="b">
        <v>0</v>
      </c>
      <c r="K27" s="84" t="b">
        <v>0</v>
      </c>
      <c r="L27" s="84" t="b">
        <v>0</v>
      </c>
    </row>
    <row r="28" spans="1:12" ht="15">
      <c r="A28" s="84" t="s">
        <v>2248</v>
      </c>
      <c r="B28" s="84" t="s">
        <v>2508</v>
      </c>
      <c r="C28" s="84">
        <v>10</v>
      </c>
      <c r="D28" s="118">
        <v>0.006857850334652115</v>
      </c>
      <c r="E28" s="118">
        <v>2.1622656142980214</v>
      </c>
      <c r="F28" s="84" t="s">
        <v>2651</v>
      </c>
      <c r="G28" s="84" t="b">
        <v>0</v>
      </c>
      <c r="H28" s="84" t="b">
        <v>0</v>
      </c>
      <c r="I28" s="84" t="b">
        <v>0</v>
      </c>
      <c r="J28" s="84" t="b">
        <v>0</v>
      </c>
      <c r="K28" s="84" t="b">
        <v>0</v>
      </c>
      <c r="L28" s="84" t="b">
        <v>0</v>
      </c>
    </row>
    <row r="29" spans="1:12" ht="15">
      <c r="A29" s="84" t="s">
        <v>2508</v>
      </c>
      <c r="B29" s="84" t="s">
        <v>2509</v>
      </c>
      <c r="C29" s="84">
        <v>10</v>
      </c>
      <c r="D29" s="118">
        <v>0.006857850334652115</v>
      </c>
      <c r="E29" s="118">
        <v>2.1622656142980214</v>
      </c>
      <c r="F29" s="84" t="s">
        <v>2651</v>
      </c>
      <c r="G29" s="84" t="b">
        <v>0</v>
      </c>
      <c r="H29" s="84" t="b">
        <v>0</v>
      </c>
      <c r="I29" s="84" t="b">
        <v>0</v>
      </c>
      <c r="J29" s="84" t="b">
        <v>0</v>
      </c>
      <c r="K29" s="84" t="b">
        <v>0</v>
      </c>
      <c r="L29" s="84" t="b">
        <v>0</v>
      </c>
    </row>
    <row r="30" spans="1:12" ht="15">
      <c r="A30" s="84" t="s">
        <v>2509</v>
      </c>
      <c r="B30" s="84" t="s">
        <v>2215</v>
      </c>
      <c r="C30" s="84">
        <v>10</v>
      </c>
      <c r="D30" s="118">
        <v>0.006857850334652115</v>
      </c>
      <c r="E30" s="118">
        <v>1.7309018501390343</v>
      </c>
      <c r="F30" s="84" t="s">
        <v>2651</v>
      </c>
      <c r="G30" s="84" t="b">
        <v>0</v>
      </c>
      <c r="H30" s="84" t="b">
        <v>0</v>
      </c>
      <c r="I30" s="84" t="b">
        <v>0</v>
      </c>
      <c r="J30" s="84" t="b">
        <v>0</v>
      </c>
      <c r="K30" s="84" t="b">
        <v>0</v>
      </c>
      <c r="L30" s="84" t="b">
        <v>0</v>
      </c>
    </row>
    <row r="31" spans="1:12" ht="15">
      <c r="A31" s="84" t="s">
        <v>303</v>
      </c>
      <c r="B31" s="84" t="s">
        <v>350</v>
      </c>
      <c r="C31" s="84">
        <v>10</v>
      </c>
      <c r="D31" s="118">
        <v>0.006857850334652115</v>
      </c>
      <c r="E31" s="118">
        <v>2.0161375786197833</v>
      </c>
      <c r="F31" s="84" t="s">
        <v>2651</v>
      </c>
      <c r="G31" s="84" t="b">
        <v>0</v>
      </c>
      <c r="H31" s="84" t="b">
        <v>0</v>
      </c>
      <c r="I31" s="84" t="b">
        <v>0</v>
      </c>
      <c r="J31" s="84" t="b">
        <v>0</v>
      </c>
      <c r="K31" s="84" t="b">
        <v>0</v>
      </c>
      <c r="L31" s="84" t="b">
        <v>0</v>
      </c>
    </row>
    <row r="32" spans="1:12" ht="15">
      <c r="A32" s="84" t="s">
        <v>350</v>
      </c>
      <c r="B32" s="84" t="s">
        <v>302</v>
      </c>
      <c r="C32" s="84">
        <v>10</v>
      </c>
      <c r="D32" s="118">
        <v>0.006857850334652115</v>
      </c>
      <c r="E32" s="118">
        <v>1.9581456316420967</v>
      </c>
      <c r="F32" s="84" t="s">
        <v>2651</v>
      </c>
      <c r="G32" s="84" t="b">
        <v>0</v>
      </c>
      <c r="H32" s="84" t="b">
        <v>0</v>
      </c>
      <c r="I32" s="84" t="b">
        <v>0</v>
      </c>
      <c r="J32" s="84" t="b">
        <v>0</v>
      </c>
      <c r="K32" s="84" t="b">
        <v>0</v>
      </c>
      <c r="L32" s="84" t="b">
        <v>0</v>
      </c>
    </row>
    <row r="33" spans="1:12" ht="15">
      <c r="A33" s="84" t="s">
        <v>301</v>
      </c>
      <c r="B33" s="84" t="s">
        <v>349</v>
      </c>
      <c r="C33" s="84">
        <v>10</v>
      </c>
      <c r="D33" s="118">
        <v>0.006857850334652115</v>
      </c>
      <c r="E33" s="118">
        <v>1.9581456316420967</v>
      </c>
      <c r="F33" s="84" t="s">
        <v>2651</v>
      </c>
      <c r="G33" s="84" t="b">
        <v>0</v>
      </c>
      <c r="H33" s="84" t="b">
        <v>0</v>
      </c>
      <c r="I33" s="84" t="b">
        <v>0</v>
      </c>
      <c r="J33" s="84" t="b">
        <v>0</v>
      </c>
      <c r="K33" s="84" t="b">
        <v>0</v>
      </c>
      <c r="L33" s="84" t="b">
        <v>0</v>
      </c>
    </row>
    <row r="34" spans="1:12" ht="15">
      <c r="A34" s="84" t="s">
        <v>349</v>
      </c>
      <c r="B34" s="84" t="s">
        <v>300</v>
      </c>
      <c r="C34" s="84">
        <v>10</v>
      </c>
      <c r="D34" s="118">
        <v>0.006857850334652115</v>
      </c>
      <c r="E34" s="118">
        <v>1.9581456316420967</v>
      </c>
      <c r="F34" s="84" t="s">
        <v>2651</v>
      </c>
      <c r="G34" s="84" t="b">
        <v>0</v>
      </c>
      <c r="H34" s="84" t="b">
        <v>0</v>
      </c>
      <c r="I34" s="84" t="b">
        <v>0</v>
      </c>
      <c r="J34" s="84" t="b">
        <v>0</v>
      </c>
      <c r="K34" s="84" t="b">
        <v>0</v>
      </c>
      <c r="L34" s="84" t="b">
        <v>0</v>
      </c>
    </row>
    <row r="35" spans="1:12" ht="15">
      <c r="A35" s="84" t="s">
        <v>297</v>
      </c>
      <c r="B35" s="84" t="s">
        <v>286</v>
      </c>
      <c r="C35" s="84">
        <v>10</v>
      </c>
      <c r="D35" s="118">
        <v>0.006857850334652115</v>
      </c>
      <c r="E35" s="118">
        <v>1.7608650735164775</v>
      </c>
      <c r="F35" s="84" t="s">
        <v>2651</v>
      </c>
      <c r="G35" s="84" t="b">
        <v>0</v>
      </c>
      <c r="H35" s="84" t="b">
        <v>0</v>
      </c>
      <c r="I35" s="84" t="b">
        <v>0</v>
      </c>
      <c r="J35" s="84" t="b">
        <v>0</v>
      </c>
      <c r="K35" s="84" t="b">
        <v>0</v>
      </c>
      <c r="L35" s="84" t="b">
        <v>0</v>
      </c>
    </row>
    <row r="36" spans="1:12" ht="15">
      <c r="A36" s="84" t="s">
        <v>286</v>
      </c>
      <c r="B36" s="84" t="s">
        <v>296</v>
      </c>
      <c r="C36" s="84">
        <v>10</v>
      </c>
      <c r="D36" s="118">
        <v>0.006857850334652115</v>
      </c>
      <c r="E36" s="118">
        <v>1.4598350778524962</v>
      </c>
      <c r="F36" s="84" t="s">
        <v>2651</v>
      </c>
      <c r="G36" s="84" t="b">
        <v>0</v>
      </c>
      <c r="H36" s="84" t="b">
        <v>0</v>
      </c>
      <c r="I36" s="84" t="b">
        <v>0</v>
      </c>
      <c r="J36" s="84" t="b">
        <v>0</v>
      </c>
      <c r="K36" s="84" t="b">
        <v>0</v>
      </c>
      <c r="L36" s="84" t="b">
        <v>0</v>
      </c>
    </row>
    <row r="37" spans="1:12" ht="15">
      <c r="A37" s="84" t="s">
        <v>222</v>
      </c>
      <c r="B37" s="84" t="s">
        <v>293</v>
      </c>
      <c r="C37" s="84">
        <v>10</v>
      </c>
      <c r="D37" s="118">
        <v>0.006857850334652115</v>
      </c>
      <c r="E37" s="118">
        <v>1.11304759162784</v>
      </c>
      <c r="F37" s="84" t="s">
        <v>2651</v>
      </c>
      <c r="G37" s="84" t="b">
        <v>0</v>
      </c>
      <c r="H37" s="84" t="b">
        <v>0</v>
      </c>
      <c r="I37" s="84" t="b">
        <v>0</v>
      </c>
      <c r="J37" s="84" t="b">
        <v>0</v>
      </c>
      <c r="K37" s="84" t="b">
        <v>0</v>
      </c>
      <c r="L37" s="84" t="b">
        <v>0</v>
      </c>
    </row>
    <row r="38" spans="1:12" ht="15">
      <c r="A38" s="84" t="s">
        <v>293</v>
      </c>
      <c r="B38" s="84" t="s">
        <v>284</v>
      </c>
      <c r="C38" s="84">
        <v>10</v>
      </c>
      <c r="D38" s="118">
        <v>0.006857850334652115</v>
      </c>
      <c r="E38" s="118">
        <v>1.8120175959638587</v>
      </c>
      <c r="F38" s="84" t="s">
        <v>2651</v>
      </c>
      <c r="G38" s="84" t="b">
        <v>0</v>
      </c>
      <c r="H38" s="84" t="b">
        <v>0</v>
      </c>
      <c r="I38" s="84" t="b">
        <v>0</v>
      </c>
      <c r="J38" s="84" t="b">
        <v>0</v>
      </c>
      <c r="K38" s="84" t="b">
        <v>0</v>
      </c>
      <c r="L38" s="84" t="b">
        <v>0</v>
      </c>
    </row>
    <row r="39" spans="1:12" ht="15">
      <c r="A39" s="84" t="s">
        <v>295</v>
      </c>
      <c r="B39" s="84" t="s">
        <v>348</v>
      </c>
      <c r="C39" s="84">
        <v>10</v>
      </c>
      <c r="D39" s="118">
        <v>0.006857850334652115</v>
      </c>
      <c r="E39" s="118">
        <v>2.0161375786197833</v>
      </c>
      <c r="F39" s="84" t="s">
        <v>2651</v>
      </c>
      <c r="G39" s="84" t="b">
        <v>0</v>
      </c>
      <c r="H39" s="84" t="b">
        <v>0</v>
      </c>
      <c r="I39" s="84" t="b">
        <v>0</v>
      </c>
      <c r="J39" s="84" t="b">
        <v>0</v>
      </c>
      <c r="K39" s="84" t="b">
        <v>0</v>
      </c>
      <c r="L39" s="84" t="b">
        <v>0</v>
      </c>
    </row>
    <row r="40" spans="1:12" ht="15">
      <c r="A40" s="84" t="s">
        <v>234</v>
      </c>
      <c r="B40" s="84" t="s">
        <v>345</v>
      </c>
      <c r="C40" s="84">
        <v>9</v>
      </c>
      <c r="D40" s="118">
        <v>0.006435544133590022</v>
      </c>
      <c r="E40" s="118">
        <v>2.2080231048586967</v>
      </c>
      <c r="F40" s="84" t="s">
        <v>2651</v>
      </c>
      <c r="G40" s="84" t="b">
        <v>0</v>
      </c>
      <c r="H40" s="84" t="b">
        <v>0</v>
      </c>
      <c r="I40" s="84" t="b">
        <v>0</v>
      </c>
      <c r="J40" s="84" t="b">
        <v>0</v>
      </c>
      <c r="K40" s="84" t="b">
        <v>0</v>
      </c>
      <c r="L40" s="84" t="b">
        <v>0</v>
      </c>
    </row>
    <row r="41" spans="1:12" ht="15">
      <c r="A41" s="84" t="s">
        <v>2215</v>
      </c>
      <c r="B41" s="84" t="s">
        <v>344</v>
      </c>
      <c r="C41" s="84">
        <v>9</v>
      </c>
      <c r="D41" s="118">
        <v>0.006435544133590022</v>
      </c>
      <c r="E41" s="118">
        <v>1.764325605625984</v>
      </c>
      <c r="F41" s="84" t="s">
        <v>2651</v>
      </c>
      <c r="G41" s="84" t="b">
        <v>0</v>
      </c>
      <c r="H41" s="84" t="b">
        <v>0</v>
      </c>
      <c r="I41" s="84" t="b">
        <v>0</v>
      </c>
      <c r="J41" s="84" t="b">
        <v>0</v>
      </c>
      <c r="K41" s="84" t="b">
        <v>0</v>
      </c>
      <c r="L41" s="84" t="b">
        <v>0</v>
      </c>
    </row>
    <row r="42" spans="1:12" ht="15">
      <c r="A42" s="84" t="s">
        <v>2222</v>
      </c>
      <c r="B42" s="84" t="s">
        <v>2223</v>
      </c>
      <c r="C42" s="84">
        <v>7</v>
      </c>
      <c r="D42" s="118">
        <v>0.005494234018581626</v>
      </c>
      <c r="E42" s="118">
        <v>2.0988786354336284</v>
      </c>
      <c r="F42" s="84" t="s">
        <v>2651</v>
      </c>
      <c r="G42" s="84" t="b">
        <v>0</v>
      </c>
      <c r="H42" s="84" t="b">
        <v>0</v>
      </c>
      <c r="I42" s="84" t="b">
        <v>0</v>
      </c>
      <c r="J42" s="84" t="b">
        <v>0</v>
      </c>
      <c r="K42" s="84" t="b">
        <v>0</v>
      </c>
      <c r="L42" s="84" t="b">
        <v>0</v>
      </c>
    </row>
    <row r="43" spans="1:12" ht="15">
      <c r="A43" s="84" t="s">
        <v>2510</v>
      </c>
      <c r="B43" s="84" t="s">
        <v>2511</v>
      </c>
      <c r="C43" s="84">
        <v>5</v>
      </c>
      <c r="D43" s="118">
        <v>0.00439191299734519</v>
      </c>
      <c r="E43" s="118">
        <v>2.4632956099620027</v>
      </c>
      <c r="F43" s="84" t="s">
        <v>2651</v>
      </c>
      <c r="G43" s="84" t="b">
        <v>0</v>
      </c>
      <c r="H43" s="84" t="b">
        <v>0</v>
      </c>
      <c r="I43" s="84" t="b">
        <v>0</v>
      </c>
      <c r="J43" s="84" t="b">
        <v>0</v>
      </c>
      <c r="K43" s="84" t="b">
        <v>0</v>
      </c>
      <c r="L43" s="84" t="b">
        <v>0</v>
      </c>
    </row>
    <row r="44" spans="1:12" ht="15">
      <c r="A44" s="84" t="s">
        <v>286</v>
      </c>
      <c r="B44" s="84" t="s">
        <v>300</v>
      </c>
      <c r="C44" s="84">
        <v>5</v>
      </c>
      <c r="D44" s="118">
        <v>0.005101601895670067</v>
      </c>
      <c r="E44" s="118">
        <v>1.4018431308748094</v>
      </c>
      <c r="F44" s="84" t="s">
        <v>2651</v>
      </c>
      <c r="G44" s="84" t="b">
        <v>0</v>
      </c>
      <c r="H44" s="84" t="b">
        <v>0</v>
      </c>
      <c r="I44" s="84" t="b">
        <v>0</v>
      </c>
      <c r="J44" s="84" t="b">
        <v>0</v>
      </c>
      <c r="K44" s="84" t="b">
        <v>0</v>
      </c>
      <c r="L44" s="84" t="b">
        <v>0</v>
      </c>
    </row>
    <row r="45" spans="1:12" ht="15">
      <c r="A45" s="84" t="s">
        <v>373</v>
      </c>
      <c r="B45" s="84" t="s">
        <v>372</v>
      </c>
      <c r="C45" s="84">
        <v>4</v>
      </c>
      <c r="D45" s="118">
        <v>0.003761540667890372</v>
      </c>
      <c r="E45" s="118">
        <v>2.560205622970059</v>
      </c>
      <c r="F45" s="84" t="s">
        <v>2651</v>
      </c>
      <c r="G45" s="84" t="b">
        <v>0</v>
      </c>
      <c r="H45" s="84" t="b">
        <v>0</v>
      </c>
      <c r="I45" s="84" t="b">
        <v>0</v>
      </c>
      <c r="J45" s="84" t="b">
        <v>0</v>
      </c>
      <c r="K45" s="84" t="b">
        <v>0</v>
      </c>
      <c r="L45" s="84" t="b">
        <v>0</v>
      </c>
    </row>
    <row r="46" spans="1:12" ht="15">
      <c r="A46" s="84" t="s">
        <v>372</v>
      </c>
      <c r="B46" s="84" t="s">
        <v>370</v>
      </c>
      <c r="C46" s="84">
        <v>4</v>
      </c>
      <c r="D46" s="118">
        <v>0.003761540667890372</v>
      </c>
      <c r="E46" s="118">
        <v>2.4632956099620027</v>
      </c>
      <c r="F46" s="84" t="s">
        <v>2651</v>
      </c>
      <c r="G46" s="84" t="b">
        <v>0</v>
      </c>
      <c r="H46" s="84" t="b">
        <v>0</v>
      </c>
      <c r="I46" s="84" t="b">
        <v>0</v>
      </c>
      <c r="J46" s="84" t="b">
        <v>0</v>
      </c>
      <c r="K46" s="84" t="b">
        <v>0</v>
      </c>
      <c r="L46" s="84" t="b">
        <v>0</v>
      </c>
    </row>
    <row r="47" spans="1:12" ht="15">
      <c r="A47" s="84" t="s">
        <v>370</v>
      </c>
      <c r="B47" s="84" t="s">
        <v>371</v>
      </c>
      <c r="C47" s="84">
        <v>4</v>
      </c>
      <c r="D47" s="118">
        <v>0.003761540667890372</v>
      </c>
      <c r="E47" s="118">
        <v>2.4632956099620027</v>
      </c>
      <c r="F47" s="84" t="s">
        <v>2651</v>
      </c>
      <c r="G47" s="84" t="b">
        <v>0</v>
      </c>
      <c r="H47" s="84" t="b">
        <v>0</v>
      </c>
      <c r="I47" s="84" t="b">
        <v>0</v>
      </c>
      <c r="J47" s="84" t="b">
        <v>0</v>
      </c>
      <c r="K47" s="84" t="b">
        <v>1</v>
      </c>
      <c r="L47" s="84" t="b">
        <v>0</v>
      </c>
    </row>
    <row r="48" spans="1:12" ht="15">
      <c r="A48" s="84" t="s">
        <v>371</v>
      </c>
      <c r="B48" s="84" t="s">
        <v>222</v>
      </c>
      <c r="C48" s="84">
        <v>4</v>
      </c>
      <c r="D48" s="118">
        <v>0.003761540667890372</v>
      </c>
      <c r="E48" s="118">
        <v>1.6059631135307342</v>
      </c>
      <c r="F48" s="84" t="s">
        <v>2651</v>
      </c>
      <c r="G48" s="84" t="b">
        <v>0</v>
      </c>
      <c r="H48" s="84" t="b">
        <v>1</v>
      </c>
      <c r="I48" s="84" t="b">
        <v>0</v>
      </c>
      <c r="J48" s="84" t="b">
        <v>0</v>
      </c>
      <c r="K48" s="84" t="b">
        <v>0</v>
      </c>
      <c r="L48" s="84" t="b">
        <v>0</v>
      </c>
    </row>
    <row r="49" spans="1:12" ht="15">
      <c r="A49" s="84" t="s">
        <v>2230</v>
      </c>
      <c r="B49" s="84" t="s">
        <v>2230</v>
      </c>
      <c r="C49" s="84">
        <v>4</v>
      </c>
      <c r="D49" s="118">
        <v>0.0053023211959209865</v>
      </c>
      <c r="E49" s="118">
        <v>2.4632956099620027</v>
      </c>
      <c r="F49" s="84" t="s">
        <v>2651</v>
      </c>
      <c r="G49" s="84" t="b">
        <v>0</v>
      </c>
      <c r="H49" s="84" t="b">
        <v>0</v>
      </c>
      <c r="I49" s="84" t="b">
        <v>0</v>
      </c>
      <c r="J49" s="84" t="b">
        <v>0</v>
      </c>
      <c r="K49" s="84" t="b">
        <v>0</v>
      </c>
      <c r="L49" s="84" t="b">
        <v>0</v>
      </c>
    </row>
    <row r="50" spans="1:12" ht="15">
      <c r="A50" s="84" t="s">
        <v>301</v>
      </c>
      <c r="B50" s="84" t="s">
        <v>286</v>
      </c>
      <c r="C50" s="84">
        <v>4</v>
      </c>
      <c r="D50" s="118">
        <v>0.004531930931905679</v>
      </c>
      <c r="E50" s="118">
        <v>1.304933117866753</v>
      </c>
      <c r="F50" s="84" t="s">
        <v>2651</v>
      </c>
      <c r="G50" s="84" t="b">
        <v>0</v>
      </c>
      <c r="H50" s="84" t="b">
        <v>0</v>
      </c>
      <c r="I50" s="84" t="b">
        <v>0</v>
      </c>
      <c r="J50" s="84" t="b">
        <v>0</v>
      </c>
      <c r="K50" s="84" t="b">
        <v>0</v>
      </c>
      <c r="L50" s="84" t="b">
        <v>0</v>
      </c>
    </row>
    <row r="51" spans="1:12" ht="15">
      <c r="A51" s="84" t="s">
        <v>300</v>
      </c>
      <c r="B51" s="84" t="s">
        <v>360</v>
      </c>
      <c r="C51" s="84">
        <v>4</v>
      </c>
      <c r="D51" s="118">
        <v>0.004531930931905679</v>
      </c>
      <c r="E51" s="118">
        <v>1.9581456316420967</v>
      </c>
      <c r="F51" s="84" t="s">
        <v>2651</v>
      </c>
      <c r="G51" s="84" t="b">
        <v>0</v>
      </c>
      <c r="H51" s="84" t="b">
        <v>0</v>
      </c>
      <c r="I51" s="84" t="b">
        <v>0</v>
      </c>
      <c r="J51" s="84" t="b">
        <v>0</v>
      </c>
      <c r="K51" s="84" t="b">
        <v>0</v>
      </c>
      <c r="L51" s="84" t="b">
        <v>0</v>
      </c>
    </row>
    <row r="52" spans="1:12" ht="15">
      <c r="A52" s="84" t="s">
        <v>360</v>
      </c>
      <c r="B52" s="84" t="s">
        <v>299</v>
      </c>
      <c r="C52" s="84">
        <v>4</v>
      </c>
      <c r="D52" s="118">
        <v>0.004531930931905679</v>
      </c>
      <c r="E52" s="118">
        <v>1.9861743552423403</v>
      </c>
      <c r="F52" s="84" t="s">
        <v>2651</v>
      </c>
      <c r="G52" s="84" t="b">
        <v>0</v>
      </c>
      <c r="H52" s="84" t="b">
        <v>0</v>
      </c>
      <c r="I52" s="84" t="b">
        <v>0</v>
      </c>
      <c r="J52" s="84" t="b">
        <v>0</v>
      </c>
      <c r="K52" s="84" t="b">
        <v>0</v>
      </c>
      <c r="L52" s="84" t="b">
        <v>0</v>
      </c>
    </row>
    <row r="53" spans="1:12" ht="15">
      <c r="A53" s="84" t="s">
        <v>222</v>
      </c>
      <c r="B53" s="84" t="s">
        <v>343</v>
      </c>
      <c r="C53" s="84">
        <v>4</v>
      </c>
      <c r="D53" s="118">
        <v>0.003761540667890372</v>
      </c>
      <c r="E53" s="118">
        <v>1.259175627306078</v>
      </c>
      <c r="F53" s="84" t="s">
        <v>2651</v>
      </c>
      <c r="G53" s="84" t="b">
        <v>0</v>
      </c>
      <c r="H53" s="84" t="b">
        <v>0</v>
      </c>
      <c r="I53" s="84" t="b">
        <v>0</v>
      </c>
      <c r="J53" s="84" t="b">
        <v>0</v>
      </c>
      <c r="K53" s="84" t="b">
        <v>0</v>
      </c>
      <c r="L53" s="84" t="b">
        <v>0</v>
      </c>
    </row>
    <row r="54" spans="1:12" ht="15">
      <c r="A54" s="84" t="s">
        <v>343</v>
      </c>
      <c r="B54" s="84" t="s">
        <v>342</v>
      </c>
      <c r="C54" s="84">
        <v>4</v>
      </c>
      <c r="D54" s="118">
        <v>0.003761540667890372</v>
      </c>
      <c r="E54" s="118">
        <v>2.560205622970059</v>
      </c>
      <c r="F54" s="84" t="s">
        <v>2651</v>
      </c>
      <c r="G54" s="84" t="b">
        <v>0</v>
      </c>
      <c r="H54" s="84" t="b">
        <v>0</v>
      </c>
      <c r="I54" s="84" t="b">
        <v>0</v>
      </c>
      <c r="J54" s="84" t="b">
        <v>0</v>
      </c>
      <c r="K54" s="84" t="b">
        <v>0</v>
      </c>
      <c r="L54" s="84" t="b">
        <v>0</v>
      </c>
    </row>
    <row r="55" spans="1:12" ht="15">
      <c r="A55" s="84" t="s">
        <v>282</v>
      </c>
      <c r="B55" s="84" t="s">
        <v>281</v>
      </c>
      <c r="C55" s="84">
        <v>4</v>
      </c>
      <c r="D55" s="118">
        <v>0.003761540667890372</v>
      </c>
      <c r="E55" s="118">
        <v>2.560205622970059</v>
      </c>
      <c r="F55" s="84" t="s">
        <v>2651</v>
      </c>
      <c r="G55" s="84" t="b">
        <v>0</v>
      </c>
      <c r="H55" s="84" t="b">
        <v>0</v>
      </c>
      <c r="I55" s="84" t="b">
        <v>0</v>
      </c>
      <c r="J55" s="84" t="b">
        <v>0</v>
      </c>
      <c r="K55" s="84" t="b">
        <v>0</v>
      </c>
      <c r="L55" s="84" t="b">
        <v>0</v>
      </c>
    </row>
    <row r="56" spans="1:12" ht="15">
      <c r="A56" s="84" t="s">
        <v>281</v>
      </c>
      <c r="B56" s="84" t="s">
        <v>280</v>
      </c>
      <c r="C56" s="84">
        <v>4</v>
      </c>
      <c r="D56" s="118">
        <v>0.003761540667890372</v>
      </c>
      <c r="E56" s="118">
        <v>2.560205622970059</v>
      </c>
      <c r="F56" s="84" t="s">
        <v>2651</v>
      </c>
      <c r="G56" s="84" t="b">
        <v>0</v>
      </c>
      <c r="H56" s="84" t="b">
        <v>0</v>
      </c>
      <c r="I56" s="84" t="b">
        <v>0</v>
      </c>
      <c r="J56" s="84" t="b">
        <v>0</v>
      </c>
      <c r="K56" s="84" t="b">
        <v>0</v>
      </c>
      <c r="L56" s="84" t="b">
        <v>0</v>
      </c>
    </row>
    <row r="57" spans="1:12" ht="15">
      <c r="A57" s="84" t="s">
        <v>280</v>
      </c>
      <c r="B57" s="84" t="s">
        <v>222</v>
      </c>
      <c r="C57" s="84">
        <v>4</v>
      </c>
      <c r="D57" s="118">
        <v>0.003761540667890372</v>
      </c>
      <c r="E57" s="118">
        <v>1.6059631135307342</v>
      </c>
      <c r="F57" s="84" t="s">
        <v>2651</v>
      </c>
      <c r="G57" s="84" t="b">
        <v>0</v>
      </c>
      <c r="H57" s="84" t="b">
        <v>0</v>
      </c>
      <c r="I57" s="84" t="b">
        <v>0</v>
      </c>
      <c r="J57" s="84" t="b">
        <v>0</v>
      </c>
      <c r="K57" s="84" t="b">
        <v>0</v>
      </c>
      <c r="L57" s="84" t="b">
        <v>0</v>
      </c>
    </row>
    <row r="58" spans="1:12" ht="15">
      <c r="A58" s="84" t="s">
        <v>222</v>
      </c>
      <c r="B58" s="84" t="s">
        <v>2227</v>
      </c>
      <c r="C58" s="84">
        <v>3</v>
      </c>
      <c r="D58" s="118">
        <v>0.00306096113740204</v>
      </c>
      <c r="E58" s="118">
        <v>1.0373268776897215</v>
      </c>
      <c r="F58" s="84" t="s">
        <v>2651</v>
      </c>
      <c r="G58" s="84" t="b">
        <v>0</v>
      </c>
      <c r="H58" s="84" t="b">
        <v>0</v>
      </c>
      <c r="I58" s="84" t="b">
        <v>0</v>
      </c>
      <c r="J58" s="84" t="b">
        <v>0</v>
      </c>
      <c r="K58" s="84" t="b">
        <v>0</v>
      </c>
      <c r="L58" s="84" t="b">
        <v>0</v>
      </c>
    </row>
    <row r="59" spans="1:12" ht="15">
      <c r="A59" s="84" t="s">
        <v>2527</v>
      </c>
      <c r="B59" s="84" t="s">
        <v>2528</v>
      </c>
      <c r="C59" s="84">
        <v>3</v>
      </c>
      <c r="D59" s="118">
        <v>0.00306096113740204</v>
      </c>
      <c r="E59" s="118">
        <v>2.6851443595783593</v>
      </c>
      <c r="F59" s="84" t="s">
        <v>2651</v>
      </c>
      <c r="G59" s="84" t="b">
        <v>0</v>
      </c>
      <c r="H59" s="84" t="b">
        <v>0</v>
      </c>
      <c r="I59" s="84" t="b">
        <v>0</v>
      </c>
      <c r="J59" s="84" t="b">
        <v>0</v>
      </c>
      <c r="K59" s="84" t="b">
        <v>0</v>
      </c>
      <c r="L59" s="84" t="b">
        <v>0</v>
      </c>
    </row>
    <row r="60" spans="1:12" ht="15">
      <c r="A60" s="84" t="s">
        <v>222</v>
      </c>
      <c r="B60" s="84" t="s">
        <v>2221</v>
      </c>
      <c r="C60" s="84">
        <v>3</v>
      </c>
      <c r="D60" s="118">
        <v>0.00306096113740204</v>
      </c>
      <c r="E60" s="118">
        <v>0.7820543725864155</v>
      </c>
      <c r="F60" s="84" t="s">
        <v>2651</v>
      </c>
      <c r="G60" s="84" t="b">
        <v>0</v>
      </c>
      <c r="H60" s="84" t="b">
        <v>0</v>
      </c>
      <c r="I60" s="84" t="b">
        <v>0</v>
      </c>
      <c r="J60" s="84" t="b">
        <v>0</v>
      </c>
      <c r="K60" s="84" t="b">
        <v>0</v>
      </c>
      <c r="L60" s="84" t="b">
        <v>0</v>
      </c>
    </row>
    <row r="61" spans="1:12" ht="15">
      <c r="A61" s="84" t="s">
        <v>2529</v>
      </c>
      <c r="B61" s="84" t="s">
        <v>2530</v>
      </c>
      <c r="C61" s="84">
        <v>3</v>
      </c>
      <c r="D61" s="118">
        <v>0.00306096113740204</v>
      </c>
      <c r="E61" s="118">
        <v>2.6851443595783593</v>
      </c>
      <c r="F61" s="84" t="s">
        <v>2651</v>
      </c>
      <c r="G61" s="84" t="b">
        <v>0</v>
      </c>
      <c r="H61" s="84" t="b">
        <v>0</v>
      </c>
      <c r="I61" s="84" t="b">
        <v>0</v>
      </c>
      <c r="J61" s="84" t="b">
        <v>0</v>
      </c>
      <c r="K61" s="84" t="b">
        <v>0</v>
      </c>
      <c r="L61" s="84" t="b">
        <v>0</v>
      </c>
    </row>
    <row r="62" spans="1:12" ht="15">
      <c r="A62" s="84" t="s">
        <v>297</v>
      </c>
      <c r="B62" s="84" t="s">
        <v>296</v>
      </c>
      <c r="C62" s="84">
        <v>3</v>
      </c>
      <c r="D62" s="118">
        <v>0.00306096113740204</v>
      </c>
      <c r="E62" s="118">
        <v>1.0461008019972267</v>
      </c>
      <c r="F62" s="84" t="s">
        <v>2651</v>
      </c>
      <c r="G62" s="84" t="b">
        <v>0</v>
      </c>
      <c r="H62" s="84" t="b">
        <v>0</v>
      </c>
      <c r="I62" s="84" t="b">
        <v>0</v>
      </c>
      <c r="J62" s="84" t="b">
        <v>0</v>
      </c>
      <c r="K62" s="84" t="b">
        <v>0</v>
      </c>
      <c r="L62" s="84" t="b">
        <v>0</v>
      </c>
    </row>
    <row r="63" spans="1:12" ht="15">
      <c r="A63" s="84" t="s">
        <v>2535</v>
      </c>
      <c r="B63" s="84" t="s">
        <v>2536</v>
      </c>
      <c r="C63" s="84">
        <v>3</v>
      </c>
      <c r="D63" s="118">
        <v>0.00306096113740204</v>
      </c>
      <c r="E63" s="118">
        <v>2.6851443595783593</v>
      </c>
      <c r="F63" s="84" t="s">
        <v>2651</v>
      </c>
      <c r="G63" s="84" t="b">
        <v>0</v>
      </c>
      <c r="H63" s="84" t="b">
        <v>0</v>
      </c>
      <c r="I63" s="84" t="b">
        <v>0</v>
      </c>
      <c r="J63" s="84" t="b">
        <v>0</v>
      </c>
      <c r="K63" s="84" t="b">
        <v>0</v>
      </c>
      <c r="L63" s="84" t="b">
        <v>0</v>
      </c>
    </row>
    <row r="64" spans="1:12" ht="15">
      <c r="A64" s="84" t="s">
        <v>2536</v>
      </c>
      <c r="B64" s="84" t="s">
        <v>2224</v>
      </c>
      <c r="C64" s="84">
        <v>3</v>
      </c>
      <c r="D64" s="118">
        <v>0.00306096113740204</v>
      </c>
      <c r="E64" s="118">
        <v>2.384114363914378</v>
      </c>
      <c r="F64" s="84" t="s">
        <v>2651</v>
      </c>
      <c r="G64" s="84" t="b">
        <v>0</v>
      </c>
      <c r="H64" s="84" t="b">
        <v>0</v>
      </c>
      <c r="I64" s="84" t="b">
        <v>0</v>
      </c>
      <c r="J64" s="84" t="b">
        <v>0</v>
      </c>
      <c r="K64" s="84" t="b">
        <v>0</v>
      </c>
      <c r="L64" s="84" t="b">
        <v>0</v>
      </c>
    </row>
    <row r="65" spans="1:12" ht="15">
      <c r="A65" s="84" t="s">
        <v>2224</v>
      </c>
      <c r="B65" s="84" t="s">
        <v>2537</v>
      </c>
      <c r="C65" s="84">
        <v>3</v>
      </c>
      <c r="D65" s="118">
        <v>0.00306096113740204</v>
      </c>
      <c r="E65" s="118">
        <v>2.3171675742837645</v>
      </c>
      <c r="F65" s="84" t="s">
        <v>2651</v>
      </c>
      <c r="G65" s="84" t="b">
        <v>0</v>
      </c>
      <c r="H65" s="84" t="b">
        <v>0</v>
      </c>
      <c r="I65" s="84" t="b">
        <v>0</v>
      </c>
      <c r="J65" s="84" t="b">
        <v>0</v>
      </c>
      <c r="K65" s="84" t="b">
        <v>0</v>
      </c>
      <c r="L65" s="84" t="b">
        <v>0</v>
      </c>
    </row>
    <row r="66" spans="1:12" ht="15">
      <c r="A66" s="84" t="s">
        <v>2537</v>
      </c>
      <c r="B66" s="84" t="s">
        <v>2538</v>
      </c>
      <c r="C66" s="84">
        <v>3</v>
      </c>
      <c r="D66" s="118">
        <v>0.00306096113740204</v>
      </c>
      <c r="E66" s="118">
        <v>2.6851443595783593</v>
      </c>
      <c r="F66" s="84" t="s">
        <v>2651</v>
      </c>
      <c r="G66" s="84" t="b">
        <v>0</v>
      </c>
      <c r="H66" s="84" t="b">
        <v>0</v>
      </c>
      <c r="I66" s="84" t="b">
        <v>0</v>
      </c>
      <c r="J66" s="84" t="b">
        <v>0</v>
      </c>
      <c r="K66" s="84" t="b">
        <v>0</v>
      </c>
      <c r="L66" s="84" t="b">
        <v>0</v>
      </c>
    </row>
    <row r="67" spans="1:12" ht="15">
      <c r="A67" s="84" t="s">
        <v>2538</v>
      </c>
      <c r="B67" s="84" t="s">
        <v>2539</v>
      </c>
      <c r="C67" s="84">
        <v>3</v>
      </c>
      <c r="D67" s="118">
        <v>0.00306096113740204</v>
      </c>
      <c r="E67" s="118">
        <v>2.6851443595783593</v>
      </c>
      <c r="F67" s="84" t="s">
        <v>2651</v>
      </c>
      <c r="G67" s="84" t="b">
        <v>0</v>
      </c>
      <c r="H67" s="84" t="b">
        <v>0</v>
      </c>
      <c r="I67" s="84" t="b">
        <v>0</v>
      </c>
      <c r="J67" s="84" t="b">
        <v>0</v>
      </c>
      <c r="K67" s="84" t="b">
        <v>0</v>
      </c>
      <c r="L67" s="84" t="b">
        <v>0</v>
      </c>
    </row>
    <row r="68" spans="1:12" ht="15">
      <c r="A68" s="84" t="s">
        <v>2539</v>
      </c>
      <c r="B68" s="84" t="s">
        <v>2540</v>
      </c>
      <c r="C68" s="84">
        <v>3</v>
      </c>
      <c r="D68" s="118">
        <v>0.00306096113740204</v>
      </c>
      <c r="E68" s="118">
        <v>2.6851443595783593</v>
      </c>
      <c r="F68" s="84" t="s">
        <v>2651</v>
      </c>
      <c r="G68" s="84" t="b">
        <v>0</v>
      </c>
      <c r="H68" s="84" t="b">
        <v>0</v>
      </c>
      <c r="I68" s="84" t="b">
        <v>0</v>
      </c>
      <c r="J68" s="84" t="b">
        <v>0</v>
      </c>
      <c r="K68" s="84" t="b">
        <v>0</v>
      </c>
      <c r="L68" s="84" t="b">
        <v>0</v>
      </c>
    </row>
    <row r="69" spans="1:12" ht="15">
      <c r="A69" s="84" t="s">
        <v>2540</v>
      </c>
      <c r="B69" s="84" t="s">
        <v>2541</v>
      </c>
      <c r="C69" s="84">
        <v>3</v>
      </c>
      <c r="D69" s="118">
        <v>0.00306096113740204</v>
      </c>
      <c r="E69" s="118">
        <v>2.6851443595783593</v>
      </c>
      <c r="F69" s="84" t="s">
        <v>2651</v>
      </c>
      <c r="G69" s="84" t="b">
        <v>0</v>
      </c>
      <c r="H69" s="84" t="b">
        <v>0</v>
      </c>
      <c r="I69" s="84" t="b">
        <v>0</v>
      </c>
      <c r="J69" s="84" t="b">
        <v>0</v>
      </c>
      <c r="K69" s="84" t="b">
        <v>0</v>
      </c>
      <c r="L69" s="84" t="b">
        <v>0</v>
      </c>
    </row>
    <row r="70" spans="1:12" ht="15">
      <c r="A70" s="84" t="s">
        <v>2541</v>
      </c>
      <c r="B70" s="84" t="s">
        <v>2542</v>
      </c>
      <c r="C70" s="84">
        <v>3</v>
      </c>
      <c r="D70" s="118">
        <v>0.00306096113740204</v>
      </c>
      <c r="E70" s="118">
        <v>2.6851443595783593</v>
      </c>
      <c r="F70" s="84" t="s">
        <v>2651</v>
      </c>
      <c r="G70" s="84" t="b">
        <v>0</v>
      </c>
      <c r="H70" s="84" t="b">
        <v>0</v>
      </c>
      <c r="I70" s="84" t="b">
        <v>0</v>
      </c>
      <c r="J70" s="84" t="b">
        <v>0</v>
      </c>
      <c r="K70" s="84" t="b">
        <v>0</v>
      </c>
      <c r="L70" s="84" t="b">
        <v>0</v>
      </c>
    </row>
    <row r="71" spans="1:12" ht="15">
      <c r="A71" s="84" t="s">
        <v>2542</v>
      </c>
      <c r="B71" s="84" t="s">
        <v>2543</v>
      </c>
      <c r="C71" s="84">
        <v>3</v>
      </c>
      <c r="D71" s="118">
        <v>0.00306096113740204</v>
      </c>
      <c r="E71" s="118">
        <v>2.6851443595783593</v>
      </c>
      <c r="F71" s="84" t="s">
        <v>2651</v>
      </c>
      <c r="G71" s="84" t="b">
        <v>0</v>
      </c>
      <c r="H71" s="84" t="b">
        <v>0</v>
      </c>
      <c r="I71" s="84" t="b">
        <v>0</v>
      </c>
      <c r="J71" s="84" t="b">
        <v>0</v>
      </c>
      <c r="K71" s="84" t="b">
        <v>0</v>
      </c>
      <c r="L71" s="84" t="b">
        <v>0</v>
      </c>
    </row>
    <row r="72" spans="1:12" ht="15">
      <c r="A72" s="84" t="s">
        <v>2543</v>
      </c>
      <c r="B72" s="84" t="s">
        <v>2544</v>
      </c>
      <c r="C72" s="84">
        <v>3</v>
      </c>
      <c r="D72" s="118">
        <v>0.00306096113740204</v>
      </c>
      <c r="E72" s="118">
        <v>2.6851443595783593</v>
      </c>
      <c r="F72" s="84" t="s">
        <v>2651</v>
      </c>
      <c r="G72" s="84" t="b">
        <v>0</v>
      </c>
      <c r="H72" s="84" t="b">
        <v>0</v>
      </c>
      <c r="I72" s="84" t="b">
        <v>0</v>
      </c>
      <c r="J72" s="84" t="b">
        <v>0</v>
      </c>
      <c r="K72" s="84" t="b">
        <v>0</v>
      </c>
      <c r="L72" s="84" t="b">
        <v>0</v>
      </c>
    </row>
    <row r="73" spans="1:12" ht="15">
      <c r="A73" s="84" t="s">
        <v>2544</v>
      </c>
      <c r="B73" s="84" t="s">
        <v>2545</v>
      </c>
      <c r="C73" s="84">
        <v>3</v>
      </c>
      <c r="D73" s="118">
        <v>0.00306096113740204</v>
      </c>
      <c r="E73" s="118">
        <v>2.6851443595783593</v>
      </c>
      <c r="F73" s="84" t="s">
        <v>2651</v>
      </c>
      <c r="G73" s="84" t="b">
        <v>0</v>
      </c>
      <c r="H73" s="84" t="b">
        <v>0</v>
      </c>
      <c r="I73" s="84" t="b">
        <v>0</v>
      </c>
      <c r="J73" s="84" t="b">
        <v>0</v>
      </c>
      <c r="K73" s="84" t="b">
        <v>0</v>
      </c>
      <c r="L73" s="84" t="b">
        <v>0</v>
      </c>
    </row>
    <row r="74" spans="1:12" ht="15">
      <c r="A74" s="84" t="s">
        <v>2545</v>
      </c>
      <c r="B74" s="84" t="s">
        <v>2546</v>
      </c>
      <c r="C74" s="84">
        <v>3</v>
      </c>
      <c r="D74" s="118">
        <v>0.00306096113740204</v>
      </c>
      <c r="E74" s="118">
        <v>2.6851443595783593</v>
      </c>
      <c r="F74" s="84" t="s">
        <v>2651</v>
      </c>
      <c r="G74" s="84" t="b">
        <v>0</v>
      </c>
      <c r="H74" s="84" t="b">
        <v>0</v>
      </c>
      <c r="I74" s="84" t="b">
        <v>0</v>
      </c>
      <c r="J74" s="84" t="b">
        <v>0</v>
      </c>
      <c r="K74" s="84" t="b">
        <v>0</v>
      </c>
      <c r="L74" s="84" t="b">
        <v>0</v>
      </c>
    </row>
    <row r="75" spans="1:12" ht="15">
      <c r="A75" s="84" t="s">
        <v>2546</v>
      </c>
      <c r="B75" s="84" t="s">
        <v>2547</v>
      </c>
      <c r="C75" s="84">
        <v>3</v>
      </c>
      <c r="D75" s="118">
        <v>0.00306096113740204</v>
      </c>
      <c r="E75" s="118">
        <v>2.6851443595783593</v>
      </c>
      <c r="F75" s="84" t="s">
        <v>2651</v>
      </c>
      <c r="G75" s="84" t="b">
        <v>0</v>
      </c>
      <c r="H75" s="84" t="b">
        <v>0</v>
      </c>
      <c r="I75" s="84" t="b">
        <v>0</v>
      </c>
      <c r="J75" s="84" t="b">
        <v>0</v>
      </c>
      <c r="K75" s="84" t="b">
        <v>0</v>
      </c>
      <c r="L75" s="84" t="b">
        <v>0</v>
      </c>
    </row>
    <row r="76" spans="1:12" ht="15">
      <c r="A76" s="84" t="s">
        <v>2547</v>
      </c>
      <c r="B76" s="84" t="s">
        <v>2548</v>
      </c>
      <c r="C76" s="84">
        <v>3</v>
      </c>
      <c r="D76" s="118">
        <v>0.00306096113740204</v>
      </c>
      <c r="E76" s="118">
        <v>2.6851443595783593</v>
      </c>
      <c r="F76" s="84" t="s">
        <v>2651</v>
      </c>
      <c r="G76" s="84" t="b">
        <v>0</v>
      </c>
      <c r="H76" s="84" t="b">
        <v>0</v>
      </c>
      <c r="I76" s="84" t="b">
        <v>0</v>
      </c>
      <c r="J76" s="84" t="b">
        <v>0</v>
      </c>
      <c r="K76" s="84" t="b">
        <v>0</v>
      </c>
      <c r="L76" s="84" t="b">
        <v>0</v>
      </c>
    </row>
    <row r="77" spans="1:12" ht="15">
      <c r="A77" s="84" t="s">
        <v>2548</v>
      </c>
      <c r="B77" s="84" t="s">
        <v>2549</v>
      </c>
      <c r="C77" s="84">
        <v>3</v>
      </c>
      <c r="D77" s="118">
        <v>0.00306096113740204</v>
      </c>
      <c r="E77" s="118">
        <v>2.6851443595783593</v>
      </c>
      <c r="F77" s="84" t="s">
        <v>2651</v>
      </c>
      <c r="G77" s="84" t="b">
        <v>0</v>
      </c>
      <c r="H77" s="84" t="b">
        <v>0</v>
      </c>
      <c r="I77" s="84" t="b">
        <v>0</v>
      </c>
      <c r="J77" s="84" t="b">
        <v>0</v>
      </c>
      <c r="K77" s="84" t="b">
        <v>0</v>
      </c>
      <c r="L77" s="84" t="b">
        <v>0</v>
      </c>
    </row>
    <row r="78" spans="1:12" ht="15">
      <c r="A78" s="84" t="s">
        <v>342</v>
      </c>
      <c r="B78" s="84" t="s">
        <v>341</v>
      </c>
      <c r="C78" s="84">
        <v>3</v>
      </c>
      <c r="D78" s="118">
        <v>0.00306096113740204</v>
      </c>
      <c r="E78" s="118">
        <v>2.6851443595783593</v>
      </c>
      <c r="F78" s="84" t="s">
        <v>2651</v>
      </c>
      <c r="G78" s="84" t="b">
        <v>0</v>
      </c>
      <c r="H78" s="84" t="b">
        <v>0</v>
      </c>
      <c r="I78" s="84" t="b">
        <v>0</v>
      </c>
      <c r="J78" s="84" t="b">
        <v>0</v>
      </c>
      <c r="K78" s="84" t="b">
        <v>0</v>
      </c>
      <c r="L78" s="84" t="b">
        <v>0</v>
      </c>
    </row>
    <row r="79" spans="1:12" ht="15">
      <c r="A79" s="84" t="s">
        <v>341</v>
      </c>
      <c r="B79" s="84" t="s">
        <v>340</v>
      </c>
      <c r="C79" s="84">
        <v>3</v>
      </c>
      <c r="D79" s="118">
        <v>0.00306096113740204</v>
      </c>
      <c r="E79" s="118">
        <v>2.6851443595783593</v>
      </c>
      <c r="F79" s="84" t="s">
        <v>2651</v>
      </c>
      <c r="G79" s="84" t="b">
        <v>0</v>
      </c>
      <c r="H79" s="84" t="b">
        <v>0</v>
      </c>
      <c r="I79" s="84" t="b">
        <v>0</v>
      </c>
      <c r="J79" s="84" t="b">
        <v>0</v>
      </c>
      <c r="K79" s="84" t="b">
        <v>0</v>
      </c>
      <c r="L79" s="84" t="b">
        <v>0</v>
      </c>
    </row>
    <row r="80" spans="1:12" ht="15">
      <c r="A80" s="84" t="s">
        <v>340</v>
      </c>
      <c r="B80" s="84" t="s">
        <v>339</v>
      </c>
      <c r="C80" s="84">
        <v>3</v>
      </c>
      <c r="D80" s="118">
        <v>0.00306096113740204</v>
      </c>
      <c r="E80" s="118">
        <v>2.6851443595783593</v>
      </c>
      <c r="F80" s="84" t="s">
        <v>2651</v>
      </c>
      <c r="G80" s="84" t="b">
        <v>0</v>
      </c>
      <c r="H80" s="84" t="b">
        <v>0</v>
      </c>
      <c r="I80" s="84" t="b">
        <v>0</v>
      </c>
      <c r="J80" s="84" t="b">
        <v>0</v>
      </c>
      <c r="K80" s="84" t="b">
        <v>0</v>
      </c>
      <c r="L80" s="84" t="b">
        <v>0</v>
      </c>
    </row>
    <row r="81" spans="1:12" ht="15">
      <c r="A81" s="84" t="s">
        <v>339</v>
      </c>
      <c r="B81" s="84" t="s">
        <v>338</v>
      </c>
      <c r="C81" s="84">
        <v>3</v>
      </c>
      <c r="D81" s="118">
        <v>0.00306096113740204</v>
      </c>
      <c r="E81" s="118">
        <v>2.6851443595783593</v>
      </c>
      <c r="F81" s="84" t="s">
        <v>2651</v>
      </c>
      <c r="G81" s="84" t="b">
        <v>0</v>
      </c>
      <c r="H81" s="84" t="b">
        <v>0</v>
      </c>
      <c r="I81" s="84" t="b">
        <v>0</v>
      </c>
      <c r="J81" s="84" t="b">
        <v>0</v>
      </c>
      <c r="K81" s="84" t="b">
        <v>0</v>
      </c>
      <c r="L81" s="84" t="b">
        <v>0</v>
      </c>
    </row>
    <row r="82" spans="1:12" ht="15">
      <c r="A82" s="84" t="s">
        <v>338</v>
      </c>
      <c r="B82" s="84" t="s">
        <v>337</v>
      </c>
      <c r="C82" s="84">
        <v>3</v>
      </c>
      <c r="D82" s="118">
        <v>0.00306096113740204</v>
      </c>
      <c r="E82" s="118">
        <v>2.6851443595783593</v>
      </c>
      <c r="F82" s="84" t="s">
        <v>2651</v>
      </c>
      <c r="G82" s="84" t="b">
        <v>0</v>
      </c>
      <c r="H82" s="84" t="b">
        <v>0</v>
      </c>
      <c r="I82" s="84" t="b">
        <v>0</v>
      </c>
      <c r="J82" s="84" t="b">
        <v>0</v>
      </c>
      <c r="K82" s="84" t="b">
        <v>0</v>
      </c>
      <c r="L82" s="84" t="b">
        <v>0</v>
      </c>
    </row>
    <row r="83" spans="1:12" ht="15">
      <c r="A83" s="84" t="s">
        <v>337</v>
      </c>
      <c r="B83" s="84" t="s">
        <v>336</v>
      </c>
      <c r="C83" s="84">
        <v>3</v>
      </c>
      <c r="D83" s="118">
        <v>0.00306096113740204</v>
      </c>
      <c r="E83" s="118">
        <v>2.6851443595783593</v>
      </c>
      <c r="F83" s="84" t="s">
        <v>2651</v>
      </c>
      <c r="G83" s="84" t="b">
        <v>0</v>
      </c>
      <c r="H83" s="84" t="b">
        <v>0</v>
      </c>
      <c r="I83" s="84" t="b">
        <v>0</v>
      </c>
      <c r="J83" s="84" t="b">
        <v>0</v>
      </c>
      <c r="K83" s="84" t="b">
        <v>0</v>
      </c>
      <c r="L83" s="84" t="b">
        <v>0</v>
      </c>
    </row>
    <row r="84" spans="1:12" ht="15">
      <c r="A84" s="84" t="s">
        <v>335</v>
      </c>
      <c r="B84" s="84" t="s">
        <v>334</v>
      </c>
      <c r="C84" s="84">
        <v>3</v>
      </c>
      <c r="D84" s="118">
        <v>0.00306096113740204</v>
      </c>
      <c r="E84" s="118">
        <v>2.6851443595783593</v>
      </c>
      <c r="F84" s="84" t="s">
        <v>2651</v>
      </c>
      <c r="G84" s="84" t="b">
        <v>0</v>
      </c>
      <c r="H84" s="84" t="b">
        <v>0</v>
      </c>
      <c r="I84" s="84" t="b">
        <v>0</v>
      </c>
      <c r="J84" s="84" t="b">
        <v>0</v>
      </c>
      <c r="K84" s="84" t="b">
        <v>0</v>
      </c>
      <c r="L84" s="84" t="b">
        <v>0</v>
      </c>
    </row>
    <row r="85" spans="1:12" ht="15">
      <c r="A85" s="84" t="s">
        <v>334</v>
      </c>
      <c r="B85" s="84" t="s">
        <v>333</v>
      </c>
      <c r="C85" s="84">
        <v>3</v>
      </c>
      <c r="D85" s="118">
        <v>0.00306096113740204</v>
      </c>
      <c r="E85" s="118">
        <v>2.6851443595783593</v>
      </c>
      <c r="F85" s="84" t="s">
        <v>2651</v>
      </c>
      <c r="G85" s="84" t="b">
        <v>0</v>
      </c>
      <c r="H85" s="84" t="b">
        <v>0</v>
      </c>
      <c r="I85" s="84" t="b">
        <v>0</v>
      </c>
      <c r="J85" s="84" t="b">
        <v>0</v>
      </c>
      <c r="K85" s="84" t="b">
        <v>0</v>
      </c>
      <c r="L85" s="84" t="b">
        <v>0</v>
      </c>
    </row>
    <row r="86" spans="1:12" ht="15">
      <c r="A86" s="84" t="s">
        <v>333</v>
      </c>
      <c r="B86" s="84" t="s">
        <v>332</v>
      </c>
      <c r="C86" s="84">
        <v>3</v>
      </c>
      <c r="D86" s="118">
        <v>0.00306096113740204</v>
      </c>
      <c r="E86" s="118">
        <v>2.6851443595783593</v>
      </c>
      <c r="F86" s="84" t="s">
        <v>2651</v>
      </c>
      <c r="G86" s="84" t="b">
        <v>0</v>
      </c>
      <c r="H86" s="84" t="b">
        <v>0</v>
      </c>
      <c r="I86" s="84" t="b">
        <v>0</v>
      </c>
      <c r="J86" s="84" t="b">
        <v>0</v>
      </c>
      <c r="K86" s="84" t="b">
        <v>0</v>
      </c>
      <c r="L86" s="84" t="b">
        <v>0</v>
      </c>
    </row>
    <row r="87" spans="1:12" ht="15">
      <c r="A87" s="84" t="s">
        <v>332</v>
      </c>
      <c r="B87" s="84" t="s">
        <v>331</v>
      </c>
      <c r="C87" s="84">
        <v>3</v>
      </c>
      <c r="D87" s="118">
        <v>0.00306096113740204</v>
      </c>
      <c r="E87" s="118">
        <v>2.6851443595783593</v>
      </c>
      <c r="F87" s="84" t="s">
        <v>2651</v>
      </c>
      <c r="G87" s="84" t="b">
        <v>0</v>
      </c>
      <c r="H87" s="84" t="b">
        <v>0</v>
      </c>
      <c r="I87" s="84" t="b">
        <v>0</v>
      </c>
      <c r="J87" s="84" t="b">
        <v>0</v>
      </c>
      <c r="K87" s="84" t="b">
        <v>0</v>
      </c>
      <c r="L87" s="84" t="b">
        <v>0</v>
      </c>
    </row>
    <row r="88" spans="1:12" ht="15">
      <c r="A88" s="84" t="s">
        <v>331</v>
      </c>
      <c r="B88" s="84" t="s">
        <v>330</v>
      </c>
      <c r="C88" s="84">
        <v>3</v>
      </c>
      <c r="D88" s="118">
        <v>0.00306096113740204</v>
      </c>
      <c r="E88" s="118">
        <v>2.6851443595783593</v>
      </c>
      <c r="F88" s="84" t="s">
        <v>2651</v>
      </c>
      <c r="G88" s="84" t="b">
        <v>0</v>
      </c>
      <c r="H88" s="84" t="b">
        <v>0</v>
      </c>
      <c r="I88" s="84" t="b">
        <v>0</v>
      </c>
      <c r="J88" s="84" t="b">
        <v>0</v>
      </c>
      <c r="K88" s="84" t="b">
        <v>0</v>
      </c>
      <c r="L88" s="84" t="b">
        <v>0</v>
      </c>
    </row>
    <row r="89" spans="1:12" ht="15">
      <c r="A89" s="84" t="s">
        <v>283</v>
      </c>
      <c r="B89" s="84" t="s">
        <v>282</v>
      </c>
      <c r="C89" s="84">
        <v>3</v>
      </c>
      <c r="D89" s="118">
        <v>0.00306096113740204</v>
      </c>
      <c r="E89" s="118">
        <v>2.4352668863617595</v>
      </c>
      <c r="F89" s="84" t="s">
        <v>2651</v>
      </c>
      <c r="G89" s="84" t="b">
        <v>0</v>
      </c>
      <c r="H89" s="84" t="b">
        <v>0</v>
      </c>
      <c r="I89" s="84" t="b">
        <v>0</v>
      </c>
      <c r="J89" s="84" t="b">
        <v>0</v>
      </c>
      <c r="K89" s="84" t="b">
        <v>0</v>
      </c>
      <c r="L89" s="84" t="b">
        <v>0</v>
      </c>
    </row>
    <row r="90" spans="1:12" ht="15">
      <c r="A90" s="84" t="s">
        <v>213</v>
      </c>
      <c r="B90" s="84" t="s">
        <v>279</v>
      </c>
      <c r="C90" s="84">
        <v>3</v>
      </c>
      <c r="D90" s="118">
        <v>0.00306096113740204</v>
      </c>
      <c r="E90" s="118">
        <v>2.5602056229700594</v>
      </c>
      <c r="F90" s="84" t="s">
        <v>2651</v>
      </c>
      <c r="G90" s="84" t="b">
        <v>0</v>
      </c>
      <c r="H90" s="84" t="b">
        <v>0</v>
      </c>
      <c r="I90" s="84" t="b">
        <v>0</v>
      </c>
      <c r="J90" s="84" t="b">
        <v>0</v>
      </c>
      <c r="K90" s="84" t="b">
        <v>0</v>
      </c>
      <c r="L90" s="84" t="b">
        <v>0</v>
      </c>
    </row>
    <row r="91" spans="1:12" ht="15">
      <c r="A91" s="84" t="s">
        <v>278</v>
      </c>
      <c r="B91" s="84" t="s">
        <v>277</v>
      </c>
      <c r="C91" s="84">
        <v>3</v>
      </c>
      <c r="D91" s="118">
        <v>0.00306096113740204</v>
      </c>
      <c r="E91" s="118">
        <v>2.6851443595783593</v>
      </c>
      <c r="F91" s="84" t="s">
        <v>2651</v>
      </c>
      <c r="G91" s="84" t="b">
        <v>0</v>
      </c>
      <c r="H91" s="84" t="b">
        <v>0</v>
      </c>
      <c r="I91" s="84" t="b">
        <v>0</v>
      </c>
      <c r="J91" s="84" t="b">
        <v>0</v>
      </c>
      <c r="K91" s="84" t="b">
        <v>0</v>
      </c>
      <c r="L91" s="84" t="b">
        <v>0</v>
      </c>
    </row>
    <row r="92" spans="1:12" ht="15">
      <c r="A92" s="84" t="s">
        <v>222</v>
      </c>
      <c r="B92" s="84" t="s">
        <v>2225</v>
      </c>
      <c r="C92" s="84">
        <v>2</v>
      </c>
      <c r="D92" s="118">
        <v>0.0022659654659528397</v>
      </c>
      <c r="E92" s="118">
        <v>0.7820543725864155</v>
      </c>
      <c r="F92" s="84" t="s">
        <v>2651</v>
      </c>
      <c r="G92" s="84" t="b">
        <v>0</v>
      </c>
      <c r="H92" s="84" t="b">
        <v>0</v>
      </c>
      <c r="I92" s="84" t="b">
        <v>0</v>
      </c>
      <c r="J92" s="84" t="b">
        <v>0</v>
      </c>
      <c r="K92" s="84" t="b">
        <v>0</v>
      </c>
      <c r="L92" s="84" t="b">
        <v>0</v>
      </c>
    </row>
    <row r="93" spans="1:12" ht="15">
      <c r="A93" s="84" t="s">
        <v>2555</v>
      </c>
      <c r="B93" s="84" t="s">
        <v>2556</v>
      </c>
      <c r="C93" s="84">
        <v>2</v>
      </c>
      <c r="D93" s="118">
        <v>0.0022659654659528397</v>
      </c>
      <c r="E93" s="118">
        <v>2.86123561863404</v>
      </c>
      <c r="F93" s="84" t="s">
        <v>2651</v>
      </c>
      <c r="G93" s="84" t="b">
        <v>0</v>
      </c>
      <c r="H93" s="84" t="b">
        <v>0</v>
      </c>
      <c r="I93" s="84" t="b">
        <v>0</v>
      </c>
      <c r="J93" s="84" t="b">
        <v>0</v>
      </c>
      <c r="K93" s="84" t="b">
        <v>0</v>
      </c>
      <c r="L93" s="84" t="b">
        <v>0</v>
      </c>
    </row>
    <row r="94" spans="1:12" ht="15">
      <c r="A94" s="84" t="s">
        <v>2512</v>
      </c>
      <c r="B94" s="84" t="s">
        <v>2557</v>
      </c>
      <c r="C94" s="84">
        <v>2</v>
      </c>
      <c r="D94" s="118">
        <v>0.0022659654659528397</v>
      </c>
      <c r="E94" s="118">
        <v>2.560205622970059</v>
      </c>
      <c r="F94" s="84" t="s">
        <v>2651</v>
      </c>
      <c r="G94" s="84" t="b">
        <v>0</v>
      </c>
      <c r="H94" s="84" t="b">
        <v>0</v>
      </c>
      <c r="I94" s="84" t="b">
        <v>0</v>
      </c>
      <c r="J94" s="84" t="b">
        <v>0</v>
      </c>
      <c r="K94" s="84" t="b">
        <v>0</v>
      </c>
      <c r="L94" s="84" t="b">
        <v>0</v>
      </c>
    </row>
    <row r="95" spans="1:12" ht="15">
      <c r="A95" s="84" t="s">
        <v>2561</v>
      </c>
      <c r="B95" s="84" t="s">
        <v>2562</v>
      </c>
      <c r="C95" s="84">
        <v>2</v>
      </c>
      <c r="D95" s="118">
        <v>0.0022659654659528397</v>
      </c>
      <c r="E95" s="118">
        <v>2.86123561863404</v>
      </c>
      <c r="F95" s="84" t="s">
        <v>2651</v>
      </c>
      <c r="G95" s="84" t="b">
        <v>1</v>
      </c>
      <c r="H95" s="84" t="b">
        <v>0</v>
      </c>
      <c r="I95" s="84" t="b">
        <v>0</v>
      </c>
      <c r="J95" s="84" t="b">
        <v>0</v>
      </c>
      <c r="K95" s="84" t="b">
        <v>0</v>
      </c>
      <c r="L95" s="84" t="b">
        <v>0</v>
      </c>
    </row>
    <row r="96" spans="1:12" ht="15">
      <c r="A96" s="84" t="s">
        <v>2526</v>
      </c>
      <c r="B96" s="84" t="s">
        <v>2526</v>
      </c>
      <c r="C96" s="84">
        <v>2</v>
      </c>
      <c r="D96" s="118">
        <v>0.0026511605979604932</v>
      </c>
      <c r="E96" s="118">
        <v>2.509053100522678</v>
      </c>
      <c r="F96" s="84" t="s">
        <v>2651</v>
      </c>
      <c r="G96" s="84" t="b">
        <v>0</v>
      </c>
      <c r="H96" s="84" t="b">
        <v>1</v>
      </c>
      <c r="I96" s="84" t="b">
        <v>0</v>
      </c>
      <c r="J96" s="84" t="b">
        <v>0</v>
      </c>
      <c r="K96" s="84" t="b">
        <v>1</v>
      </c>
      <c r="L96" s="84" t="b">
        <v>0</v>
      </c>
    </row>
    <row r="97" spans="1:12" ht="15">
      <c r="A97" s="84" t="s">
        <v>2568</v>
      </c>
      <c r="B97" s="84" t="s">
        <v>2569</v>
      </c>
      <c r="C97" s="84">
        <v>2</v>
      </c>
      <c r="D97" s="118">
        <v>0.0022659654659528397</v>
      </c>
      <c r="E97" s="118">
        <v>2.86123561863404</v>
      </c>
      <c r="F97" s="84" t="s">
        <v>2651</v>
      </c>
      <c r="G97" s="84" t="b">
        <v>0</v>
      </c>
      <c r="H97" s="84" t="b">
        <v>0</v>
      </c>
      <c r="I97" s="84" t="b">
        <v>0</v>
      </c>
      <c r="J97" s="84" t="b">
        <v>0</v>
      </c>
      <c r="K97" s="84" t="b">
        <v>0</v>
      </c>
      <c r="L97" s="84" t="b">
        <v>0</v>
      </c>
    </row>
    <row r="98" spans="1:12" ht="15">
      <c r="A98" s="84" t="s">
        <v>2572</v>
      </c>
      <c r="B98" s="84" t="s">
        <v>2573</v>
      </c>
      <c r="C98" s="84">
        <v>2</v>
      </c>
      <c r="D98" s="118">
        <v>0.0022659654659528397</v>
      </c>
      <c r="E98" s="118">
        <v>2.86123561863404</v>
      </c>
      <c r="F98" s="84" t="s">
        <v>2651</v>
      </c>
      <c r="G98" s="84" t="b">
        <v>0</v>
      </c>
      <c r="H98" s="84" t="b">
        <v>0</v>
      </c>
      <c r="I98" s="84" t="b">
        <v>0</v>
      </c>
      <c r="J98" s="84" t="b">
        <v>0</v>
      </c>
      <c r="K98" s="84" t="b">
        <v>0</v>
      </c>
      <c r="L98" s="84" t="b">
        <v>0</v>
      </c>
    </row>
    <row r="99" spans="1:12" ht="15">
      <c r="A99" s="84" t="s">
        <v>270</v>
      </c>
      <c r="B99" s="84" t="s">
        <v>373</v>
      </c>
      <c r="C99" s="84">
        <v>2</v>
      </c>
      <c r="D99" s="118">
        <v>0.0022659654659528397</v>
      </c>
      <c r="E99" s="118">
        <v>2.384114363914378</v>
      </c>
      <c r="F99" s="84" t="s">
        <v>2651</v>
      </c>
      <c r="G99" s="84" t="b">
        <v>0</v>
      </c>
      <c r="H99" s="84" t="b">
        <v>0</v>
      </c>
      <c r="I99" s="84" t="b">
        <v>0</v>
      </c>
      <c r="J99" s="84" t="b">
        <v>0</v>
      </c>
      <c r="K99" s="84" t="b">
        <v>0</v>
      </c>
      <c r="L99" s="84" t="b">
        <v>0</v>
      </c>
    </row>
    <row r="100" spans="1:12" ht="15">
      <c r="A100" s="84" t="s">
        <v>271</v>
      </c>
      <c r="B100" s="84" t="s">
        <v>373</v>
      </c>
      <c r="C100" s="84">
        <v>2</v>
      </c>
      <c r="D100" s="118">
        <v>0.0022659654659528397</v>
      </c>
      <c r="E100" s="118">
        <v>2.560205622970059</v>
      </c>
      <c r="F100" s="84" t="s">
        <v>2651</v>
      </c>
      <c r="G100" s="84" t="b">
        <v>0</v>
      </c>
      <c r="H100" s="84" t="b">
        <v>0</v>
      </c>
      <c r="I100" s="84" t="b">
        <v>0</v>
      </c>
      <c r="J100" s="84" t="b">
        <v>0</v>
      </c>
      <c r="K100" s="84" t="b">
        <v>0</v>
      </c>
      <c r="L100" s="84" t="b">
        <v>0</v>
      </c>
    </row>
    <row r="101" spans="1:12" ht="15">
      <c r="A101" s="84" t="s">
        <v>222</v>
      </c>
      <c r="B101" s="84" t="s">
        <v>2231</v>
      </c>
      <c r="C101" s="84">
        <v>2</v>
      </c>
      <c r="D101" s="118">
        <v>0.0022659654659528397</v>
      </c>
      <c r="E101" s="118">
        <v>1.0830843682503968</v>
      </c>
      <c r="F101" s="84" t="s">
        <v>2651</v>
      </c>
      <c r="G101" s="84" t="b">
        <v>0</v>
      </c>
      <c r="H101" s="84" t="b">
        <v>0</v>
      </c>
      <c r="I101" s="84" t="b">
        <v>0</v>
      </c>
      <c r="J101" s="84" t="b">
        <v>0</v>
      </c>
      <c r="K101" s="84" t="b">
        <v>0</v>
      </c>
      <c r="L101" s="84" t="b">
        <v>0</v>
      </c>
    </row>
    <row r="102" spans="1:12" ht="15">
      <c r="A102" s="84" t="s">
        <v>2231</v>
      </c>
      <c r="B102" s="84" t="s">
        <v>2215</v>
      </c>
      <c r="C102" s="84">
        <v>2</v>
      </c>
      <c r="D102" s="118">
        <v>0.0022659654659528397</v>
      </c>
      <c r="E102" s="118">
        <v>1.554810591083353</v>
      </c>
      <c r="F102" s="84" t="s">
        <v>2651</v>
      </c>
      <c r="G102" s="84" t="b">
        <v>0</v>
      </c>
      <c r="H102" s="84" t="b">
        <v>0</v>
      </c>
      <c r="I102" s="84" t="b">
        <v>0</v>
      </c>
      <c r="J102" s="84" t="b">
        <v>0</v>
      </c>
      <c r="K102" s="84" t="b">
        <v>0</v>
      </c>
      <c r="L102" s="84" t="b">
        <v>0</v>
      </c>
    </row>
    <row r="103" spans="1:12" ht="15">
      <c r="A103" s="84" t="s">
        <v>222</v>
      </c>
      <c r="B103" s="84" t="s">
        <v>286</v>
      </c>
      <c r="C103" s="84">
        <v>2</v>
      </c>
      <c r="D103" s="118">
        <v>0.0022659654659528397</v>
      </c>
      <c r="E103" s="118">
        <v>0.30493311786675303</v>
      </c>
      <c r="F103" s="84" t="s">
        <v>2651</v>
      </c>
      <c r="G103" s="84" t="b">
        <v>0</v>
      </c>
      <c r="H103" s="84" t="b">
        <v>0</v>
      </c>
      <c r="I103" s="84" t="b">
        <v>0</v>
      </c>
      <c r="J103" s="84" t="b">
        <v>0</v>
      </c>
      <c r="K103" s="84" t="b">
        <v>0</v>
      </c>
      <c r="L103" s="84" t="b">
        <v>0</v>
      </c>
    </row>
    <row r="104" spans="1:12" ht="15">
      <c r="A104" s="84" t="s">
        <v>303</v>
      </c>
      <c r="B104" s="84" t="s">
        <v>361</v>
      </c>
      <c r="C104" s="84">
        <v>2</v>
      </c>
      <c r="D104" s="118">
        <v>0.0022659654659528397</v>
      </c>
      <c r="E104" s="118">
        <v>1.7151075829558022</v>
      </c>
      <c r="F104" s="84" t="s">
        <v>2651</v>
      </c>
      <c r="G104" s="84" t="b">
        <v>0</v>
      </c>
      <c r="H104" s="84" t="b">
        <v>0</v>
      </c>
      <c r="I104" s="84" t="b">
        <v>0</v>
      </c>
      <c r="J104" s="84" t="b">
        <v>0</v>
      </c>
      <c r="K104" s="84" t="b">
        <v>0</v>
      </c>
      <c r="L104" s="84" t="b">
        <v>0</v>
      </c>
    </row>
    <row r="105" spans="1:12" ht="15">
      <c r="A105" s="84" t="s">
        <v>361</v>
      </c>
      <c r="B105" s="84" t="s">
        <v>302</v>
      </c>
      <c r="C105" s="84">
        <v>2</v>
      </c>
      <c r="D105" s="118">
        <v>0.0022659654659528397</v>
      </c>
      <c r="E105" s="118">
        <v>1.6571156359781156</v>
      </c>
      <c r="F105" s="84" t="s">
        <v>2651</v>
      </c>
      <c r="G105" s="84" t="b">
        <v>0</v>
      </c>
      <c r="H105" s="84" t="b">
        <v>0</v>
      </c>
      <c r="I105" s="84" t="b">
        <v>0</v>
      </c>
      <c r="J105" s="84" t="b">
        <v>0</v>
      </c>
      <c r="K105" s="84" t="b">
        <v>0</v>
      </c>
      <c r="L105" s="84" t="b">
        <v>0</v>
      </c>
    </row>
    <row r="106" spans="1:12" ht="15">
      <c r="A106" s="84" t="s">
        <v>222</v>
      </c>
      <c r="B106" s="84" t="s">
        <v>284</v>
      </c>
      <c r="C106" s="84">
        <v>2</v>
      </c>
      <c r="D106" s="118">
        <v>0.0022659654659528397</v>
      </c>
      <c r="E106" s="118">
        <v>0.3560856403141343</v>
      </c>
      <c r="F106" s="84" t="s">
        <v>2651</v>
      </c>
      <c r="G106" s="84" t="b">
        <v>0</v>
      </c>
      <c r="H106" s="84" t="b">
        <v>0</v>
      </c>
      <c r="I106" s="84" t="b">
        <v>0</v>
      </c>
      <c r="J106" s="84" t="b">
        <v>0</v>
      </c>
      <c r="K106" s="84" t="b">
        <v>0</v>
      </c>
      <c r="L106" s="84" t="b">
        <v>0</v>
      </c>
    </row>
    <row r="107" spans="1:12" ht="15">
      <c r="A107" s="84" t="s">
        <v>295</v>
      </c>
      <c r="B107" s="84" t="s">
        <v>293</v>
      </c>
      <c r="C107" s="84">
        <v>2</v>
      </c>
      <c r="D107" s="118">
        <v>0.0022659654659528397</v>
      </c>
      <c r="E107" s="118">
        <v>1.1710395386055266</v>
      </c>
      <c r="F107" s="84" t="s">
        <v>2651</v>
      </c>
      <c r="G107" s="84" t="b">
        <v>0</v>
      </c>
      <c r="H107" s="84" t="b">
        <v>0</v>
      </c>
      <c r="I107" s="84" t="b">
        <v>0</v>
      </c>
      <c r="J107" s="84" t="b">
        <v>0</v>
      </c>
      <c r="K107" s="84" t="b">
        <v>0</v>
      </c>
      <c r="L107" s="84" t="b">
        <v>0</v>
      </c>
    </row>
    <row r="108" spans="1:12" ht="15">
      <c r="A108" s="84" t="s">
        <v>293</v>
      </c>
      <c r="B108" s="84" t="s">
        <v>2581</v>
      </c>
      <c r="C108" s="84">
        <v>2</v>
      </c>
      <c r="D108" s="118">
        <v>0.0022659654659528397</v>
      </c>
      <c r="E108" s="118">
        <v>2.0161375786197837</v>
      </c>
      <c r="F108" s="84" t="s">
        <v>2651</v>
      </c>
      <c r="G108" s="84" t="b">
        <v>0</v>
      </c>
      <c r="H108" s="84" t="b">
        <v>0</v>
      </c>
      <c r="I108" s="84" t="b">
        <v>0</v>
      </c>
      <c r="J108" s="84" t="b">
        <v>0</v>
      </c>
      <c r="K108" s="84" t="b">
        <v>0</v>
      </c>
      <c r="L108" s="84" t="b">
        <v>0</v>
      </c>
    </row>
    <row r="109" spans="1:12" ht="15">
      <c r="A109" s="84" t="s">
        <v>2581</v>
      </c>
      <c r="B109" s="84" t="s">
        <v>2582</v>
      </c>
      <c r="C109" s="84">
        <v>2</v>
      </c>
      <c r="D109" s="118">
        <v>0.0022659654659528397</v>
      </c>
      <c r="E109" s="118">
        <v>2.86123561863404</v>
      </c>
      <c r="F109" s="84" t="s">
        <v>2651</v>
      </c>
      <c r="G109" s="84" t="b">
        <v>0</v>
      </c>
      <c r="H109" s="84" t="b">
        <v>0</v>
      </c>
      <c r="I109" s="84" t="b">
        <v>0</v>
      </c>
      <c r="J109" s="84" t="b">
        <v>0</v>
      </c>
      <c r="K109" s="84" t="b">
        <v>0</v>
      </c>
      <c r="L109" s="84" t="b">
        <v>0</v>
      </c>
    </row>
    <row r="110" spans="1:12" ht="15">
      <c r="A110" s="84" t="s">
        <v>2582</v>
      </c>
      <c r="B110" s="84" t="s">
        <v>2583</v>
      </c>
      <c r="C110" s="84">
        <v>2</v>
      </c>
      <c r="D110" s="118">
        <v>0.0022659654659528397</v>
      </c>
      <c r="E110" s="118">
        <v>2.86123561863404</v>
      </c>
      <c r="F110" s="84" t="s">
        <v>2651</v>
      </c>
      <c r="G110" s="84" t="b">
        <v>0</v>
      </c>
      <c r="H110" s="84" t="b">
        <v>0</v>
      </c>
      <c r="I110" s="84" t="b">
        <v>0</v>
      </c>
      <c r="J110" s="84" t="b">
        <v>0</v>
      </c>
      <c r="K110" s="84" t="b">
        <v>0</v>
      </c>
      <c r="L110" s="84" t="b">
        <v>0</v>
      </c>
    </row>
    <row r="111" spans="1:12" ht="15">
      <c r="A111" s="84" t="s">
        <v>2583</v>
      </c>
      <c r="B111" s="84" t="s">
        <v>2584</v>
      </c>
      <c r="C111" s="84">
        <v>2</v>
      </c>
      <c r="D111" s="118">
        <v>0.0022659654659528397</v>
      </c>
      <c r="E111" s="118">
        <v>2.86123561863404</v>
      </c>
      <c r="F111" s="84" t="s">
        <v>2651</v>
      </c>
      <c r="G111" s="84" t="b">
        <v>0</v>
      </c>
      <c r="H111" s="84" t="b">
        <v>0</v>
      </c>
      <c r="I111" s="84" t="b">
        <v>0</v>
      </c>
      <c r="J111" s="84" t="b">
        <v>0</v>
      </c>
      <c r="K111" s="84" t="b">
        <v>0</v>
      </c>
      <c r="L111" s="84" t="b">
        <v>0</v>
      </c>
    </row>
    <row r="112" spans="1:12" ht="15">
      <c r="A112" s="84" t="s">
        <v>2584</v>
      </c>
      <c r="B112" s="84" t="s">
        <v>2585</v>
      </c>
      <c r="C112" s="84">
        <v>2</v>
      </c>
      <c r="D112" s="118">
        <v>0.0022659654659528397</v>
      </c>
      <c r="E112" s="118">
        <v>2.86123561863404</v>
      </c>
      <c r="F112" s="84" t="s">
        <v>2651</v>
      </c>
      <c r="G112" s="84" t="b">
        <v>0</v>
      </c>
      <c r="H112" s="84" t="b">
        <v>0</v>
      </c>
      <c r="I112" s="84" t="b">
        <v>0</v>
      </c>
      <c r="J112" s="84" t="b">
        <v>0</v>
      </c>
      <c r="K112" s="84" t="b">
        <v>0</v>
      </c>
      <c r="L112" s="84" t="b">
        <v>0</v>
      </c>
    </row>
    <row r="113" spans="1:12" ht="15">
      <c r="A113" s="84" t="s">
        <v>2585</v>
      </c>
      <c r="B113" s="84" t="s">
        <v>2586</v>
      </c>
      <c r="C113" s="84">
        <v>2</v>
      </c>
      <c r="D113" s="118">
        <v>0.0022659654659528397</v>
      </c>
      <c r="E113" s="118">
        <v>2.86123561863404</v>
      </c>
      <c r="F113" s="84" t="s">
        <v>2651</v>
      </c>
      <c r="G113" s="84" t="b">
        <v>0</v>
      </c>
      <c r="H113" s="84" t="b">
        <v>0</v>
      </c>
      <c r="I113" s="84" t="b">
        <v>0</v>
      </c>
      <c r="J113" s="84" t="b">
        <v>0</v>
      </c>
      <c r="K113" s="84" t="b">
        <v>0</v>
      </c>
      <c r="L113" s="84" t="b">
        <v>0</v>
      </c>
    </row>
    <row r="114" spans="1:12" ht="15">
      <c r="A114" s="84" t="s">
        <v>2586</v>
      </c>
      <c r="B114" s="84" t="s">
        <v>2587</v>
      </c>
      <c r="C114" s="84">
        <v>2</v>
      </c>
      <c r="D114" s="118">
        <v>0.0022659654659528397</v>
      </c>
      <c r="E114" s="118">
        <v>2.86123561863404</v>
      </c>
      <c r="F114" s="84" t="s">
        <v>2651</v>
      </c>
      <c r="G114" s="84" t="b">
        <v>0</v>
      </c>
      <c r="H114" s="84" t="b">
        <v>0</v>
      </c>
      <c r="I114" s="84" t="b">
        <v>0</v>
      </c>
      <c r="J114" s="84" t="b">
        <v>0</v>
      </c>
      <c r="K114" s="84" t="b">
        <v>0</v>
      </c>
      <c r="L114" s="84" t="b">
        <v>0</v>
      </c>
    </row>
    <row r="115" spans="1:12" ht="15">
      <c r="A115" s="84" t="s">
        <v>2587</v>
      </c>
      <c r="B115" s="84" t="s">
        <v>2588</v>
      </c>
      <c r="C115" s="84">
        <v>2</v>
      </c>
      <c r="D115" s="118">
        <v>0.0022659654659528397</v>
      </c>
      <c r="E115" s="118">
        <v>2.86123561863404</v>
      </c>
      <c r="F115" s="84" t="s">
        <v>2651</v>
      </c>
      <c r="G115" s="84" t="b">
        <v>0</v>
      </c>
      <c r="H115" s="84" t="b">
        <v>0</v>
      </c>
      <c r="I115" s="84" t="b">
        <v>0</v>
      </c>
      <c r="J115" s="84" t="b">
        <v>0</v>
      </c>
      <c r="K115" s="84" t="b">
        <v>0</v>
      </c>
      <c r="L115" s="84" t="b">
        <v>0</v>
      </c>
    </row>
    <row r="116" spans="1:12" ht="15">
      <c r="A116" s="84" t="s">
        <v>2588</v>
      </c>
      <c r="B116" s="84" t="s">
        <v>2589</v>
      </c>
      <c r="C116" s="84">
        <v>2</v>
      </c>
      <c r="D116" s="118">
        <v>0.0022659654659528397</v>
      </c>
      <c r="E116" s="118">
        <v>2.86123561863404</v>
      </c>
      <c r="F116" s="84" t="s">
        <v>2651</v>
      </c>
      <c r="G116" s="84" t="b">
        <v>0</v>
      </c>
      <c r="H116" s="84" t="b">
        <v>0</v>
      </c>
      <c r="I116" s="84" t="b">
        <v>0</v>
      </c>
      <c r="J116" s="84" t="b">
        <v>0</v>
      </c>
      <c r="K116" s="84" t="b">
        <v>0</v>
      </c>
      <c r="L116" s="84" t="b">
        <v>0</v>
      </c>
    </row>
    <row r="117" spans="1:12" ht="15">
      <c r="A117" s="84" t="s">
        <v>2589</v>
      </c>
      <c r="B117" s="84" t="s">
        <v>2590</v>
      </c>
      <c r="C117" s="84">
        <v>2</v>
      </c>
      <c r="D117" s="118">
        <v>0.0022659654659528397</v>
      </c>
      <c r="E117" s="118">
        <v>2.86123561863404</v>
      </c>
      <c r="F117" s="84" t="s">
        <v>2651</v>
      </c>
      <c r="G117" s="84" t="b">
        <v>0</v>
      </c>
      <c r="H117" s="84" t="b">
        <v>0</v>
      </c>
      <c r="I117" s="84" t="b">
        <v>0</v>
      </c>
      <c r="J117" s="84" t="b">
        <v>0</v>
      </c>
      <c r="K117" s="84" t="b">
        <v>0</v>
      </c>
      <c r="L117" s="84" t="b">
        <v>0</v>
      </c>
    </row>
    <row r="118" spans="1:12" ht="15">
      <c r="A118" s="84" t="s">
        <v>2590</v>
      </c>
      <c r="B118" s="84" t="s">
        <v>2591</v>
      </c>
      <c r="C118" s="84">
        <v>2</v>
      </c>
      <c r="D118" s="118">
        <v>0.0022659654659528397</v>
      </c>
      <c r="E118" s="118">
        <v>2.86123561863404</v>
      </c>
      <c r="F118" s="84" t="s">
        <v>2651</v>
      </c>
      <c r="G118" s="84" t="b">
        <v>0</v>
      </c>
      <c r="H118" s="84" t="b">
        <v>0</v>
      </c>
      <c r="I118" s="84" t="b">
        <v>0</v>
      </c>
      <c r="J118" s="84" t="b">
        <v>0</v>
      </c>
      <c r="K118" s="84" t="b">
        <v>0</v>
      </c>
      <c r="L118" s="84" t="b">
        <v>0</v>
      </c>
    </row>
    <row r="119" spans="1:12" ht="15">
      <c r="A119" s="84" t="s">
        <v>2591</v>
      </c>
      <c r="B119" s="84" t="s">
        <v>2592</v>
      </c>
      <c r="C119" s="84">
        <v>2</v>
      </c>
      <c r="D119" s="118">
        <v>0.0022659654659528397</v>
      </c>
      <c r="E119" s="118">
        <v>2.86123561863404</v>
      </c>
      <c r="F119" s="84" t="s">
        <v>2651</v>
      </c>
      <c r="G119" s="84" t="b">
        <v>0</v>
      </c>
      <c r="H119" s="84" t="b">
        <v>0</v>
      </c>
      <c r="I119" s="84" t="b">
        <v>0</v>
      </c>
      <c r="J119" s="84" t="b">
        <v>0</v>
      </c>
      <c r="K119" s="84" t="b">
        <v>0</v>
      </c>
      <c r="L119" s="84" t="b">
        <v>0</v>
      </c>
    </row>
    <row r="120" spans="1:12" ht="15">
      <c r="A120" s="84" t="s">
        <v>2592</v>
      </c>
      <c r="B120" s="84" t="s">
        <v>2593</v>
      </c>
      <c r="C120" s="84">
        <v>2</v>
      </c>
      <c r="D120" s="118">
        <v>0.0022659654659528397</v>
      </c>
      <c r="E120" s="118">
        <v>2.86123561863404</v>
      </c>
      <c r="F120" s="84" t="s">
        <v>2651</v>
      </c>
      <c r="G120" s="84" t="b">
        <v>0</v>
      </c>
      <c r="H120" s="84" t="b">
        <v>0</v>
      </c>
      <c r="I120" s="84" t="b">
        <v>0</v>
      </c>
      <c r="J120" s="84" t="b">
        <v>0</v>
      </c>
      <c r="K120" s="84" t="b">
        <v>0</v>
      </c>
      <c r="L120" s="84" t="b">
        <v>0</v>
      </c>
    </row>
    <row r="121" spans="1:12" ht="15">
      <c r="A121" s="84" t="s">
        <v>2593</v>
      </c>
      <c r="B121" s="84" t="s">
        <v>2594</v>
      </c>
      <c r="C121" s="84">
        <v>2</v>
      </c>
      <c r="D121" s="118">
        <v>0.0022659654659528397</v>
      </c>
      <c r="E121" s="118">
        <v>2.86123561863404</v>
      </c>
      <c r="F121" s="84" t="s">
        <v>2651</v>
      </c>
      <c r="G121" s="84" t="b">
        <v>0</v>
      </c>
      <c r="H121" s="84" t="b">
        <v>0</v>
      </c>
      <c r="I121" s="84" t="b">
        <v>0</v>
      </c>
      <c r="J121" s="84" t="b">
        <v>0</v>
      </c>
      <c r="K121" s="84" t="b">
        <v>0</v>
      </c>
      <c r="L121" s="84" t="b">
        <v>0</v>
      </c>
    </row>
    <row r="122" spans="1:12" ht="15">
      <c r="A122" s="84" t="s">
        <v>2594</v>
      </c>
      <c r="B122" s="84" t="s">
        <v>2595</v>
      </c>
      <c r="C122" s="84">
        <v>2</v>
      </c>
      <c r="D122" s="118">
        <v>0.0022659654659528397</v>
      </c>
      <c r="E122" s="118">
        <v>2.86123561863404</v>
      </c>
      <c r="F122" s="84" t="s">
        <v>2651</v>
      </c>
      <c r="G122" s="84" t="b">
        <v>0</v>
      </c>
      <c r="H122" s="84" t="b">
        <v>0</v>
      </c>
      <c r="I122" s="84" t="b">
        <v>0</v>
      </c>
      <c r="J122" s="84" t="b">
        <v>0</v>
      </c>
      <c r="K122" s="84" t="b">
        <v>0</v>
      </c>
      <c r="L122" s="84" t="b">
        <v>0</v>
      </c>
    </row>
    <row r="123" spans="1:12" ht="15">
      <c r="A123" s="84" t="s">
        <v>2595</v>
      </c>
      <c r="B123" s="84" t="s">
        <v>361</v>
      </c>
      <c r="C123" s="84">
        <v>2</v>
      </c>
      <c r="D123" s="118">
        <v>0.0022659654659528397</v>
      </c>
      <c r="E123" s="118">
        <v>2.560205622970059</v>
      </c>
      <c r="F123" s="84" t="s">
        <v>2651</v>
      </c>
      <c r="G123" s="84" t="b">
        <v>0</v>
      </c>
      <c r="H123" s="84" t="b">
        <v>0</v>
      </c>
      <c r="I123" s="84" t="b">
        <v>0</v>
      </c>
      <c r="J123" s="84" t="b">
        <v>0</v>
      </c>
      <c r="K123" s="84" t="b">
        <v>0</v>
      </c>
      <c r="L123" s="84" t="b">
        <v>0</v>
      </c>
    </row>
    <row r="124" spans="1:12" ht="15">
      <c r="A124" s="84" t="s">
        <v>361</v>
      </c>
      <c r="B124" s="84" t="s">
        <v>2596</v>
      </c>
      <c r="C124" s="84">
        <v>2</v>
      </c>
      <c r="D124" s="118">
        <v>0.0022659654659528397</v>
      </c>
      <c r="E124" s="118">
        <v>2.560205622970059</v>
      </c>
      <c r="F124" s="84" t="s">
        <v>2651</v>
      </c>
      <c r="G124" s="84" t="b">
        <v>0</v>
      </c>
      <c r="H124" s="84" t="b">
        <v>0</v>
      </c>
      <c r="I124" s="84" t="b">
        <v>0</v>
      </c>
      <c r="J124" s="84" t="b">
        <v>0</v>
      </c>
      <c r="K124" s="84" t="b">
        <v>0</v>
      </c>
      <c r="L124" s="84" t="b">
        <v>0</v>
      </c>
    </row>
    <row r="125" spans="1:12" ht="15">
      <c r="A125" s="84" t="s">
        <v>2596</v>
      </c>
      <c r="B125" s="84" t="s">
        <v>302</v>
      </c>
      <c r="C125" s="84">
        <v>2</v>
      </c>
      <c r="D125" s="118">
        <v>0.0022659654659528397</v>
      </c>
      <c r="E125" s="118">
        <v>1.9581456316420967</v>
      </c>
      <c r="F125" s="84" t="s">
        <v>2651</v>
      </c>
      <c r="G125" s="84" t="b">
        <v>0</v>
      </c>
      <c r="H125" s="84" t="b">
        <v>0</v>
      </c>
      <c r="I125" s="84" t="b">
        <v>0</v>
      </c>
      <c r="J125" s="84" t="b">
        <v>0</v>
      </c>
      <c r="K125" s="84" t="b">
        <v>0</v>
      </c>
      <c r="L125" s="84" t="b">
        <v>0</v>
      </c>
    </row>
    <row r="126" spans="1:12" ht="15">
      <c r="A126" s="84" t="s">
        <v>2597</v>
      </c>
      <c r="B126" s="84" t="s">
        <v>2598</v>
      </c>
      <c r="C126" s="84">
        <v>2</v>
      </c>
      <c r="D126" s="118">
        <v>0.0022659654659528397</v>
      </c>
      <c r="E126" s="118">
        <v>2.86123561863404</v>
      </c>
      <c r="F126" s="84" t="s">
        <v>2651</v>
      </c>
      <c r="G126" s="84" t="b">
        <v>0</v>
      </c>
      <c r="H126" s="84" t="b">
        <v>1</v>
      </c>
      <c r="I126" s="84" t="b">
        <v>0</v>
      </c>
      <c r="J126" s="84" t="b">
        <v>0</v>
      </c>
      <c r="K126" s="84" t="b">
        <v>0</v>
      </c>
      <c r="L126" s="84" t="b">
        <v>0</v>
      </c>
    </row>
    <row r="127" spans="1:12" ht="15">
      <c r="A127" s="84" t="s">
        <v>2598</v>
      </c>
      <c r="B127" s="84" t="s">
        <v>2224</v>
      </c>
      <c r="C127" s="84">
        <v>2</v>
      </c>
      <c r="D127" s="118">
        <v>0.0022659654659528397</v>
      </c>
      <c r="E127" s="118">
        <v>2.384114363914378</v>
      </c>
      <c r="F127" s="84" t="s">
        <v>2651</v>
      </c>
      <c r="G127" s="84" t="b">
        <v>0</v>
      </c>
      <c r="H127" s="84" t="b">
        <v>0</v>
      </c>
      <c r="I127" s="84" t="b">
        <v>0</v>
      </c>
      <c r="J127" s="84" t="b">
        <v>0</v>
      </c>
      <c r="K127" s="84" t="b">
        <v>0</v>
      </c>
      <c r="L127" s="84" t="b">
        <v>0</v>
      </c>
    </row>
    <row r="128" spans="1:12" ht="15">
      <c r="A128" s="84" t="s">
        <v>2224</v>
      </c>
      <c r="B128" s="84" t="s">
        <v>2599</v>
      </c>
      <c r="C128" s="84">
        <v>2</v>
      </c>
      <c r="D128" s="118">
        <v>0.0022659654659528397</v>
      </c>
      <c r="E128" s="118">
        <v>2.3171675742837645</v>
      </c>
      <c r="F128" s="84" t="s">
        <v>2651</v>
      </c>
      <c r="G128" s="84" t="b">
        <v>0</v>
      </c>
      <c r="H128" s="84" t="b">
        <v>0</v>
      </c>
      <c r="I128" s="84" t="b">
        <v>0</v>
      </c>
      <c r="J128" s="84" t="b">
        <v>0</v>
      </c>
      <c r="K128" s="84" t="b">
        <v>0</v>
      </c>
      <c r="L128" s="84" t="b">
        <v>0</v>
      </c>
    </row>
    <row r="129" spans="1:12" ht="15">
      <c r="A129" s="84" t="s">
        <v>2599</v>
      </c>
      <c r="B129" s="84" t="s">
        <v>2600</v>
      </c>
      <c r="C129" s="84">
        <v>2</v>
      </c>
      <c r="D129" s="118">
        <v>0.0022659654659528397</v>
      </c>
      <c r="E129" s="118">
        <v>2.86123561863404</v>
      </c>
      <c r="F129" s="84" t="s">
        <v>2651</v>
      </c>
      <c r="G129" s="84" t="b">
        <v>0</v>
      </c>
      <c r="H129" s="84" t="b">
        <v>0</v>
      </c>
      <c r="I129" s="84" t="b">
        <v>0</v>
      </c>
      <c r="J129" s="84" t="b">
        <v>0</v>
      </c>
      <c r="K129" s="84" t="b">
        <v>0</v>
      </c>
      <c r="L129" s="84" t="b">
        <v>0</v>
      </c>
    </row>
    <row r="130" spans="1:12" ht="15">
      <c r="A130" s="84" t="s">
        <v>2600</v>
      </c>
      <c r="B130" s="84" t="s">
        <v>2601</v>
      </c>
      <c r="C130" s="84">
        <v>2</v>
      </c>
      <c r="D130" s="118">
        <v>0.0022659654659528397</v>
      </c>
      <c r="E130" s="118">
        <v>2.86123561863404</v>
      </c>
      <c r="F130" s="84" t="s">
        <v>2651</v>
      </c>
      <c r="G130" s="84" t="b">
        <v>0</v>
      </c>
      <c r="H130" s="84" t="b">
        <v>0</v>
      </c>
      <c r="I130" s="84" t="b">
        <v>0</v>
      </c>
      <c r="J130" s="84" t="b">
        <v>0</v>
      </c>
      <c r="K130" s="84" t="b">
        <v>1</v>
      </c>
      <c r="L130" s="84" t="b">
        <v>0</v>
      </c>
    </row>
    <row r="131" spans="1:12" ht="15">
      <c r="A131" s="84" t="s">
        <v>2601</v>
      </c>
      <c r="B131" s="84" t="s">
        <v>2602</v>
      </c>
      <c r="C131" s="84">
        <v>2</v>
      </c>
      <c r="D131" s="118">
        <v>0.0022659654659528397</v>
      </c>
      <c r="E131" s="118">
        <v>2.86123561863404</v>
      </c>
      <c r="F131" s="84" t="s">
        <v>2651</v>
      </c>
      <c r="G131" s="84" t="b">
        <v>0</v>
      </c>
      <c r="H131" s="84" t="b">
        <v>1</v>
      </c>
      <c r="I131" s="84" t="b">
        <v>0</v>
      </c>
      <c r="J131" s="84" t="b">
        <v>0</v>
      </c>
      <c r="K131" s="84" t="b">
        <v>0</v>
      </c>
      <c r="L131" s="84" t="b">
        <v>0</v>
      </c>
    </row>
    <row r="132" spans="1:12" ht="15">
      <c r="A132" s="84" t="s">
        <v>2602</v>
      </c>
      <c r="B132" s="84" t="s">
        <v>2603</v>
      </c>
      <c r="C132" s="84">
        <v>2</v>
      </c>
      <c r="D132" s="118">
        <v>0.0022659654659528397</v>
      </c>
      <c r="E132" s="118">
        <v>2.86123561863404</v>
      </c>
      <c r="F132" s="84" t="s">
        <v>2651</v>
      </c>
      <c r="G132" s="84" t="b">
        <v>0</v>
      </c>
      <c r="H132" s="84" t="b">
        <v>0</v>
      </c>
      <c r="I132" s="84" t="b">
        <v>0</v>
      </c>
      <c r="J132" s="84" t="b">
        <v>0</v>
      </c>
      <c r="K132" s="84" t="b">
        <v>0</v>
      </c>
      <c r="L132" s="84" t="b">
        <v>0</v>
      </c>
    </row>
    <row r="133" spans="1:12" ht="15">
      <c r="A133" s="84" t="s">
        <v>2603</v>
      </c>
      <c r="B133" s="84" t="s">
        <v>2604</v>
      </c>
      <c r="C133" s="84">
        <v>2</v>
      </c>
      <c r="D133" s="118">
        <v>0.0022659654659528397</v>
      </c>
      <c r="E133" s="118">
        <v>2.86123561863404</v>
      </c>
      <c r="F133" s="84" t="s">
        <v>2651</v>
      </c>
      <c r="G133" s="84" t="b">
        <v>0</v>
      </c>
      <c r="H133" s="84" t="b">
        <v>0</v>
      </c>
      <c r="I133" s="84" t="b">
        <v>0</v>
      </c>
      <c r="J133" s="84" t="b">
        <v>0</v>
      </c>
      <c r="K133" s="84" t="b">
        <v>0</v>
      </c>
      <c r="L133" s="84" t="b">
        <v>0</v>
      </c>
    </row>
    <row r="134" spans="1:12" ht="15">
      <c r="A134" s="84" t="s">
        <v>2604</v>
      </c>
      <c r="B134" s="84" t="s">
        <v>2605</v>
      </c>
      <c r="C134" s="84">
        <v>2</v>
      </c>
      <c r="D134" s="118">
        <v>0.0022659654659528397</v>
      </c>
      <c r="E134" s="118">
        <v>2.86123561863404</v>
      </c>
      <c r="F134" s="84" t="s">
        <v>2651</v>
      </c>
      <c r="G134" s="84" t="b">
        <v>0</v>
      </c>
      <c r="H134" s="84" t="b">
        <v>0</v>
      </c>
      <c r="I134" s="84" t="b">
        <v>0</v>
      </c>
      <c r="J134" s="84" t="b">
        <v>0</v>
      </c>
      <c r="K134" s="84" t="b">
        <v>0</v>
      </c>
      <c r="L134" s="84" t="b">
        <v>0</v>
      </c>
    </row>
    <row r="135" spans="1:12" ht="15">
      <c r="A135" s="84" t="s">
        <v>2605</v>
      </c>
      <c r="B135" s="84" t="s">
        <v>2515</v>
      </c>
      <c r="C135" s="84">
        <v>2</v>
      </c>
      <c r="D135" s="118">
        <v>0.0022659654659528397</v>
      </c>
      <c r="E135" s="118">
        <v>2.560205622970059</v>
      </c>
      <c r="F135" s="84" t="s">
        <v>2651</v>
      </c>
      <c r="G135" s="84" t="b">
        <v>0</v>
      </c>
      <c r="H135" s="84" t="b">
        <v>0</v>
      </c>
      <c r="I135" s="84" t="b">
        <v>0</v>
      </c>
      <c r="J135" s="84" t="b">
        <v>0</v>
      </c>
      <c r="K135" s="84" t="b">
        <v>0</v>
      </c>
      <c r="L135" s="84" t="b">
        <v>0</v>
      </c>
    </row>
    <row r="136" spans="1:12" ht="15">
      <c r="A136" s="84" t="s">
        <v>2515</v>
      </c>
      <c r="B136" s="84" t="s">
        <v>2606</v>
      </c>
      <c r="C136" s="84">
        <v>2</v>
      </c>
      <c r="D136" s="118">
        <v>0.0022659654659528397</v>
      </c>
      <c r="E136" s="118">
        <v>2.560205622970059</v>
      </c>
      <c r="F136" s="84" t="s">
        <v>2651</v>
      </c>
      <c r="G136" s="84" t="b">
        <v>0</v>
      </c>
      <c r="H136" s="84" t="b">
        <v>0</v>
      </c>
      <c r="I136" s="84" t="b">
        <v>0</v>
      </c>
      <c r="J136" s="84" t="b">
        <v>0</v>
      </c>
      <c r="K136" s="84" t="b">
        <v>0</v>
      </c>
      <c r="L136" s="84" t="b">
        <v>0</v>
      </c>
    </row>
    <row r="137" spans="1:12" ht="15">
      <c r="A137" s="84" t="s">
        <v>2606</v>
      </c>
      <c r="B137" s="84" t="s">
        <v>2607</v>
      </c>
      <c r="C137" s="84">
        <v>2</v>
      </c>
      <c r="D137" s="118">
        <v>0.0022659654659528397</v>
      </c>
      <c r="E137" s="118">
        <v>2.86123561863404</v>
      </c>
      <c r="F137" s="84" t="s">
        <v>2651</v>
      </c>
      <c r="G137" s="84" t="b">
        <v>0</v>
      </c>
      <c r="H137" s="84" t="b">
        <v>0</v>
      </c>
      <c r="I137" s="84" t="b">
        <v>0</v>
      </c>
      <c r="J137" s="84" t="b">
        <v>0</v>
      </c>
      <c r="K137" s="84" t="b">
        <v>0</v>
      </c>
      <c r="L137" s="84" t="b">
        <v>0</v>
      </c>
    </row>
    <row r="138" spans="1:12" ht="15">
      <c r="A138" s="84" t="s">
        <v>2607</v>
      </c>
      <c r="B138" s="84" t="s">
        <v>2516</v>
      </c>
      <c r="C138" s="84">
        <v>2</v>
      </c>
      <c r="D138" s="118">
        <v>0.0022659654659528397</v>
      </c>
      <c r="E138" s="118">
        <v>2.560205622970059</v>
      </c>
      <c r="F138" s="84" t="s">
        <v>2651</v>
      </c>
      <c r="G138" s="84" t="b">
        <v>0</v>
      </c>
      <c r="H138" s="84" t="b">
        <v>0</v>
      </c>
      <c r="I138" s="84" t="b">
        <v>0</v>
      </c>
      <c r="J138" s="84" t="b">
        <v>0</v>
      </c>
      <c r="K138" s="84" t="b">
        <v>0</v>
      </c>
      <c r="L138" s="84" t="b">
        <v>0</v>
      </c>
    </row>
    <row r="139" spans="1:12" ht="15">
      <c r="A139" s="84" t="s">
        <v>2516</v>
      </c>
      <c r="B139" s="84" t="s">
        <v>2531</v>
      </c>
      <c r="C139" s="84">
        <v>2</v>
      </c>
      <c r="D139" s="118">
        <v>0.0022659654659528397</v>
      </c>
      <c r="E139" s="118">
        <v>2.384114363914378</v>
      </c>
      <c r="F139" s="84" t="s">
        <v>2651</v>
      </c>
      <c r="G139" s="84" t="b">
        <v>0</v>
      </c>
      <c r="H139" s="84" t="b">
        <v>0</v>
      </c>
      <c r="I139" s="84" t="b">
        <v>0</v>
      </c>
      <c r="J139" s="84" t="b">
        <v>0</v>
      </c>
      <c r="K139" s="84" t="b">
        <v>0</v>
      </c>
      <c r="L139" s="84" t="b">
        <v>0</v>
      </c>
    </row>
    <row r="140" spans="1:12" ht="15">
      <c r="A140" s="84" t="s">
        <v>2531</v>
      </c>
      <c r="B140" s="84" t="s">
        <v>2608</v>
      </c>
      <c r="C140" s="84">
        <v>2</v>
      </c>
      <c r="D140" s="118">
        <v>0.0022659654659528397</v>
      </c>
      <c r="E140" s="118">
        <v>2.6851443595783593</v>
      </c>
      <c r="F140" s="84" t="s">
        <v>2651</v>
      </c>
      <c r="G140" s="84" t="b">
        <v>0</v>
      </c>
      <c r="H140" s="84" t="b">
        <v>0</v>
      </c>
      <c r="I140" s="84" t="b">
        <v>0</v>
      </c>
      <c r="J140" s="84" t="b">
        <v>0</v>
      </c>
      <c r="K140" s="84" t="b">
        <v>0</v>
      </c>
      <c r="L140" s="84" t="b">
        <v>0</v>
      </c>
    </row>
    <row r="141" spans="1:12" ht="15">
      <c r="A141" s="84" t="s">
        <v>222</v>
      </c>
      <c r="B141" s="84" t="s">
        <v>2535</v>
      </c>
      <c r="C141" s="84">
        <v>2</v>
      </c>
      <c r="D141" s="118">
        <v>0.0022659654659528397</v>
      </c>
      <c r="E141" s="118">
        <v>1.259175627306078</v>
      </c>
      <c r="F141" s="84" t="s">
        <v>2651</v>
      </c>
      <c r="G141" s="84" t="b">
        <v>0</v>
      </c>
      <c r="H141" s="84" t="b">
        <v>0</v>
      </c>
      <c r="I141" s="84" t="b">
        <v>0</v>
      </c>
      <c r="J141" s="84" t="b">
        <v>0</v>
      </c>
      <c r="K141" s="84" t="b">
        <v>0</v>
      </c>
      <c r="L141" s="84" t="b">
        <v>0</v>
      </c>
    </row>
    <row r="142" spans="1:12" ht="15">
      <c r="A142" s="84" t="s">
        <v>328</v>
      </c>
      <c r="B142" s="84" t="s">
        <v>222</v>
      </c>
      <c r="C142" s="84">
        <v>2</v>
      </c>
      <c r="D142" s="118">
        <v>0.0022659654659528397</v>
      </c>
      <c r="E142" s="118">
        <v>1.6059631135307342</v>
      </c>
      <c r="F142" s="84" t="s">
        <v>2651</v>
      </c>
      <c r="G142" s="84" t="b">
        <v>0</v>
      </c>
      <c r="H142" s="84" t="b">
        <v>0</v>
      </c>
      <c r="I142" s="84" t="b">
        <v>0</v>
      </c>
      <c r="J142" s="84" t="b">
        <v>0</v>
      </c>
      <c r="K142" s="84" t="b">
        <v>0</v>
      </c>
      <c r="L142" s="84" t="b">
        <v>0</v>
      </c>
    </row>
    <row r="143" spans="1:12" ht="15">
      <c r="A143" s="84" t="s">
        <v>336</v>
      </c>
      <c r="B143" s="84" t="s">
        <v>327</v>
      </c>
      <c r="C143" s="84">
        <v>2</v>
      </c>
      <c r="D143" s="118">
        <v>0.0022659654659528397</v>
      </c>
      <c r="E143" s="118">
        <v>2.86123561863404</v>
      </c>
      <c r="F143" s="84" t="s">
        <v>2651</v>
      </c>
      <c r="G143" s="84" t="b">
        <v>0</v>
      </c>
      <c r="H143" s="84" t="b">
        <v>0</v>
      </c>
      <c r="I143" s="84" t="b">
        <v>0</v>
      </c>
      <c r="J143" s="84" t="b">
        <v>0</v>
      </c>
      <c r="K143" s="84" t="b">
        <v>0</v>
      </c>
      <c r="L143" s="84" t="b">
        <v>0</v>
      </c>
    </row>
    <row r="144" spans="1:12" ht="15">
      <c r="A144" s="84" t="s">
        <v>327</v>
      </c>
      <c r="B144" s="84" t="s">
        <v>326</v>
      </c>
      <c r="C144" s="84">
        <v>2</v>
      </c>
      <c r="D144" s="118">
        <v>0.0022659654659528397</v>
      </c>
      <c r="E144" s="118">
        <v>2.86123561863404</v>
      </c>
      <c r="F144" s="84" t="s">
        <v>2651</v>
      </c>
      <c r="G144" s="84" t="b">
        <v>0</v>
      </c>
      <c r="H144" s="84" t="b">
        <v>0</v>
      </c>
      <c r="I144" s="84" t="b">
        <v>0</v>
      </c>
      <c r="J144" s="84" t="b">
        <v>0</v>
      </c>
      <c r="K144" s="84" t="b">
        <v>0</v>
      </c>
      <c r="L144" s="84" t="b">
        <v>0</v>
      </c>
    </row>
    <row r="145" spans="1:12" ht="15">
      <c r="A145" s="84" t="s">
        <v>326</v>
      </c>
      <c r="B145" s="84" t="s">
        <v>325</v>
      </c>
      <c r="C145" s="84">
        <v>2</v>
      </c>
      <c r="D145" s="118">
        <v>0.0022659654659528397</v>
      </c>
      <c r="E145" s="118">
        <v>2.86123561863404</v>
      </c>
      <c r="F145" s="84" t="s">
        <v>2651</v>
      </c>
      <c r="G145" s="84" t="b">
        <v>0</v>
      </c>
      <c r="H145" s="84" t="b">
        <v>0</v>
      </c>
      <c r="I145" s="84" t="b">
        <v>0</v>
      </c>
      <c r="J145" s="84" t="b">
        <v>0</v>
      </c>
      <c r="K145" s="84" t="b">
        <v>0</v>
      </c>
      <c r="L145" s="84" t="b">
        <v>0</v>
      </c>
    </row>
    <row r="146" spans="1:12" ht="15">
      <c r="A146" s="84" t="s">
        <v>305</v>
      </c>
      <c r="B146" s="84" t="s">
        <v>318</v>
      </c>
      <c r="C146" s="84">
        <v>2</v>
      </c>
      <c r="D146" s="118">
        <v>0.0022659654659528397</v>
      </c>
      <c r="E146" s="118">
        <v>2.6851443595783593</v>
      </c>
      <c r="F146" s="84" t="s">
        <v>2651</v>
      </c>
      <c r="G146" s="84" t="b">
        <v>0</v>
      </c>
      <c r="H146" s="84" t="b">
        <v>0</v>
      </c>
      <c r="I146" s="84" t="b">
        <v>0</v>
      </c>
      <c r="J146" s="84" t="b">
        <v>0</v>
      </c>
      <c r="K146" s="84" t="b">
        <v>0</v>
      </c>
      <c r="L146" s="84" t="b">
        <v>0</v>
      </c>
    </row>
    <row r="147" spans="1:12" ht="15">
      <c r="A147" s="84" t="s">
        <v>318</v>
      </c>
      <c r="B147" s="84" t="s">
        <v>317</v>
      </c>
      <c r="C147" s="84">
        <v>2</v>
      </c>
      <c r="D147" s="118">
        <v>0.0022659654659528397</v>
      </c>
      <c r="E147" s="118">
        <v>2.86123561863404</v>
      </c>
      <c r="F147" s="84" t="s">
        <v>2651</v>
      </c>
      <c r="G147" s="84" t="b">
        <v>0</v>
      </c>
      <c r="H147" s="84" t="b">
        <v>0</v>
      </c>
      <c r="I147" s="84" t="b">
        <v>0</v>
      </c>
      <c r="J147" s="84" t="b">
        <v>0</v>
      </c>
      <c r="K147" s="84" t="b">
        <v>0</v>
      </c>
      <c r="L147" s="84" t="b">
        <v>0</v>
      </c>
    </row>
    <row r="148" spans="1:12" ht="15">
      <c r="A148" s="84" t="s">
        <v>317</v>
      </c>
      <c r="B148" s="84" t="s">
        <v>316</v>
      </c>
      <c r="C148" s="84">
        <v>2</v>
      </c>
      <c r="D148" s="118">
        <v>0.0022659654659528397</v>
      </c>
      <c r="E148" s="118">
        <v>2.86123561863404</v>
      </c>
      <c r="F148" s="84" t="s">
        <v>2651</v>
      </c>
      <c r="G148" s="84" t="b">
        <v>0</v>
      </c>
      <c r="H148" s="84" t="b">
        <v>0</v>
      </c>
      <c r="I148" s="84" t="b">
        <v>0</v>
      </c>
      <c r="J148" s="84" t="b">
        <v>0</v>
      </c>
      <c r="K148" s="84" t="b">
        <v>0</v>
      </c>
      <c r="L148" s="84" t="b">
        <v>0</v>
      </c>
    </row>
    <row r="149" spans="1:12" ht="15">
      <c r="A149" s="84" t="s">
        <v>316</v>
      </c>
      <c r="B149" s="84" t="s">
        <v>315</v>
      </c>
      <c r="C149" s="84">
        <v>2</v>
      </c>
      <c r="D149" s="118">
        <v>0.0022659654659528397</v>
      </c>
      <c r="E149" s="118">
        <v>2.86123561863404</v>
      </c>
      <c r="F149" s="84" t="s">
        <v>2651</v>
      </c>
      <c r="G149" s="84" t="b">
        <v>0</v>
      </c>
      <c r="H149" s="84" t="b">
        <v>0</v>
      </c>
      <c r="I149" s="84" t="b">
        <v>0</v>
      </c>
      <c r="J149" s="84" t="b">
        <v>0</v>
      </c>
      <c r="K149" s="84" t="b">
        <v>0</v>
      </c>
      <c r="L149" s="84" t="b">
        <v>0</v>
      </c>
    </row>
    <row r="150" spans="1:12" ht="15">
      <c r="A150" s="84" t="s">
        <v>315</v>
      </c>
      <c r="B150" s="84" t="s">
        <v>314</v>
      </c>
      <c r="C150" s="84">
        <v>2</v>
      </c>
      <c r="D150" s="118">
        <v>0.0022659654659528397</v>
      </c>
      <c r="E150" s="118">
        <v>2.86123561863404</v>
      </c>
      <c r="F150" s="84" t="s">
        <v>2651</v>
      </c>
      <c r="G150" s="84" t="b">
        <v>0</v>
      </c>
      <c r="H150" s="84" t="b">
        <v>0</v>
      </c>
      <c r="I150" s="84" t="b">
        <v>0</v>
      </c>
      <c r="J150" s="84" t="b">
        <v>0</v>
      </c>
      <c r="K150" s="84" t="b">
        <v>0</v>
      </c>
      <c r="L150" s="84" t="b">
        <v>0</v>
      </c>
    </row>
    <row r="151" spans="1:12" ht="15">
      <c r="A151" s="84" t="s">
        <v>314</v>
      </c>
      <c r="B151" s="84" t="s">
        <v>313</v>
      </c>
      <c r="C151" s="84">
        <v>2</v>
      </c>
      <c r="D151" s="118">
        <v>0.0022659654659528397</v>
      </c>
      <c r="E151" s="118">
        <v>2.86123561863404</v>
      </c>
      <c r="F151" s="84" t="s">
        <v>2651</v>
      </c>
      <c r="G151" s="84" t="b">
        <v>0</v>
      </c>
      <c r="H151" s="84" t="b">
        <v>0</v>
      </c>
      <c r="I151" s="84" t="b">
        <v>0</v>
      </c>
      <c r="J151" s="84" t="b">
        <v>0</v>
      </c>
      <c r="K151" s="84" t="b">
        <v>0</v>
      </c>
      <c r="L151" s="84" t="b">
        <v>0</v>
      </c>
    </row>
    <row r="152" spans="1:12" ht="15">
      <c r="A152" s="84" t="s">
        <v>313</v>
      </c>
      <c r="B152" s="84" t="s">
        <v>312</v>
      </c>
      <c r="C152" s="84">
        <v>2</v>
      </c>
      <c r="D152" s="118">
        <v>0.0022659654659528397</v>
      </c>
      <c r="E152" s="118">
        <v>2.86123561863404</v>
      </c>
      <c r="F152" s="84" t="s">
        <v>2651</v>
      </c>
      <c r="G152" s="84" t="b">
        <v>0</v>
      </c>
      <c r="H152" s="84" t="b">
        <v>0</v>
      </c>
      <c r="I152" s="84" t="b">
        <v>0</v>
      </c>
      <c r="J152" s="84" t="b">
        <v>0</v>
      </c>
      <c r="K152" s="84" t="b">
        <v>0</v>
      </c>
      <c r="L152" s="84" t="b">
        <v>0</v>
      </c>
    </row>
    <row r="153" spans="1:12" ht="15">
      <c r="A153" s="84" t="s">
        <v>312</v>
      </c>
      <c r="B153" s="84" t="s">
        <v>311</v>
      </c>
      <c r="C153" s="84">
        <v>2</v>
      </c>
      <c r="D153" s="118">
        <v>0.0022659654659528397</v>
      </c>
      <c r="E153" s="118">
        <v>2.86123561863404</v>
      </c>
      <c r="F153" s="84" t="s">
        <v>2651</v>
      </c>
      <c r="G153" s="84" t="b">
        <v>0</v>
      </c>
      <c r="H153" s="84" t="b">
        <v>0</v>
      </c>
      <c r="I153" s="84" t="b">
        <v>0</v>
      </c>
      <c r="J153" s="84" t="b">
        <v>0</v>
      </c>
      <c r="K153" s="84" t="b">
        <v>0</v>
      </c>
      <c r="L153" s="84" t="b">
        <v>0</v>
      </c>
    </row>
    <row r="154" spans="1:12" ht="15">
      <c r="A154" s="84" t="s">
        <v>311</v>
      </c>
      <c r="B154" s="84" t="s">
        <v>310</v>
      </c>
      <c r="C154" s="84">
        <v>2</v>
      </c>
      <c r="D154" s="118">
        <v>0.0022659654659528397</v>
      </c>
      <c r="E154" s="118">
        <v>2.86123561863404</v>
      </c>
      <c r="F154" s="84" t="s">
        <v>2651</v>
      </c>
      <c r="G154" s="84" t="b">
        <v>0</v>
      </c>
      <c r="H154" s="84" t="b">
        <v>0</v>
      </c>
      <c r="I154" s="84" t="b">
        <v>0</v>
      </c>
      <c r="J154" s="84" t="b">
        <v>0</v>
      </c>
      <c r="K154" s="84" t="b">
        <v>0</v>
      </c>
      <c r="L154" s="84" t="b">
        <v>0</v>
      </c>
    </row>
    <row r="155" spans="1:12" ht="15">
      <c r="A155" s="84" t="s">
        <v>310</v>
      </c>
      <c r="B155" s="84" t="s">
        <v>335</v>
      </c>
      <c r="C155" s="84">
        <v>2</v>
      </c>
      <c r="D155" s="118">
        <v>0.0022659654659528397</v>
      </c>
      <c r="E155" s="118">
        <v>2.86123561863404</v>
      </c>
      <c r="F155" s="84" t="s">
        <v>2651</v>
      </c>
      <c r="G155" s="84" t="b">
        <v>0</v>
      </c>
      <c r="H155" s="84" t="b">
        <v>0</v>
      </c>
      <c r="I155" s="84" t="b">
        <v>0</v>
      </c>
      <c r="J155" s="84" t="b">
        <v>0</v>
      </c>
      <c r="K155" s="84" t="b">
        <v>0</v>
      </c>
      <c r="L155" s="84" t="b">
        <v>0</v>
      </c>
    </row>
    <row r="156" spans="1:12" ht="15">
      <c r="A156" s="84" t="s">
        <v>330</v>
      </c>
      <c r="B156" s="84" t="s">
        <v>222</v>
      </c>
      <c r="C156" s="84">
        <v>2</v>
      </c>
      <c r="D156" s="118">
        <v>0.0022659654659528397</v>
      </c>
      <c r="E156" s="118">
        <v>1.304933117866753</v>
      </c>
      <c r="F156" s="84" t="s">
        <v>2651</v>
      </c>
      <c r="G156" s="84" t="b">
        <v>0</v>
      </c>
      <c r="H156" s="84" t="b">
        <v>0</v>
      </c>
      <c r="I156" s="84" t="b">
        <v>0</v>
      </c>
      <c r="J156" s="84" t="b">
        <v>0</v>
      </c>
      <c r="K156" s="84" t="b">
        <v>0</v>
      </c>
      <c r="L156" s="84" t="b">
        <v>0</v>
      </c>
    </row>
    <row r="157" spans="1:12" ht="15">
      <c r="A157" s="84" t="s">
        <v>222</v>
      </c>
      <c r="B157" s="84" t="s">
        <v>309</v>
      </c>
      <c r="C157" s="84">
        <v>2</v>
      </c>
      <c r="D157" s="118">
        <v>0.0022659654659528397</v>
      </c>
      <c r="E157" s="118">
        <v>1.259175627306078</v>
      </c>
      <c r="F157" s="84" t="s">
        <v>2651</v>
      </c>
      <c r="G157" s="84" t="b">
        <v>0</v>
      </c>
      <c r="H157" s="84" t="b">
        <v>0</v>
      </c>
      <c r="I157" s="84" t="b">
        <v>0</v>
      </c>
      <c r="J157" s="84" t="b">
        <v>0</v>
      </c>
      <c r="K157" s="84" t="b">
        <v>0</v>
      </c>
      <c r="L157" s="84" t="b">
        <v>0</v>
      </c>
    </row>
    <row r="158" spans="1:12" ht="15">
      <c r="A158" s="84" t="s">
        <v>309</v>
      </c>
      <c r="B158" s="84" t="s">
        <v>308</v>
      </c>
      <c r="C158" s="84">
        <v>2</v>
      </c>
      <c r="D158" s="118">
        <v>0.0022659654659528397</v>
      </c>
      <c r="E158" s="118">
        <v>2.6851443595783593</v>
      </c>
      <c r="F158" s="84" t="s">
        <v>2651</v>
      </c>
      <c r="G158" s="84" t="b">
        <v>0</v>
      </c>
      <c r="H158" s="84" t="b">
        <v>0</v>
      </c>
      <c r="I158" s="84" t="b">
        <v>0</v>
      </c>
      <c r="J158" s="84" t="b">
        <v>0</v>
      </c>
      <c r="K158" s="84" t="b">
        <v>0</v>
      </c>
      <c r="L158" s="84" t="b">
        <v>0</v>
      </c>
    </row>
    <row r="159" spans="1:12" ht="15">
      <c r="A159" s="84" t="s">
        <v>308</v>
      </c>
      <c r="B159" s="84" t="s">
        <v>307</v>
      </c>
      <c r="C159" s="84">
        <v>2</v>
      </c>
      <c r="D159" s="118">
        <v>0.0022659654659528397</v>
      </c>
      <c r="E159" s="118">
        <v>2.259175627306078</v>
      </c>
      <c r="F159" s="84" t="s">
        <v>2651</v>
      </c>
      <c r="G159" s="84" t="b">
        <v>0</v>
      </c>
      <c r="H159" s="84" t="b">
        <v>0</v>
      </c>
      <c r="I159" s="84" t="b">
        <v>0</v>
      </c>
      <c r="J159" s="84" t="b">
        <v>0</v>
      </c>
      <c r="K159" s="84" t="b">
        <v>0</v>
      </c>
      <c r="L159" s="84" t="b">
        <v>0</v>
      </c>
    </row>
    <row r="160" spans="1:12" ht="15">
      <c r="A160" s="84" t="s">
        <v>307</v>
      </c>
      <c r="B160" s="84" t="s">
        <v>306</v>
      </c>
      <c r="C160" s="84">
        <v>2</v>
      </c>
      <c r="D160" s="118">
        <v>0.0022659654659528397</v>
      </c>
      <c r="E160" s="118">
        <v>2.560205622970059</v>
      </c>
      <c r="F160" s="84" t="s">
        <v>2651</v>
      </c>
      <c r="G160" s="84" t="b">
        <v>0</v>
      </c>
      <c r="H160" s="84" t="b">
        <v>0</v>
      </c>
      <c r="I160" s="84" t="b">
        <v>0</v>
      </c>
      <c r="J160" s="84" t="b">
        <v>0</v>
      </c>
      <c r="K160" s="84" t="b">
        <v>0</v>
      </c>
      <c r="L160" s="84" t="b">
        <v>0</v>
      </c>
    </row>
    <row r="161" spans="1:12" ht="15">
      <c r="A161" s="84" t="s">
        <v>306</v>
      </c>
      <c r="B161" s="84" t="s">
        <v>2610</v>
      </c>
      <c r="C161" s="84">
        <v>2</v>
      </c>
      <c r="D161" s="118">
        <v>0.0022659654659528397</v>
      </c>
      <c r="E161" s="118">
        <v>2.86123561863404</v>
      </c>
      <c r="F161" s="84" t="s">
        <v>2651</v>
      </c>
      <c r="G161" s="84" t="b">
        <v>0</v>
      </c>
      <c r="H161" s="84" t="b">
        <v>0</v>
      </c>
      <c r="I161" s="84" t="b">
        <v>0</v>
      </c>
      <c r="J161" s="84" t="b">
        <v>0</v>
      </c>
      <c r="K161" s="84" t="b">
        <v>0</v>
      </c>
      <c r="L161" s="84" t="b">
        <v>0</v>
      </c>
    </row>
    <row r="162" spans="1:12" ht="15">
      <c r="A162" s="84" t="s">
        <v>2610</v>
      </c>
      <c r="B162" s="84" t="s">
        <v>2228</v>
      </c>
      <c r="C162" s="84">
        <v>2</v>
      </c>
      <c r="D162" s="118">
        <v>0.0022659654659528397</v>
      </c>
      <c r="E162" s="118">
        <v>2.4632956099620027</v>
      </c>
      <c r="F162" s="84" t="s">
        <v>2651</v>
      </c>
      <c r="G162" s="84" t="b">
        <v>0</v>
      </c>
      <c r="H162" s="84" t="b">
        <v>0</v>
      </c>
      <c r="I162" s="84" t="b">
        <v>0</v>
      </c>
      <c r="J162" s="84" t="b">
        <v>1</v>
      </c>
      <c r="K162" s="84" t="b">
        <v>0</v>
      </c>
      <c r="L162" s="84" t="b">
        <v>0</v>
      </c>
    </row>
    <row r="163" spans="1:12" ht="15">
      <c r="A163" s="84" t="s">
        <v>2228</v>
      </c>
      <c r="B163" s="84" t="s">
        <v>2611</v>
      </c>
      <c r="C163" s="84">
        <v>2</v>
      </c>
      <c r="D163" s="118">
        <v>0.0022659654659528397</v>
      </c>
      <c r="E163" s="118">
        <v>2.4632956099620027</v>
      </c>
      <c r="F163" s="84" t="s">
        <v>2651</v>
      </c>
      <c r="G163" s="84" t="b">
        <v>1</v>
      </c>
      <c r="H163" s="84" t="b">
        <v>0</v>
      </c>
      <c r="I163" s="84" t="b">
        <v>0</v>
      </c>
      <c r="J163" s="84" t="b">
        <v>0</v>
      </c>
      <c r="K163" s="84" t="b">
        <v>0</v>
      </c>
      <c r="L163" s="84" t="b">
        <v>0</v>
      </c>
    </row>
    <row r="164" spans="1:12" ht="15">
      <c r="A164" s="84" t="s">
        <v>2611</v>
      </c>
      <c r="B164" s="84" t="s">
        <v>2612</v>
      </c>
      <c r="C164" s="84">
        <v>2</v>
      </c>
      <c r="D164" s="118">
        <v>0.0022659654659528397</v>
      </c>
      <c r="E164" s="118">
        <v>2.86123561863404</v>
      </c>
      <c r="F164" s="84" t="s">
        <v>2651</v>
      </c>
      <c r="G164" s="84" t="b">
        <v>0</v>
      </c>
      <c r="H164" s="84" t="b">
        <v>0</v>
      </c>
      <c r="I164" s="84" t="b">
        <v>0</v>
      </c>
      <c r="J164" s="84" t="b">
        <v>0</v>
      </c>
      <c r="K164" s="84" t="b">
        <v>0</v>
      </c>
      <c r="L164" s="84" t="b">
        <v>0</v>
      </c>
    </row>
    <row r="165" spans="1:12" ht="15">
      <c r="A165" s="84" t="s">
        <v>2612</v>
      </c>
      <c r="B165" s="84" t="s">
        <v>2613</v>
      </c>
      <c r="C165" s="84">
        <v>2</v>
      </c>
      <c r="D165" s="118">
        <v>0.0022659654659528397</v>
      </c>
      <c r="E165" s="118">
        <v>2.86123561863404</v>
      </c>
      <c r="F165" s="84" t="s">
        <v>2651</v>
      </c>
      <c r="G165" s="84" t="b">
        <v>0</v>
      </c>
      <c r="H165" s="84" t="b">
        <v>0</v>
      </c>
      <c r="I165" s="84" t="b">
        <v>0</v>
      </c>
      <c r="J165" s="84" t="b">
        <v>0</v>
      </c>
      <c r="K165" s="84" t="b">
        <v>0</v>
      </c>
      <c r="L165" s="84" t="b">
        <v>0</v>
      </c>
    </row>
    <row r="166" spans="1:12" ht="15">
      <c r="A166" s="84" t="s">
        <v>2613</v>
      </c>
      <c r="B166" s="84" t="s">
        <v>2226</v>
      </c>
      <c r="C166" s="84">
        <v>2</v>
      </c>
      <c r="D166" s="118">
        <v>0.0022659654659528397</v>
      </c>
      <c r="E166" s="118">
        <v>2.384114363914378</v>
      </c>
      <c r="F166" s="84" t="s">
        <v>2651</v>
      </c>
      <c r="G166" s="84" t="b">
        <v>0</v>
      </c>
      <c r="H166" s="84" t="b">
        <v>0</v>
      </c>
      <c r="I166" s="84" t="b">
        <v>0</v>
      </c>
      <c r="J166" s="84" t="b">
        <v>0</v>
      </c>
      <c r="K166" s="84" t="b">
        <v>0</v>
      </c>
      <c r="L166" s="84" t="b">
        <v>0</v>
      </c>
    </row>
    <row r="167" spans="1:12" ht="15">
      <c r="A167" s="84" t="s">
        <v>308</v>
      </c>
      <c r="B167" s="84" t="s">
        <v>2614</v>
      </c>
      <c r="C167" s="84">
        <v>2</v>
      </c>
      <c r="D167" s="118">
        <v>0.0022659654659528397</v>
      </c>
      <c r="E167" s="118">
        <v>2.560205622970059</v>
      </c>
      <c r="F167" s="84" t="s">
        <v>2651</v>
      </c>
      <c r="G167" s="84" t="b">
        <v>0</v>
      </c>
      <c r="H167" s="84" t="b">
        <v>0</v>
      </c>
      <c r="I167" s="84" t="b">
        <v>0</v>
      </c>
      <c r="J167" s="84" t="b">
        <v>1</v>
      </c>
      <c r="K167" s="84" t="b">
        <v>0</v>
      </c>
      <c r="L167" s="84" t="b">
        <v>0</v>
      </c>
    </row>
    <row r="168" spans="1:12" ht="15">
      <c r="A168" s="84" t="s">
        <v>2614</v>
      </c>
      <c r="B168" s="84" t="s">
        <v>307</v>
      </c>
      <c r="C168" s="84">
        <v>2</v>
      </c>
      <c r="D168" s="118">
        <v>0.0022659654659528397</v>
      </c>
      <c r="E168" s="118">
        <v>2.560205622970059</v>
      </c>
      <c r="F168" s="84" t="s">
        <v>2651</v>
      </c>
      <c r="G168" s="84" t="b">
        <v>1</v>
      </c>
      <c r="H168" s="84" t="b">
        <v>0</v>
      </c>
      <c r="I168" s="84" t="b">
        <v>0</v>
      </c>
      <c r="J168" s="84" t="b">
        <v>0</v>
      </c>
      <c r="K168" s="84" t="b">
        <v>0</v>
      </c>
      <c r="L168" s="84" t="b">
        <v>0</v>
      </c>
    </row>
    <row r="169" spans="1:12" ht="15">
      <c r="A169" s="84" t="s">
        <v>307</v>
      </c>
      <c r="B169" s="84" t="s">
        <v>2550</v>
      </c>
      <c r="C169" s="84">
        <v>2</v>
      </c>
      <c r="D169" s="118">
        <v>0.0022659654659528397</v>
      </c>
      <c r="E169" s="118">
        <v>2.384114363914378</v>
      </c>
      <c r="F169" s="84" t="s">
        <v>2651</v>
      </c>
      <c r="G169" s="84" t="b">
        <v>0</v>
      </c>
      <c r="H169" s="84" t="b">
        <v>0</v>
      </c>
      <c r="I169" s="84" t="b">
        <v>0</v>
      </c>
      <c r="J169" s="84" t="b">
        <v>0</v>
      </c>
      <c r="K169" s="84" t="b">
        <v>0</v>
      </c>
      <c r="L169" s="84" t="b">
        <v>0</v>
      </c>
    </row>
    <row r="170" spans="1:12" ht="15">
      <c r="A170" s="84" t="s">
        <v>2550</v>
      </c>
      <c r="B170" s="84" t="s">
        <v>2615</v>
      </c>
      <c r="C170" s="84">
        <v>2</v>
      </c>
      <c r="D170" s="118">
        <v>0.0022659654659528397</v>
      </c>
      <c r="E170" s="118">
        <v>2.6851443595783593</v>
      </c>
      <c r="F170" s="84" t="s">
        <v>2651</v>
      </c>
      <c r="G170" s="84" t="b">
        <v>0</v>
      </c>
      <c r="H170" s="84" t="b">
        <v>0</v>
      </c>
      <c r="I170" s="84" t="b">
        <v>0</v>
      </c>
      <c r="J170" s="84" t="b">
        <v>1</v>
      </c>
      <c r="K170" s="84" t="b">
        <v>0</v>
      </c>
      <c r="L170" s="84" t="b">
        <v>0</v>
      </c>
    </row>
    <row r="171" spans="1:12" ht="15">
      <c r="A171" s="84" t="s">
        <v>2615</v>
      </c>
      <c r="B171" s="84" t="s">
        <v>2616</v>
      </c>
      <c r="C171" s="84">
        <v>2</v>
      </c>
      <c r="D171" s="118">
        <v>0.0022659654659528397</v>
      </c>
      <c r="E171" s="118">
        <v>2.86123561863404</v>
      </c>
      <c r="F171" s="84" t="s">
        <v>2651</v>
      </c>
      <c r="G171" s="84" t="b">
        <v>1</v>
      </c>
      <c r="H171" s="84" t="b">
        <v>0</v>
      </c>
      <c r="I171" s="84" t="b">
        <v>0</v>
      </c>
      <c r="J171" s="84" t="b">
        <v>0</v>
      </c>
      <c r="K171" s="84" t="b">
        <v>0</v>
      </c>
      <c r="L171" s="84" t="b">
        <v>0</v>
      </c>
    </row>
    <row r="172" spans="1:12" ht="15">
      <c r="A172" s="84" t="s">
        <v>2616</v>
      </c>
      <c r="B172" s="84" t="s">
        <v>2617</v>
      </c>
      <c r="C172" s="84">
        <v>2</v>
      </c>
      <c r="D172" s="118">
        <v>0.0022659654659528397</v>
      </c>
      <c r="E172" s="118">
        <v>2.86123561863404</v>
      </c>
      <c r="F172" s="84" t="s">
        <v>2651</v>
      </c>
      <c r="G172" s="84" t="b">
        <v>0</v>
      </c>
      <c r="H172" s="84" t="b">
        <v>0</v>
      </c>
      <c r="I172" s="84" t="b">
        <v>0</v>
      </c>
      <c r="J172" s="84" t="b">
        <v>0</v>
      </c>
      <c r="K172" s="84" t="b">
        <v>0</v>
      </c>
      <c r="L172" s="84" t="b">
        <v>0</v>
      </c>
    </row>
    <row r="173" spans="1:12" ht="15">
      <c r="A173" s="84" t="s">
        <v>2617</v>
      </c>
      <c r="B173" s="84" t="s">
        <v>2513</v>
      </c>
      <c r="C173" s="84">
        <v>2</v>
      </c>
      <c r="D173" s="118">
        <v>0.0022659654659528397</v>
      </c>
      <c r="E173" s="118">
        <v>2.560205622970059</v>
      </c>
      <c r="F173" s="84" t="s">
        <v>2651</v>
      </c>
      <c r="G173" s="84" t="b">
        <v>0</v>
      </c>
      <c r="H173" s="84" t="b">
        <v>0</v>
      </c>
      <c r="I173" s="84" t="b">
        <v>0</v>
      </c>
      <c r="J173" s="84" t="b">
        <v>0</v>
      </c>
      <c r="K173" s="84" t="b">
        <v>0</v>
      </c>
      <c r="L173" s="84" t="b">
        <v>0</v>
      </c>
    </row>
    <row r="174" spans="1:12" ht="15">
      <c r="A174" s="84" t="s">
        <v>2513</v>
      </c>
      <c r="B174" s="84" t="s">
        <v>2618</v>
      </c>
      <c r="C174" s="84">
        <v>2</v>
      </c>
      <c r="D174" s="118">
        <v>0.0022659654659528397</v>
      </c>
      <c r="E174" s="118">
        <v>2.560205622970059</v>
      </c>
      <c r="F174" s="84" t="s">
        <v>2651</v>
      </c>
      <c r="G174" s="84" t="b">
        <v>0</v>
      </c>
      <c r="H174" s="84" t="b">
        <v>0</v>
      </c>
      <c r="I174" s="84" t="b">
        <v>0</v>
      </c>
      <c r="J174" s="84" t="b">
        <v>0</v>
      </c>
      <c r="K174" s="84" t="b">
        <v>0</v>
      </c>
      <c r="L174" s="84" t="b">
        <v>0</v>
      </c>
    </row>
    <row r="175" spans="1:12" ht="15">
      <c r="A175" s="84" t="s">
        <v>2618</v>
      </c>
      <c r="B175" s="84" t="s">
        <v>2619</v>
      </c>
      <c r="C175" s="84">
        <v>2</v>
      </c>
      <c r="D175" s="118">
        <v>0.0022659654659528397</v>
      </c>
      <c r="E175" s="118">
        <v>2.86123561863404</v>
      </c>
      <c r="F175" s="84" t="s">
        <v>2651</v>
      </c>
      <c r="G175" s="84" t="b">
        <v>0</v>
      </c>
      <c r="H175" s="84" t="b">
        <v>0</v>
      </c>
      <c r="I175" s="84" t="b">
        <v>0</v>
      </c>
      <c r="J175" s="84" t="b">
        <v>0</v>
      </c>
      <c r="K175" s="84" t="b">
        <v>0</v>
      </c>
      <c r="L175" s="84" t="b">
        <v>0</v>
      </c>
    </row>
    <row r="176" spans="1:12" ht="15">
      <c r="A176" s="84" t="s">
        <v>2619</v>
      </c>
      <c r="B176" s="84" t="s">
        <v>2620</v>
      </c>
      <c r="C176" s="84">
        <v>2</v>
      </c>
      <c r="D176" s="118">
        <v>0.0022659654659528397</v>
      </c>
      <c r="E176" s="118">
        <v>2.86123561863404</v>
      </c>
      <c r="F176" s="84" t="s">
        <v>2651</v>
      </c>
      <c r="G176" s="84" t="b">
        <v>0</v>
      </c>
      <c r="H176" s="84" t="b">
        <v>0</v>
      </c>
      <c r="I176" s="84" t="b">
        <v>0</v>
      </c>
      <c r="J176" s="84" t="b">
        <v>0</v>
      </c>
      <c r="K176" s="84" t="b">
        <v>0</v>
      </c>
      <c r="L176" s="84" t="b">
        <v>0</v>
      </c>
    </row>
    <row r="177" spans="1:12" ht="15">
      <c r="A177" s="84" t="s">
        <v>222</v>
      </c>
      <c r="B177" s="84" t="s">
        <v>2236</v>
      </c>
      <c r="C177" s="84">
        <v>2</v>
      </c>
      <c r="D177" s="118">
        <v>0.0022659654659528397</v>
      </c>
      <c r="E177" s="118">
        <v>0.3560856403141343</v>
      </c>
      <c r="F177" s="84" t="s">
        <v>2651</v>
      </c>
      <c r="G177" s="84" t="b">
        <v>0</v>
      </c>
      <c r="H177" s="84" t="b">
        <v>0</v>
      </c>
      <c r="I177" s="84" t="b">
        <v>0</v>
      </c>
      <c r="J177" s="84" t="b">
        <v>1</v>
      </c>
      <c r="K177" s="84" t="b">
        <v>0</v>
      </c>
      <c r="L177" s="84" t="b">
        <v>0</v>
      </c>
    </row>
    <row r="178" spans="1:12" ht="15">
      <c r="A178" s="84" t="s">
        <v>2236</v>
      </c>
      <c r="B178" s="84" t="s">
        <v>2622</v>
      </c>
      <c r="C178" s="84">
        <v>2</v>
      </c>
      <c r="D178" s="118">
        <v>0.0022659654659528397</v>
      </c>
      <c r="E178" s="118">
        <v>1.9581456316420967</v>
      </c>
      <c r="F178" s="84" t="s">
        <v>2651</v>
      </c>
      <c r="G178" s="84" t="b">
        <v>1</v>
      </c>
      <c r="H178" s="84" t="b">
        <v>0</v>
      </c>
      <c r="I178" s="84" t="b">
        <v>0</v>
      </c>
      <c r="J178" s="84" t="b">
        <v>0</v>
      </c>
      <c r="K178" s="84" t="b">
        <v>0</v>
      </c>
      <c r="L178" s="84" t="b">
        <v>0</v>
      </c>
    </row>
    <row r="179" spans="1:12" ht="15">
      <c r="A179" s="84" t="s">
        <v>2622</v>
      </c>
      <c r="B179" s="84" t="s">
        <v>2623</v>
      </c>
      <c r="C179" s="84">
        <v>2</v>
      </c>
      <c r="D179" s="118">
        <v>0.0022659654659528397</v>
      </c>
      <c r="E179" s="118">
        <v>2.86123561863404</v>
      </c>
      <c r="F179" s="84" t="s">
        <v>2651</v>
      </c>
      <c r="G179" s="84" t="b">
        <v>0</v>
      </c>
      <c r="H179" s="84" t="b">
        <v>0</v>
      </c>
      <c r="I179" s="84" t="b">
        <v>0</v>
      </c>
      <c r="J179" s="84" t="b">
        <v>0</v>
      </c>
      <c r="K179" s="84" t="b">
        <v>0</v>
      </c>
      <c r="L179" s="84" t="b">
        <v>0</v>
      </c>
    </row>
    <row r="180" spans="1:12" ht="15">
      <c r="A180" s="84" t="s">
        <v>2623</v>
      </c>
      <c r="B180" s="84" t="s">
        <v>2624</v>
      </c>
      <c r="C180" s="84">
        <v>2</v>
      </c>
      <c r="D180" s="118">
        <v>0.0022659654659528397</v>
      </c>
      <c r="E180" s="118">
        <v>2.86123561863404</v>
      </c>
      <c r="F180" s="84" t="s">
        <v>2651</v>
      </c>
      <c r="G180" s="84" t="b">
        <v>0</v>
      </c>
      <c r="H180" s="84" t="b">
        <v>0</v>
      </c>
      <c r="I180" s="84" t="b">
        <v>0</v>
      </c>
      <c r="J180" s="84" t="b">
        <v>0</v>
      </c>
      <c r="K180" s="84" t="b">
        <v>0</v>
      </c>
      <c r="L180" s="84" t="b">
        <v>0</v>
      </c>
    </row>
    <row r="181" spans="1:12" ht="15">
      <c r="A181" s="84" t="s">
        <v>2624</v>
      </c>
      <c r="B181" s="84" t="s">
        <v>2625</v>
      </c>
      <c r="C181" s="84">
        <v>2</v>
      </c>
      <c r="D181" s="118">
        <v>0.0022659654659528397</v>
      </c>
      <c r="E181" s="118">
        <v>2.86123561863404</v>
      </c>
      <c r="F181" s="84" t="s">
        <v>2651</v>
      </c>
      <c r="G181" s="84" t="b">
        <v>0</v>
      </c>
      <c r="H181" s="84" t="b">
        <v>0</v>
      </c>
      <c r="I181" s="84" t="b">
        <v>0</v>
      </c>
      <c r="J181" s="84" t="b">
        <v>0</v>
      </c>
      <c r="K181" s="84" t="b">
        <v>0</v>
      </c>
      <c r="L181" s="84" t="b">
        <v>0</v>
      </c>
    </row>
    <row r="182" spans="1:12" ht="15">
      <c r="A182" s="84" t="s">
        <v>2625</v>
      </c>
      <c r="B182" s="84" t="s">
        <v>2533</v>
      </c>
      <c r="C182" s="84">
        <v>2</v>
      </c>
      <c r="D182" s="118">
        <v>0.0022659654659528397</v>
      </c>
      <c r="E182" s="118">
        <v>2.6851443595783593</v>
      </c>
      <c r="F182" s="84" t="s">
        <v>2651</v>
      </c>
      <c r="G182" s="84" t="b">
        <v>0</v>
      </c>
      <c r="H182" s="84" t="b">
        <v>0</v>
      </c>
      <c r="I182" s="84" t="b">
        <v>0</v>
      </c>
      <c r="J182" s="84" t="b">
        <v>0</v>
      </c>
      <c r="K182" s="84" t="b">
        <v>0</v>
      </c>
      <c r="L182" s="84" t="b">
        <v>0</v>
      </c>
    </row>
    <row r="183" spans="1:12" ht="15">
      <c r="A183" s="84" t="s">
        <v>2533</v>
      </c>
      <c r="B183" s="84" t="s">
        <v>2626</v>
      </c>
      <c r="C183" s="84">
        <v>2</v>
      </c>
      <c r="D183" s="118">
        <v>0.0022659654659528397</v>
      </c>
      <c r="E183" s="118">
        <v>2.6851443595783593</v>
      </c>
      <c r="F183" s="84" t="s">
        <v>2651</v>
      </c>
      <c r="G183" s="84" t="b">
        <v>0</v>
      </c>
      <c r="H183" s="84" t="b">
        <v>0</v>
      </c>
      <c r="I183" s="84" t="b">
        <v>0</v>
      </c>
      <c r="J183" s="84" t="b">
        <v>0</v>
      </c>
      <c r="K183" s="84" t="b">
        <v>0</v>
      </c>
      <c r="L183" s="84" t="b">
        <v>0</v>
      </c>
    </row>
    <row r="184" spans="1:12" ht="15">
      <c r="A184" s="84" t="s">
        <v>2628</v>
      </c>
      <c r="B184" s="84" t="s">
        <v>2629</v>
      </c>
      <c r="C184" s="84">
        <v>2</v>
      </c>
      <c r="D184" s="118">
        <v>0.0022659654659528397</v>
      </c>
      <c r="E184" s="118">
        <v>2.86123561863404</v>
      </c>
      <c r="F184" s="84" t="s">
        <v>2651</v>
      </c>
      <c r="G184" s="84" t="b">
        <v>0</v>
      </c>
      <c r="H184" s="84" t="b">
        <v>0</v>
      </c>
      <c r="I184" s="84" t="b">
        <v>0</v>
      </c>
      <c r="J184" s="84" t="b">
        <v>0</v>
      </c>
      <c r="K184" s="84" t="b">
        <v>0</v>
      </c>
      <c r="L184" s="84" t="b">
        <v>0</v>
      </c>
    </row>
    <row r="185" spans="1:12" ht="15">
      <c r="A185" s="84" t="s">
        <v>2629</v>
      </c>
      <c r="B185" s="84" t="s">
        <v>2551</v>
      </c>
      <c r="C185" s="84">
        <v>2</v>
      </c>
      <c r="D185" s="118">
        <v>0.0022659654659528397</v>
      </c>
      <c r="E185" s="118">
        <v>2.6851443595783593</v>
      </c>
      <c r="F185" s="84" t="s">
        <v>2651</v>
      </c>
      <c r="G185" s="84" t="b">
        <v>0</v>
      </c>
      <c r="H185" s="84" t="b">
        <v>0</v>
      </c>
      <c r="I185" s="84" t="b">
        <v>0</v>
      </c>
      <c r="J185" s="84" t="b">
        <v>0</v>
      </c>
      <c r="K185" s="84" t="b">
        <v>0</v>
      </c>
      <c r="L185" s="84" t="b">
        <v>0</v>
      </c>
    </row>
    <row r="186" spans="1:12" ht="15">
      <c r="A186" s="84" t="s">
        <v>2551</v>
      </c>
      <c r="B186" s="84" t="s">
        <v>284</v>
      </c>
      <c r="C186" s="84">
        <v>2</v>
      </c>
      <c r="D186" s="118">
        <v>0.0022659654659528397</v>
      </c>
      <c r="E186" s="118">
        <v>1.7820543725864155</v>
      </c>
      <c r="F186" s="84" t="s">
        <v>2651</v>
      </c>
      <c r="G186" s="84" t="b">
        <v>0</v>
      </c>
      <c r="H186" s="84" t="b">
        <v>0</v>
      </c>
      <c r="I186" s="84" t="b">
        <v>0</v>
      </c>
      <c r="J186" s="84" t="b">
        <v>0</v>
      </c>
      <c r="K186" s="84" t="b">
        <v>0</v>
      </c>
      <c r="L186" s="84" t="b">
        <v>0</v>
      </c>
    </row>
    <row r="187" spans="1:12" ht="15">
      <c r="A187" s="84" t="s">
        <v>284</v>
      </c>
      <c r="B187" s="84" t="s">
        <v>2630</v>
      </c>
      <c r="C187" s="84">
        <v>2</v>
      </c>
      <c r="D187" s="118">
        <v>0.0022659654659528397</v>
      </c>
      <c r="E187" s="118">
        <v>1.9581456316420967</v>
      </c>
      <c r="F187" s="84" t="s">
        <v>2651</v>
      </c>
      <c r="G187" s="84" t="b">
        <v>0</v>
      </c>
      <c r="H187" s="84" t="b">
        <v>0</v>
      </c>
      <c r="I187" s="84" t="b">
        <v>0</v>
      </c>
      <c r="J187" s="84" t="b">
        <v>0</v>
      </c>
      <c r="K187" s="84" t="b">
        <v>0</v>
      </c>
      <c r="L187" s="84" t="b">
        <v>0</v>
      </c>
    </row>
    <row r="188" spans="1:12" ht="15">
      <c r="A188" s="84" t="s">
        <v>2630</v>
      </c>
      <c r="B188" s="84" t="s">
        <v>2631</v>
      </c>
      <c r="C188" s="84">
        <v>2</v>
      </c>
      <c r="D188" s="118">
        <v>0.0022659654659528397</v>
      </c>
      <c r="E188" s="118">
        <v>2.86123561863404</v>
      </c>
      <c r="F188" s="84" t="s">
        <v>2651</v>
      </c>
      <c r="G188" s="84" t="b">
        <v>0</v>
      </c>
      <c r="H188" s="84" t="b">
        <v>0</v>
      </c>
      <c r="I188" s="84" t="b">
        <v>0</v>
      </c>
      <c r="J188" s="84" t="b">
        <v>0</v>
      </c>
      <c r="K188" s="84" t="b">
        <v>0</v>
      </c>
      <c r="L188" s="84" t="b">
        <v>0</v>
      </c>
    </row>
    <row r="189" spans="1:12" ht="15">
      <c r="A189" s="84" t="s">
        <v>2631</v>
      </c>
      <c r="B189" s="84" t="s">
        <v>2632</v>
      </c>
      <c r="C189" s="84">
        <v>2</v>
      </c>
      <c r="D189" s="118">
        <v>0.0022659654659528397</v>
      </c>
      <c r="E189" s="118">
        <v>2.86123561863404</v>
      </c>
      <c r="F189" s="84" t="s">
        <v>2651</v>
      </c>
      <c r="G189" s="84" t="b">
        <v>0</v>
      </c>
      <c r="H189" s="84" t="b">
        <v>0</v>
      </c>
      <c r="I189" s="84" t="b">
        <v>0</v>
      </c>
      <c r="J189" s="84" t="b">
        <v>0</v>
      </c>
      <c r="K189" s="84" t="b">
        <v>0</v>
      </c>
      <c r="L189" s="84" t="b">
        <v>0</v>
      </c>
    </row>
    <row r="190" spans="1:12" ht="15">
      <c r="A190" s="84" t="s">
        <v>2632</v>
      </c>
      <c r="B190" s="84" t="s">
        <v>2633</v>
      </c>
      <c r="C190" s="84">
        <v>2</v>
      </c>
      <c r="D190" s="118">
        <v>0.0022659654659528397</v>
      </c>
      <c r="E190" s="118">
        <v>2.86123561863404</v>
      </c>
      <c r="F190" s="84" t="s">
        <v>2651</v>
      </c>
      <c r="G190" s="84" t="b">
        <v>0</v>
      </c>
      <c r="H190" s="84" t="b">
        <v>0</v>
      </c>
      <c r="I190" s="84" t="b">
        <v>0</v>
      </c>
      <c r="J190" s="84" t="b">
        <v>0</v>
      </c>
      <c r="K190" s="84" t="b">
        <v>0</v>
      </c>
      <c r="L190" s="84" t="b">
        <v>0</v>
      </c>
    </row>
    <row r="191" spans="1:12" ht="15">
      <c r="A191" s="84" t="s">
        <v>2633</v>
      </c>
      <c r="B191" s="84" t="s">
        <v>2527</v>
      </c>
      <c r="C191" s="84">
        <v>2</v>
      </c>
      <c r="D191" s="118">
        <v>0.0022659654659528397</v>
      </c>
      <c r="E191" s="118">
        <v>2.6851443595783593</v>
      </c>
      <c r="F191" s="84" t="s">
        <v>2651</v>
      </c>
      <c r="G191" s="84" t="b">
        <v>0</v>
      </c>
      <c r="H191" s="84" t="b">
        <v>0</v>
      </c>
      <c r="I191" s="84" t="b">
        <v>0</v>
      </c>
      <c r="J191" s="84" t="b">
        <v>0</v>
      </c>
      <c r="K191" s="84" t="b">
        <v>0</v>
      </c>
      <c r="L191" s="84" t="b">
        <v>0</v>
      </c>
    </row>
    <row r="192" spans="1:12" ht="15">
      <c r="A192" s="84" t="s">
        <v>2528</v>
      </c>
      <c r="B192" s="84" t="s">
        <v>2510</v>
      </c>
      <c r="C192" s="84">
        <v>2</v>
      </c>
      <c r="D192" s="118">
        <v>0.0022659654659528397</v>
      </c>
      <c r="E192" s="118">
        <v>2.2872043509063213</v>
      </c>
      <c r="F192" s="84" t="s">
        <v>2651</v>
      </c>
      <c r="G192" s="84" t="b">
        <v>0</v>
      </c>
      <c r="H192" s="84" t="b">
        <v>0</v>
      </c>
      <c r="I192" s="84" t="b">
        <v>0</v>
      </c>
      <c r="J192" s="84" t="b">
        <v>0</v>
      </c>
      <c r="K192" s="84" t="b">
        <v>0</v>
      </c>
      <c r="L192" s="84" t="b">
        <v>0</v>
      </c>
    </row>
    <row r="193" spans="1:12" ht="15">
      <c r="A193" s="84" t="s">
        <v>285</v>
      </c>
      <c r="B193" s="84" t="s">
        <v>2635</v>
      </c>
      <c r="C193" s="84">
        <v>2</v>
      </c>
      <c r="D193" s="118">
        <v>0.0022659654659528397</v>
      </c>
      <c r="E193" s="118">
        <v>2.86123561863404</v>
      </c>
      <c r="F193" s="84" t="s">
        <v>2651</v>
      </c>
      <c r="G193" s="84" t="b">
        <v>0</v>
      </c>
      <c r="H193" s="84" t="b">
        <v>0</v>
      </c>
      <c r="I193" s="84" t="b">
        <v>0</v>
      </c>
      <c r="J193" s="84" t="b">
        <v>0</v>
      </c>
      <c r="K193" s="84" t="b">
        <v>0</v>
      </c>
      <c r="L193" s="84" t="b">
        <v>0</v>
      </c>
    </row>
    <row r="194" spans="1:12" ht="15">
      <c r="A194" s="84" t="s">
        <v>2635</v>
      </c>
      <c r="B194" s="84" t="s">
        <v>2636</v>
      </c>
      <c r="C194" s="84">
        <v>2</v>
      </c>
      <c r="D194" s="118">
        <v>0.0022659654659528397</v>
      </c>
      <c r="E194" s="118">
        <v>2.86123561863404</v>
      </c>
      <c r="F194" s="84" t="s">
        <v>2651</v>
      </c>
      <c r="G194" s="84" t="b">
        <v>0</v>
      </c>
      <c r="H194" s="84" t="b">
        <v>0</v>
      </c>
      <c r="I194" s="84" t="b">
        <v>0</v>
      </c>
      <c r="J194" s="84" t="b">
        <v>0</v>
      </c>
      <c r="K194" s="84" t="b">
        <v>0</v>
      </c>
      <c r="L194" s="84" t="b">
        <v>0</v>
      </c>
    </row>
    <row r="195" spans="1:12" ht="15">
      <c r="A195" s="84" t="s">
        <v>2636</v>
      </c>
      <c r="B195" s="84" t="s">
        <v>2524</v>
      </c>
      <c r="C195" s="84">
        <v>2</v>
      </c>
      <c r="D195" s="118">
        <v>0.0022659654659528397</v>
      </c>
      <c r="E195" s="118">
        <v>2.6851443595783593</v>
      </c>
      <c r="F195" s="84" t="s">
        <v>2651</v>
      </c>
      <c r="G195" s="84" t="b">
        <v>0</v>
      </c>
      <c r="H195" s="84" t="b">
        <v>0</v>
      </c>
      <c r="I195" s="84" t="b">
        <v>0</v>
      </c>
      <c r="J195" s="84" t="b">
        <v>0</v>
      </c>
      <c r="K195" s="84" t="b">
        <v>0</v>
      </c>
      <c r="L195" s="84" t="b">
        <v>0</v>
      </c>
    </row>
    <row r="196" spans="1:12" ht="15">
      <c r="A196" s="84" t="s">
        <v>2524</v>
      </c>
      <c r="B196" s="84" t="s">
        <v>2637</v>
      </c>
      <c r="C196" s="84">
        <v>2</v>
      </c>
      <c r="D196" s="118">
        <v>0.0022659654659528397</v>
      </c>
      <c r="E196" s="118">
        <v>2.86123561863404</v>
      </c>
      <c r="F196" s="84" t="s">
        <v>2651</v>
      </c>
      <c r="G196" s="84" t="b">
        <v>0</v>
      </c>
      <c r="H196" s="84" t="b">
        <v>0</v>
      </c>
      <c r="I196" s="84" t="b">
        <v>0</v>
      </c>
      <c r="J196" s="84" t="b">
        <v>1</v>
      </c>
      <c r="K196" s="84" t="b">
        <v>0</v>
      </c>
      <c r="L196" s="84" t="b">
        <v>0</v>
      </c>
    </row>
    <row r="197" spans="1:12" ht="15">
      <c r="A197" s="84" t="s">
        <v>2637</v>
      </c>
      <c r="B197" s="84" t="s">
        <v>2638</v>
      </c>
      <c r="C197" s="84">
        <v>2</v>
      </c>
      <c r="D197" s="118">
        <v>0.0022659654659528397</v>
      </c>
      <c r="E197" s="118">
        <v>2.86123561863404</v>
      </c>
      <c r="F197" s="84" t="s">
        <v>2651</v>
      </c>
      <c r="G197" s="84" t="b">
        <v>1</v>
      </c>
      <c r="H197" s="84" t="b">
        <v>0</v>
      </c>
      <c r="I197" s="84" t="b">
        <v>0</v>
      </c>
      <c r="J197" s="84" t="b">
        <v>0</v>
      </c>
      <c r="K197" s="84" t="b">
        <v>0</v>
      </c>
      <c r="L197" s="84" t="b">
        <v>0</v>
      </c>
    </row>
    <row r="198" spans="1:12" ht="15">
      <c r="A198" s="84" t="s">
        <v>2638</v>
      </c>
      <c r="B198" s="84" t="s">
        <v>2639</v>
      </c>
      <c r="C198" s="84">
        <v>2</v>
      </c>
      <c r="D198" s="118">
        <v>0.0022659654659528397</v>
      </c>
      <c r="E198" s="118">
        <v>2.86123561863404</v>
      </c>
      <c r="F198" s="84" t="s">
        <v>2651</v>
      </c>
      <c r="G198" s="84" t="b">
        <v>0</v>
      </c>
      <c r="H198" s="84" t="b">
        <v>0</v>
      </c>
      <c r="I198" s="84" t="b">
        <v>0</v>
      </c>
      <c r="J198" s="84" t="b">
        <v>0</v>
      </c>
      <c r="K198" s="84" t="b">
        <v>0</v>
      </c>
      <c r="L198" s="84" t="b">
        <v>0</v>
      </c>
    </row>
    <row r="199" spans="1:12" ht="15">
      <c r="A199" s="84" t="s">
        <v>2639</v>
      </c>
      <c r="B199" s="84" t="s">
        <v>2640</v>
      </c>
      <c r="C199" s="84">
        <v>2</v>
      </c>
      <c r="D199" s="118">
        <v>0.0022659654659528397</v>
      </c>
      <c r="E199" s="118">
        <v>2.86123561863404</v>
      </c>
      <c r="F199" s="84" t="s">
        <v>2651</v>
      </c>
      <c r="G199" s="84" t="b">
        <v>0</v>
      </c>
      <c r="H199" s="84" t="b">
        <v>0</v>
      </c>
      <c r="I199" s="84" t="b">
        <v>0</v>
      </c>
      <c r="J199" s="84" t="b">
        <v>0</v>
      </c>
      <c r="K199" s="84" t="b">
        <v>1</v>
      </c>
      <c r="L199" s="84" t="b">
        <v>0</v>
      </c>
    </row>
    <row r="200" spans="1:12" ht="15">
      <c r="A200" s="84" t="s">
        <v>2640</v>
      </c>
      <c r="B200" s="84" t="s">
        <v>2641</v>
      </c>
      <c r="C200" s="84">
        <v>2</v>
      </c>
      <c r="D200" s="118">
        <v>0.0022659654659528397</v>
      </c>
      <c r="E200" s="118">
        <v>2.86123561863404</v>
      </c>
      <c r="F200" s="84" t="s">
        <v>2651</v>
      </c>
      <c r="G200" s="84" t="b">
        <v>0</v>
      </c>
      <c r="H200" s="84" t="b">
        <v>1</v>
      </c>
      <c r="I200" s="84" t="b">
        <v>0</v>
      </c>
      <c r="J200" s="84" t="b">
        <v>0</v>
      </c>
      <c r="K200" s="84" t="b">
        <v>0</v>
      </c>
      <c r="L200" s="84" t="b">
        <v>0</v>
      </c>
    </row>
    <row r="201" spans="1:12" ht="15">
      <c r="A201" s="84" t="s">
        <v>2224</v>
      </c>
      <c r="B201" s="84" t="s">
        <v>2642</v>
      </c>
      <c r="C201" s="84">
        <v>2</v>
      </c>
      <c r="D201" s="118">
        <v>0.0022659654659528397</v>
      </c>
      <c r="E201" s="118">
        <v>2.3171675742837645</v>
      </c>
      <c r="F201" s="84" t="s">
        <v>2651</v>
      </c>
      <c r="G201" s="84" t="b">
        <v>0</v>
      </c>
      <c r="H201" s="84" t="b">
        <v>0</v>
      </c>
      <c r="I201" s="84" t="b">
        <v>0</v>
      </c>
      <c r="J201" s="84" t="b">
        <v>0</v>
      </c>
      <c r="K201" s="84" t="b">
        <v>0</v>
      </c>
      <c r="L201" s="84" t="b">
        <v>0</v>
      </c>
    </row>
    <row r="202" spans="1:12" ht="15">
      <c r="A202" s="84" t="s">
        <v>2642</v>
      </c>
      <c r="B202" s="84" t="s">
        <v>2534</v>
      </c>
      <c r="C202" s="84">
        <v>2</v>
      </c>
      <c r="D202" s="118">
        <v>0.0022659654659528397</v>
      </c>
      <c r="E202" s="118">
        <v>2.6851443595783593</v>
      </c>
      <c r="F202" s="84" t="s">
        <v>2651</v>
      </c>
      <c r="G202" s="84" t="b">
        <v>0</v>
      </c>
      <c r="H202" s="84" t="b">
        <v>0</v>
      </c>
      <c r="I202" s="84" t="b">
        <v>0</v>
      </c>
      <c r="J202" s="84" t="b">
        <v>0</v>
      </c>
      <c r="K202" s="84" t="b">
        <v>0</v>
      </c>
      <c r="L202" s="84" t="b">
        <v>0</v>
      </c>
    </row>
    <row r="203" spans="1:12" ht="15">
      <c r="A203" s="84" t="s">
        <v>2534</v>
      </c>
      <c r="B203" s="84" t="s">
        <v>2643</v>
      </c>
      <c r="C203" s="84">
        <v>2</v>
      </c>
      <c r="D203" s="118">
        <v>0.0022659654659528397</v>
      </c>
      <c r="E203" s="118">
        <v>2.6851443595783593</v>
      </c>
      <c r="F203" s="84" t="s">
        <v>2651</v>
      </c>
      <c r="G203" s="84" t="b">
        <v>0</v>
      </c>
      <c r="H203" s="84" t="b">
        <v>0</v>
      </c>
      <c r="I203" s="84" t="b">
        <v>0</v>
      </c>
      <c r="J203" s="84" t="b">
        <v>0</v>
      </c>
      <c r="K203" s="84" t="b">
        <v>0</v>
      </c>
      <c r="L203" s="84" t="b">
        <v>0</v>
      </c>
    </row>
    <row r="204" spans="1:12" ht="15">
      <c r="A204" s="84" t="s">
        <v>2643</v>
      </c>
      <c r="B204" s="84" t="s">
        <v>2216</v>
      </c>
      <c r="C204" s="84">
        <v>2</v>
      </c>
      <c r="D204" s="118">
        <v>0.0022659654659528397</v>
      </c>
      <c r="E204" s="118">
        <v>1.9581456316420967</v>
      </c>
      <c r="F204" s="84" t="s">
        <v>2651</v>
      </c>
      <c r="G204" s="84" t="b">
        <v>0</v>
      </c>
      <c r="H204" s="84" t="b">
        <v>0</v>
      </c>
      <c r="I204" s="84" t="b">
        <v>0</v>
      </c>
      <c r="J204" s="84" t="b">
        <v>0</v>
      </c>
      <c r="K204" s="84" t="b">
        <v>0</v>
      </c>
      <c r="L204" s="84" t="b">
        <v>0</v>
      </c>
    </row>
    <row r="205" spans="1:12" ht="15">
      <c r="A205" s="84" t="s">
        <v>2216</v>
      </c>
      <c r="B205" s="84" t="s">
        <v>2644</v>
      </c>
      <c r="C205" s="84">
        <v>2</v>
      </c>
      <c r="D205" s="118">
        <v>0.0022659654659528397</v>
      </c>
      <c r="E205" s="118">
        <v>1.9318166929197476</v>
      </c>
      <c r="F205" s="84" t="s">
        <v>2651</v>
      </c>
      <c r="G205" s="84" t="b">
        <v>0</v>
      </c>
      <c r="H205" s="84" t="b">
        <v>0</v>
      </c>
      <c r="I205" s="84" t="b">
        <v>0</v>
      </c>
      <c r="J205" s="84" t="b">
        <v>0</v>
      </c>
      <c r="K205" s="84" t="b">
        <v>0</v>
      </c>
      <c r="L205" s="84" t="b">
        <v>0</v>
      </c>
    </row>
    <row r="206" spans="1:12" ht="15">
      <c r="A206" s="84" t="s">
        <v>2644</v>
      </c>
      <c r="B206" s="84" t="s">
        <v>2552</v>
      </c>
      <c r="C206" s="84">
        <v>2</v>
      </c>
      <c r="D206" s="118">
        <v>0.0022659654659528397</v>
      </c>
      <c r="E206" s="118">
        <v>2.6851443595783593</v>
      </c>
      <c r="F206" s="84" t="s">
        <v>2651</v>
      </c>
      <c r="G206" s="84" t="b">
        <v>0</v>
      </c>
      <c r="H206" s="84" t="b">
        <v>0</v>
      </c>
      <c r="I206" s="84" t="b">
        <v>0</v>
      </c>
      <c r="J206" s="84" t="b">
        <v>0</v>
      </c>
      <c r="K206" s="84" t="b">
        <v>0</v>
      </c>
      <c r="L206" s="84" t="b">
        <v>0</v>
      </c>
    </row>
    <row r="207" spans="1:12" ht="15">
      <c r="A207" s="84" t="s">
        <v>2552</v>
      </c>
      <c r="B207" s="84" t="s">
        <v>2515</v>
      </c>
      <c r="C207" s="84">
        <v>2</v>
      </c>
      <c r="D207" s="118">
        <v>0.0022659654659528397</v>
      </c>
      <c r="E207" s="118">
        <v>2.384114363914378</v>
      </c>
      <c r="F207" s="84" t="s">
        <v>2651</v>
      </c>
      <c r="G207" s="84" t="b">
        <v>0</v>
      </c>
      <c r="H207" s="84" t="b">
        <v>0</v>
      </c>
      <c r="I207" s="84" t="b">
        <v>0</v>
      </c>
      <c r="J207" s="84" t="b">
        <v>0</v>
      </c>
      <c r="K207" s="84" t="b">
        <v>0</v>
      </c>
      <c r="L207" s="84" t="b">
        <v>0</v>
      </c>
    </row>
    <row r="208" spans="1:12" ht="15">
      <c r="A208" s="84" t="s">
        <v>2515</v>
      </c>
      <c r="B208" s="84" t="s">
        <v>2645</v>
      </c>
      <c r="C208" s="84">
        <v>2</v>
      </c>
      <c r="D208" s="118">
        <v>0.0022659654659528397</v>
      </c>
      <c r="E208" s="118">
        <v>2.560205622970059</v>
      </c>
      <c r="F208" s="84" t="s">
        <v>2651</v>
      </c>
      <c r="G208" s="84" t="b">
        <v>0</v>
      </c>
      <c r="H208" s="84" t="b">
        <v>0</v>
      </c>
      <c r="I208" s="84" t="b">
        <v>0</v>
      </c>
      <c r="J208" s="84" t="b">
        <v>0</v>
      </c>
      <c r="K208" s="84" t="b">
        <v>0</v>
      </c>
      <c r="L208" s="84" t="b">
        <v>0</v>
      </c>
    </row>
    <row r="209" spans="1:12" ht="15">
      <c r="A209" s="84" t="s">
        <v>2645</v>
      </c>
      <c r="B209" s="84" t="s">
        <v>2646</v>
      </c>
      <c r="C209" s="84">
        <v>2</v>
      </c>
      <c r="D209" s="118">
        <v>0.0022659654659528397</v>
      </c>
      <c r="E209" s="118">
        <v>2.86123561863404</v>
      </c>
      <c r="F209" s="84" t="s">
        <v>2651</v>
      </c>
      <c r="G209" s="84" t="b">
        <v>0</v>
      </c>
      <c r="H209" s="84" t="b">
        <v>0</v>
      </c>
      <c r="I209" s="84" t="b">
        <v>0</v>
      </c>
      <c r="J209" s="84" t="b">
        <v>0</v>
      </c>
      <c r="K209" s="84" t="b">
        <v>0</v>
      </c>
      <c r="L209" s="84" t="b">
        <v>0</v>
      </c>
    </row>
    <row r="210" spans="1:12" ht="15">
      <c r="A210" s="84" t="s">
        <v>2646</v>
      </c>
      <c r="B210" s="84" t="s">
        <v>2514</v>
      </c>
      <c r="C210" s="84">
        <v>2</v>
      </c>
      <c r="D210" s="118">
        <v>0.0022659654659528397</v>
      </c>
      <c r="E210" s="118">
        <v>2.560205622970059</v>
      </c>
      <c r="F210" s="84" t="s">
        <v>2651</v>
      </c>
      <c r="G210" s="84" t="b">
        <v>0</v>
      </c>
      <c r="H210" s="84" t="b">
        <v>0</v>
      </c>
      <c r="I210" s="84" t="b">
        <v>0</v>
      </c>
      <c r="J210" s="84" t="b">
        <v>0</v>
      </c>
      <c r="K210" s="84" t="b">
        <v>0</v>
      </c>
      <c r="L210" s="84" t="b">
        <v>0</v>
      </c>
    </row>
    <row r="211" spans="1:12" ht="15">
      <c r="A211" s="84" t="s">
        <v>2514</v>
      </c>
      <c r="B211" s="84" t="s">
        <v>2647</v>
      </c>
      <c r="C211" s="84">
        <v>2</v>
      </c>
      <c r="D211" s="118">
        <v>0.0022659654659528397</v>
      </c>
      <c r="E211" s="118">
        <v>2.560205622970059</v>
      </c>
      <c r="F211" s="84" t="s">
        <v>2651</v>
      </c>
      <c r="G211" s="84" t="b">
        <v>0</v>
      </c>
      <c r="H211" s="84" t="b">
        <v>0</v>
      </c>
      <c r="I211" s="84" t="b">
        <v>0</v>
      </c>
      <c r="J211" s="84" t="b">
        <v>1</v>
      </c>
      <c r="K211" s="84" t="b">
        <v>0</v>
      </c>
      <c r="L211" s="84" t="b">
        <v>0</v>
      </c>
    </row>
    <row r="212" spans="1:12" ht="15">
      <c r="A212" s="84" t="s">
        <v>222</v>
      </c>
      <c r="B212" s="84" t="s">
        <v>213</v>
      </c>
      <c r="C212" s="84">
        <v>2</v>
      </c>
      <c r="D212" s="118">
        <v>0.0022659654659528397</v>
      </c>
      <c r="E212" s="118">
        <v>1.0830843682503968</v>
      </c>
      <c r="F212" s="84" t="s">
        <v>2651</v>
      </c>
      <c r="G212" s="84" t="b">
        <v>0</v>
      </c>
      <c r="H212" s="84" t="b">
        <v>0</v>
      </c>
      <c r="I212" s="84" t="b">
        <v>0</v>
      </c>
      <c r="J212" s="84" t="b">
        <v>0</v>
      </c>
      <c r="K212" s="84" t="b">
        <v>0</v>
      </c>
      <c r="L212" s="84" t="b">
        <v>0</v>
      </c>
    </row>
    <row r="213" spans="1:12" ht="15">
      <c r="A213" s="84" t="s">
        <v>279</v>
      </c>
      <c r="B213" s="84" t="s">
        <v>278</v>
      </c>
      <c r="C213" s="84">
        <v>2</v>
      </c>
      <c r="D213" s="118">
        <v>0.0022659654659528397</v>
      </c>
      <c r="E213" s="118">
        <v>2.259175627306078</v>
      </c>
      <c r="F213" s="84" t="s">
        <v>2651</v>
      </c>
      <c r="G213" s="84" t="b">
        <v>0</v>
      </c>
      <c r="H213" s="84" t="b">
        <v>0</v>
      </c>
      <c r="I213" s="84" t="b">
        <v>0</v>
      </c>
      <c r="J213" s="84" t="b">
        <v>0</v>
      </c>
      <c r="K213" s="84" t="b">
        <v>0</v>
      </c>
      <c r="L213" s="84" t="b">
        <v>0</v>
      </c>
    </row>
    <row r="214" spans="1:12" ht="15">
      <c r="A214" s="84" t="s">
        <v>279</v>
      </c>
      <c r="B214" s="84" t="s">
        <v>212</v>
      </c>
      <c r="C214" s="84">
        <v>2</v>
      </c>
      <c r="D214" s="118">
        <v>0.0022659654659528397</v>
      </c>
      <c r="E214" s="118">
        <v>2.560205622970059</v>
      </c>
      <c r="F214" s="84" t="s">
        <v>2651</v>
      </c>
      <c r="G214" s="84" t="b">
        <v>0</v>
      </c>
      <c r="H214" s="84" t="b">
        <v>0</v>
      </c>
      <c r="I214" s="84" t="b">
        <v>0</v>
      </c>
      <c r="J214" s="84" t="b">
        <v>0</v>
      </c>
      <c r="K214" s="84" t="b">
        <v>0</v>
      </c>
      <c r="L214" s="84" t="b">
        <v>0</v>
      </c>
    </row>
    <row r="215" spans="1:12" ht="15">
      <c r="A215" s="84" t="s">
        <v>212</v>
      </c>
      <c r="B215" s="84" t="s">
        <v>278</v>
      </c>
      <c r="C215" s="84">
        <v>2</v>
      </c>
      <c r="D215" s="118">
        <v>0.0022659654659528397</v>
      </c>
      <c r="E215" s="118">
        <v>2.384114363914378</v>
      </c>
      <c r="F215" s="84" t="s">
        <v>2651</v>
      </c>
      <c r="G215" s="84" t="b">
        <v>0</v>
      </c>
      <c r="H215" s="84" t="b">
        <v>0</v>
      </c>
      <c r="I215" s="84" t="b">
        <v>0</v>
      </c>
      <c r="J215" s="84" t="b">
        <v>0</v>
      </c>
      <c r="K215" s="84" t="b">
        <v>0</v>
      </c>
      <c r="L215" s="84" t="b">
        <v>0</v>
      </c>
    </row>
    <row r="216" spans="1:12" ht="15">
      <c r="A216" s="84" t="s">
        <v>214</v>
      </c>
      <c r="B216" s="84" t="s">
        <v>283</v>
      </c>
      <c r="C216" s="84">
        <v>2</v>
      </c>
      <c r="D216" s="118">
        <v>0.0022659654659528397</v>
      </c>
      <c r="E216" s="118">
        <v>2.6851443595783593</v>
      </c>
      <c r="F216" s="84" t="s">
        <v>2651</v>
      </c>
      <c r="G216" s="84" t="b">
        <v>0</v>
      </c>
      <c r="H216" s="84" t="b">
        <v>0</v>
      </c>
      <c r="I216" s="84" t="b">
        <v>0</v>
      </c>
      <c r="J216" s="84" t="b">
        <v>0</v>
      </c>
      <c r="K216" s="84" t="b">
        <v>0</v>
      </c>
      <c r="L216" s="84" t="b">
        <v>0</v>
      </c>
    </row>
    <row r="217" spans="1:12" ht="15">
      <c r="A217" s="84" t="s">
        <v>222</v>
      </c>
      <c r="B217" s="84" t="s">
        <v>343</v>
      </c>
      <c r="C217" s="84">
        <v>4</v>
      </c>
      <c r="D217" s="118">
        <v>0.004507442465490996</v>
      </c>
      <c r="E217" s="118">
        <v>1.3064250275506875</v>
      </c>
      <c r="F217" s="84" t="s">
        <v>2131</v>
      </c>
      <c r="G217" s="84" t="b">
        <v>0</v>
      </c>
      <c r="H217" s="84" t="b">
        <v>0</v>
      </c>
      <c r="I217" s="84" t="b">
        <v>0</v>
      </c>
      <c r="J217" s="84" t="b">
        <v>0</v>
      </c>
      <c r="K217" s="84" t="b">
        <v>0</v>
      </c>
      <c r="L217" s="84" t="b">
        <v>0</v>
      </c>
    </row>
    <row r="218" spans="1:12" ht="15">
      <c r="A218" s="84" t="s">
        <v>343</v>
      </c>
      <c r="B218" s="84" t="s">
        <v>342</v>
      </c>
      <c r="C218" s="84">
        <v>4</v>
      </c>
      <c r="D218" s="118">
        <v>0.004507442465490996</v>
      </c>
      <c r="E218" s="118">
        <v>1.3064250275506875</v>
      </c>
      <c r="F218" s="84" t="s">
        <v>2131</v>
      </c>
      <c r="G218" s="84" t="b">
        <v>0</v>
      </c>
      <c r="H218" s="84" t="b">
        <v>0</v>
      </c>
      <c r="I218" s="84" t="b">
        <v>0</v>
      </c>
      <c r="J218" s="84" t="b">
        <v>0</v>
      </c>
      <c r="K218" s="84" t="b">
        <v>0</v>
      </c>
      <c r="L218" s="84" t="b">
        <v>0</v>
      </c>
    </row>
    <row r="219" spans="1:12" ht="15">
      <c r="A219" s="84" t="s">
        <v>342</v>
      </c>
      <c r="B219" s="84" t="s">
        <v>341</v>
      </c>
      <c r="C219" s="84">
        <v>3</v>
      </c>
      <c r="D219" s="118">
        <v>0.007738909870338014</v>
      </c>
      <c r="E219" s="118">
        <v>1.4313637641589874</v>
      </c>
      <c r="F219" s="84" t="s">
        <v>2131</v>
      </c>
      <c r="G219" s="84" t="b">
        <v>0</v>
      </c>
      <c r="H219" s="84" t="b">
        <v>0</v>
      </c>
      <c r="I219" s="84" t="b">
        <v>0</v>
      </c>
      <c r="J219" s="84" t="b">
        <v>0</v>
      </c>
      <c r="K219" s="84" t="b">
        <v>0</v>
      </c>
      <c r="L219" s="84" t="b">
        <v>0</v>
      </c>
    </row>
    <row r="220" spans="1:12" ht="15">
      <c r="A220" s="84" t="s">
        <v>341</v>
      </c>
      <c r="B220" s="84" t="s">
        <v>340</v>
      </c>
      <c r="C220" s="84">
        <v>3</v>
      </c>
      <c r="D220" s="118">
        <v>0.007738909870338014</v>
      </c>
      <c r="E220" s="118">
        <v>1.4313637641589874</v>
      </c>
      <c r="F220" s="84" t="s">
        <v>2131</v>
      </c>
      <c r="G220" s="84" t="b">
        <v>0</v>
      </c>
      <c r="H220" s="84" t="b">
        <v>0</v>
      </c>
      <c r="I220" s="84" t="b">
        <v>0</v>
      </c>
      <c r="J220" s="84" t="b">
        <v>0</v>
      </c>
      <c r="K220" s="84" t="b">
        <v>0</v>
      </c>
      <c r="L220" s="84" t="b">
        <v>0</v>
      </c>
    </row>
    <row r="221" spans="1:12" ht="15">
      <c r="A221" s="84" t="s">
        <v>340</v>
      </c>
      <c r="B221" s="84" t="s">
        <v>339</v>
      </c>
      <c r="C221" s="84">
        <v>3</v>
      </c>
      <c r="D221" s="118">
        <v>0.007738909870338014</v>
      </c>
      <c r="E221" s="118">
        <v>1.4313637641589874</v>
      </c>
      <c r="F221" s="84" t="s">
        <v>2131</v>
      </c>
      <c r="G221" s="84" t="b">
        <v>0</v>
      </c>
      <c r="H221" s="84" t="b">
        <v>0</v>
      </c>
      <c r="I221" s="84" t="b">
        <v>0</v>
      </c>
      <c r="J221" s="84" t="b">
        <v>0</v>
      </c>
      <c r="K221" s="84" t="b">
        <v>0</v>
      </c>
      <c r="L221" s="84" t="b">
        <v>0</v>
      </c>
    </row>
    <row r="222" spans="1:12" ht="15">
      <c r="A222" s="84" t="s">
        <v>339</v>
      </c>
      <c r="B222" s="84" t="s">
        <v>338</v>
      </c>
      <c r="C222" s="84">
        <v>3</v>
      </c>
      <c r="D222" s="118">
        <v>0.007738909870338014</v>
      </c>
      <c r="E222" s="118">
        <v>1.4313637641589874</v>
      </c>
      <c r="F222" s="84" t="s">
        <v>2131</v>
      </c>
      <c r="G222" s="84" t="b">
        <v>0</v>
      </c>
      <c r="H222" s="84" t="b">
        <v>0</v>
      </c>
      <c r="I222" s="84" t="b">
        <v>0</v>
      </c>
      <c r="J222" s="84" t="b">
        <v>0</v>
      </c>
      <c r="K222" s="84" t="b">
        <v>0</v>
      </c>
      <c r="L222" s="84" t="b">
        <v>0</v>
      </c>
    </row>
    <row r="223" spans="1:12" ht="15">
      <c r="A223" s="84" t="s">
        <v>338</v>
      </c>
      <c r="B223" s="84" t="s">
        <v>337</v>
      </c>
      <c r="C223" s="84">
        <v>3</v>
      </c>
      <c r="D223" s="118">
        <v>0.007738909870338014</v>
      </c>
      <c r="E223" s="118">
        <v>1.4313637641589874</v>
      </c>
      <c r="F223" s="84" t="s">
        <v>2131</v>
      </c>
      <c r="G223" s="84" t="b">
        <v>0</v>
      </c>
      <c r="H223" s="84" t="b">
        <v>0</v>
      </c>
      <c r="I223" s="84" t="b">
        <v>0</v>
      </c>
      <c r="J223" s="84" t="b">
        <v>0</v>
      </c>
      <c r="K223" s="84" t="b">
        <v>0</v>
      </c>
      <c r="L223" s="84" t="b">
        <v>0</v>
      </c>
    </row>
    <row r="224" spans="1:12" ht="15">
      <c r="A224" s="84" t="s">
        <v>337</v>
      </c>
      <c r="B224" s="84" t="s">
        <v>336</v>
      </c>
      <c r="C224" s="84">
        <v>3</v>
      </c>
      <c r="D224" s="118">
        <v>0.007738909870338014</v>
      </c>
      <c r="E224" s="118">
        <v>1.4313637641589874</v>
      </c>
      <c r="F224" s="84" t="s">
        <v>2131</v>
      </c>
      <c r="G224" s="84" t="b">
        <v>0</v>
      </c>
      <c r="H224" s="84" t="b">
        <v>0</v>
      </c>
      <c r="I224" s="84" t="b">
        <v>0</v>
      </c>
      <c r="J224" s="84" t="b">
        <v>0</v>
      </c>
      <c r="K224" s="84" t="b">
        <v>0</v>
      </c>
      <c r="L224" s="84" t="b">
        <v>0</v>
      </c>
    </row>
    <row r="225" spans="1:12" ht="15">
      <c r="A225" s="84" t="s">
        <v>335</v>
      </c>
      <c r="B225" s="84" t="s">
        <v>334</v>
      </c>
      <c r="C225" s="84">
        <v>3</v>
      </c>
      <c r="D225" s="118">
        <v>0.007738909870338014</v>
      </c>
      <c r="E225" s="118">
        <v>1.4313637641589874</v>
      </c>
      <c r="F225" s="84" t="s">
        <v>2131</v>
      </c>
      <c r="G225" s="84" t="b">
        <v>0</v>
      </c>
      <c r="H225" s="84" t="b">
        <v>0</v>
      </c>
      <c r="I225" s="84" t="b">
        <v>0</v>
      </c>
      <c r="J225" s="84" t="b">
        <v>0</v>
      </c>
      <c r="K225" s="84" t="b">
        <v>0</v>
      </c>
      <c r="L225" s="84" t="b">
        <v>0</v>
      </c>
    </row>
    <row r="226" spans="1:12" ht="15">
      <c r="A226" s="84" t="s">
        <v>334</v>
      </c>
      <c r="B226" s="84" t="s">
        <v>333</v>
      </c>
      <c r="C226" s="84">
        <v>3</v>
      </c>
      <c r="D226" s="118">
        <v>0.007738909870338014</v>
      </c>
      <c r="E226" s="118">
        <v>1.4313637641589874</v>
      </c>
      <c r="F226" s="84" t="s">
        <v>2131</v>
      </c>
      <c r="G226" s="84" t="b">
        <v>0</v>
      </c>
      <c r="H226" s="84" t="b">
        <v>0</v>
      </c>
      <c r="I226" s="84" t="b">
        <v>0</v>
      </c>
      <c r="J226" s="84" t="b">
        <v>0</v>
      </c>
      <c r="K226" s="84" t="b">
        <v>0</v>
      </c>
      <c r="L226" s="84" t="b">
        <v>0</v>
      </c>
    </row>
    <row r="227" spans="1:12" ht="15">
      <c r="A227" s="84" t="s">
        <v>333</v>
      </c>
      <c r="B227" s="84" t="s">
        <v>332</v>
      </c>
      <c r="C227" s="84">
        <v>3</v>
      </c>
      <c r="D227" s="118">
        <v>0.007738909870338014</v>
      </c>
      <c r="E227" s="118">
        <v>1.4313637641589874</v>
      </c>
      <c r="F227" s="84" t="s">
        <v>2131</v>
      </c>
      <c r="G227" s="84" t="b">
        <v>0</v>
      </c>
      <c r="H227" s="84" t="b">
        <v>0</v>
      </c>
      <c r="I227" s="84" t="b">
        <v>0</v>
      </c>
      <c r="J227" s="84" t="b">
        <v>0</v>
      </c>
      <c r="K227" s="84" t="b">
        <v>0</v>
      </c>
      <c r="L227" s="84" t="b">
        <v>0</v>
      </c>
    </row>
    <row r="228" spans="1:12" ht="15">
      <c r="A228" s="84" t="s">
        <v>332</v>
      </c>
      <c r="B228" s="84" t="s">
        <v>331</v>
      </c>
      <c r="C228" s="84">
        <v>3</v>
      </c>
      <c r="D228" s="118">
        <v>0.007738909870338014</v>
      </c>
      <c r="E228" s="118">
        <v>1.4313637641589874</v>
      </c>
      <c r="F228" s="84" t="s">
        <v>2131</v>
      </c>
      <c r="G228" s="84" t="b">
        <v>0</v>
      </c>
      <c r="H228" s="84" t="b">
        <v>0</v>
      </c>
      <c r="I228" s="84" t="b">
        <v>0</v>
      </c>
      <c r="J228" s="84" t="b">
        <v>0</v>
      </c>
      <c r="K228" s="84" t="b">
        <v>0</v>
      </c>
      <c r="L228" s="84" t="b">
        <v>0</v>
      </c>
    </row>
    <row r="229" spans="1:12" ht="15">
      <c r="A229" s="84" t="s">
        <v>331</v>
      </c>
      <c r="B229" s="84" t="s">
        <v>330</v>
      </c>
      <c r="C229" s="84">
        <v>3</v>
      </c>
      <c r="D229" s="118">
        <v>0.007738909870338014</v>
      </c>
      <c r="E229" s="118">
        <v>1.4313637641589874</v>
      </c>
      <c r="F229" s="84" t="s">
        <v>2131</v>
      </c>
      <c r="G229" s="84" t="b">
        <v>0</v>
      </c>
      <c r="H229" s="84" t="b">
        <v>0</v>
      </c>
      <c r="I229" s="84" t="b">
        <v>0</v>
      </c>
      <c r="J229" s="84" t="b">
        <v>0</v>
      </c>
      <c r="K229" s="84" t="b">
        <v>0</v>
      </c>
      <c r="L229" s="84" t="b">
        <v>0</v>
      </c>
    </row>
    <row r="230" spans="1:12" ht="15">
      <c r="A230" s="84" t="s">
        <v>305</v>
      </c>
      <c r="B230" s="84" t="s">
        <v>318</v>
      </c>
      <c r="C230" s="84">
        <v>2</v>
      </c>
      <c r="D230" s="118">
        <v>0.009254418806326456</v>
      </c>
      <c r="E230" s="118">
        <v>1.6074550232146687</v>
      </c>
      <c r="F230" s="84" t="s">
        <v>2131</v>
      </c>
      <c r="G230" s="84" t="b">
        <v>0</v>
      </c>
      <c r="H230" s="84" t="b">
        <v>0</v>
      </c>
      <c r="I230" s="84" t="b">
        <v>0</v>
      </c>
      <c r="J230" s="84" t="b">
        <v>0</v>
      </c>
      <c r="K230" s="84" t="b">
        <v>0</v>
      </c>
      <c r="L230" s="84" t="b">
        <v>0</v>
      </c>
    </row>
    <row r="231" spans="1:12" ht="15">
      <c r="A231" s="84" t="s">
        <v>318</v>
      </c>
      <c r="B231" s="84" t="s">
        <v>317</v>
      </c>
      <c r="C231" s="84">
        <v>2</v>
      </c>
      <c r="D231" s="118">
        <v>0.009254418806326456</v>
      </c>
      <c r="E231" s="118">
        <v>1.6074550232146687</v>
      </c>
      <c r="F231" s="84" t="s">
        <v>2131</v>
      </c>
      <c r="G231" s="84" t="b">
        <v>0</v>
      </c>
      <c r="H231" s="84" t="b">
        <v>0</v>
      </c>
      <c r="I231" s="84" t="b">
        <v>0</v>
      </c>
      <c r="J231" s="84" t="b">
        <v>0</v>
      </c>
      <c r="K231" s="84" t="b">
        <v>0</v>
      </c>
      <c r="L231" s="84" t="b">
        <v>0</v>
      </c>
    </row>
    <row r="232" spans="1:12" ht="15">
      <c r="A232" s="84" t="s">
        <v>317</v>
      </c>
      <c r="B232" s="84" t="s">
        <v>316</v>
      </c>
      <c r="C232" s="84">
        <v>2</v>
      </c>
      <c r="D232" s="118">
        <v>0.009254418806326456</v>
      </c>
      <c r="E232" s="118">
        <v>1.6074550232146687</v>
      </c>
      <c r="F232" s="84" t="s">
        <v>2131</v>
      </c>
      <c r="G232" s="84" t="b">
        <v>0</v>
      </c>
      <c r="H232" s="84" t="b">
        <v>0</v>
      </c>
      <c r="I232" s="84" t="b">
        <v>0</v>
      </c>
      <c r="J232" s="84" t="b">
        <v>0</v>
      </c>
      <c r="K232" s="84" t="b">
        <v>0</v>
      </c>
      <c r="L232" s="84" t="b">
        <v>0</v>
      </c>
    </row>
    <row r="233" spans="1:12" ht="15">
      <c r="A233" s="84" t="s">
        <v>316</v>
      </c>
      <c r="B233" s="84" t="s">
        <v>315</v>
      </c>
      <c r="C233" s="84">
        <v>2</v>
      </c>
      <c r="D233" s="118">
        <v>0.009254418806326456</v>
      </c>
      <c r="E233" s="118">
        <v>1.6074550232146687</v>
      </c>
      <c r="F233" s="84" t="s">
        <v>2131</v>
      </c>
      <c r="G233" s="84" t="b">
        <v>0</v>
      </c>
      <c r="H233" s="84" t="b">
        <v>0</v>
      </c>
      <c r="I233" s="84" t="b">
        <v>0</v>
      </c>
      <c r="J233" s="84" t="b">
        <v>0</v>
      </c>
      <c r="K233" s="84" t="b">
        <v>0</v>
      </c>
      <c r="L233" s="84" t="b">
        <v>0</v>
      </c>
    </row>
    <row r="234" spans="1:12" ht="15">
      <c r="A234" s="84" t="s">
        <v>315</v>
      </c>
      <c r="B234" s="84" t="s">
        <v>314</v>
      </c>
      <c r="C234" s="84">
        <v>2</v>
      </c>
      <c r="D234" s="118">
        <v>0.009254418806326456</v>
      </c>
      <c r="E234" s="118">
        <v>1.6074550232146687</v>
      </c>
      <c r="F234" s="84" t="s">
        <v>2131</v>
      </c>
      <c r="G234" s="84" t="b">
        <v>0</v>
      </c>
      <c r="H234" s="84" t="b">
        <v>0</v>
      </c>
      <c r="I234" s="84" t="b">
        <v>0</v>
      </c>
      <c r="J234" s="84" t="b">
        <v>0</v>
      </c>
      <c r="K234" s="84" t="b">
        <v>0</v>
      </c>
      <c r="L234" s="84" t="b">
        <v>0</v>
      </c>
    </row>
    <row r="235" spans="1:12" ht="15">
      <c r="A235" s="84" t="s">
        <v>314</v>
      </c>
      <c r="B235" s="84" t="s">
        <v>313</v>
      </c>
      <c r="C235" s="84">
        <v>2</v>
      </c>
      <c r="D235" s="118">
        <v>0.009254418806326456</v>
      </c>
      <c r="E235" s="118">
        <v>1.6074550232146687</v>
      </c>
      <c r="F235" s="84" t="s">
        <v>2131</v>
      </c>
      <c r="G235" s="84" t="b">
        <v>0</v>
      </c>
      <c r="H235" s="84" t="b">
        <v>0</v>
      </c>
      <c r="I235" s="84" t="b">
        <v>0</v>
      </c>
      <c r="J235" s="84" t="b">
        <v>0</v>
      </c>
      <c r="K235" s="84" t="b">
        <v>0</v>
      </c>
      <c r="L235" s="84" t="b">
        <v>0</v>
      </c>
    </row>
    <row r="236" spans="1:12" ht="15">
      <c r="A236" s="84" t="s">
        <v>313</v>
      </c>
      <c r="B236" s="84" t="s">
        <v>312</v>
      </c>
      <c r="C236" s="84">
        <v>2</v>
      </c>
      <c r="D236" s="118">
        <v>0.009254418806326456</v>
      </c>
      <c r="E236" s="118">
        <v>1.6074550232146687</v>
      </c>
      <c r="F236" s="84" t="s">
        <v>2131</v>
      </c>
      <c r="G236" s="84" t="b">
        <v>0</v>
      </c>
      <c r="H236" s="84" t="b">
        <v>0</v>
      </c>
      <c r="I236" s="84" t="b">
        <v>0</v>
      </c>
      <c r="J236" s="84" t="b">
        <v>0</v>
      </c>
      <c r="K236" s="84" t="b">
        <v>0</v>
      </c>
      <c r="L236" s="84" t="b">
        <v>0</v>
      </c>
    </row>
    <row r="237" spans="1:12" ht="15">
      <c r="A237" s="84" t="s">
        <v>312</v>
      </c>
      <c r="B237" s="84" t="s">
        <v>311</v>
      </c>
      <c r="C237" s="84">
        <v>2</v>
      </c>
      <c r="D237" s="118">
        <v>0.009254418806326456</v>
      </c>
      <c r="E237" s="118">
        <v>1.6074550232146687</v>
      </c>
      <c r="F237" s="84" t="s">
        <v>2131</v>
      </c>
      <c r="G237" s="84" t="b">
        <v>0</v>
      </c>
      <c r="H237" s="84" t="b">
        <v>0</v>
      </c>
      <c r="I237" s="84" t="b">
        <v>0</v>
      </c>
      <c r="J237" s="84" t="b">
        <v>0</v>
      </c>
      <c r="K237" s="84" t="b">
        <v>0</v>
      </c>
      <c r="L237" s="84" t="b">
        <v>0</v>
      </c>
    </row>
    <row r="238" spans="1:12" ht="15">
      <c r="A238" s="84" t="s">
        <v>311</v>
      </c>
      <c r="B238" s="84" t="s">
        <v>310</v>
      </c>
      <c r="C238" s="84">
        <v>2</v>
      </c>
      <c r="D238" s="118">
        <v>0.009254418806326456</v>
      </c>
      <c r="E238" s="118">
        <v>1.6074550232146687</v>
      </c>
      <c r="F238" s="84" t="s">
        <v>2131</v>
      </c>
      <c r="G238" s="84" t="b">
        <v>0</v>
      </c>
      <c r="H238" s="84" t="b">
        <v>0</v>
      </c>
      <c r="I238" s="84" t="b">
        <v>0</v>
      </c>
      <c r="J238" s="84" t="b">
        <v>0</v>
      </c>
      <c r="K238" s="84" t="b">
        <v>0</v>
      </c>
      <c r="L238" s="84" t="b">
        <v>0</v>
      </c>
    </row>
    <row r="239" spans="1:12" ht="15">
      <c r="A239" s="84" t="s">
        <v>310</v>
      </c>
      <c r="B239" s="84" t="s">
        <v>335</v>
      </c>
      <c r="C239" s="84">
        <v>2</v>
      </c>
      <c r="D239" s="118">
        <v>0.009254418806326456</v>
      </c>
      <c r="E239" s="118">
        <v>1.6074550232146687</v>
      </c>
      <c r="F239" s="84" t="s">
        <v>2131</v>
      </c>
      <c r="G239" s="84" t="b">
        <v>0</v>
      </c>
      <c r="H239" s="84" t="b">
        <v>0</v>
      </c>
      <c r="I239" s="84" t="b">
        <v>0</v>
      </c>
      <c r="J239" s="84" t="b">
        <v>0</v>
      </c>
      <c r="K239" s="84" t="b">
        <v>0</v>
      </c>
      <c r="L239" s="84" t="b">
        <v>0</v>
      </c>
    </row>
    <row r="240" spans="1:12" ht="15">
      <c r="A240" s="84" t="s">
        <v>330</v>
      </c>
      <c r="B240" s="84" t="s">
        <v>222</v>
      </c>
      <c r="C240" s="84">
        <v>2</v>
      </c>
      <c r="D240" s="118">
        <v>0.009254418806326456</v>
      </c>
      <c r="E240" s="118">
        <v>1.0053950318867062</v>
      </c>
      <c r="F240" s="84" t="s">
        <v>2131</v>
      </c>
      <c r="G240" s="84" t="b">
        <v>0</v>
      </c>
      <c r="H240" s="84" t="b">
        <v>0</v>
      </c>
      <c r="I240" s="84" t="b">
        <v>0</v>
      </c>
      <c r="J240" s="84" t="b">
        <v>0</v>
      </c>
      <c r="K240" s="84" t="b">
        <v>0</v>
      </c>
      <c r="L240" s="84" t="b">
        <v>0</v>
      </c>
    </row>
    <row r="241" spans="1:12" ht="15">
      <c r="A241" s="84" t="s">
        <v>328</v>
      </c>
      <c r="B241" s="84" t="s">
        <v>222</v>
      </c>
      <c r="C241" s="84">
        <v>2</v>
      </c>
      <c r="D241" s="118">
        <v>0.009254418806326456</v>
      </c>
      <c r="E241" s="118">
        <v>1.3064250275506875</v>
      </c>
      <c r="F241" s="84" t="s">
        <v>2131</v>
      </c>
      <c r="G241" s="84" t="b">
        <v>0</v>
      </c>
      <c r="H241" s="84" t="b">
        <v>0</v>
      </c>
      <c r="I241" s="84" t="b">
        <v>0</v>
      </c>
      <c r="J241" s="84" t="b">
        <v>0</v>
      </c>
      <c r="K241" s="84" t="b">
        <v>0</v>
      </c>
      <c r="L241" s="84" t="b">
        <v>0</v>
      </c>
    </row>
    <row r="242" spans="1:12" ht="15">
      <c r="A242" s="84" t="s">
        <v>336</v>
      </c>
      <c r="B242" s="84" t="s">
        <v>327</v>
      </c>
      <c r="C242" s="84">
        <v>2</v>
      </c>
      <c r="D242" s="118">
        <v>0.009254418806326456</v>
      </c>
      <c r="E242" s="118">
        <v>1.6074550232146687</v>
      </c>
      <c r="F242" s="84" t="s">
        <v>2131</v>
      </c>
      <c r="G242" s="84" t="b">
        <v>0</v>
      </c>
      <c r="H242" s="84" t="b">
        <v>0</v>
      </c>
      <c r="I242" s="84" t="b">
        <v>0</v>
      </c>
      <c r="J242" s="84" t="b">
        <v>0</v>
      </c>
      <c r="K242" s="84" t="b">
        <v>0</v>
      </c>
      <c r="L242" s="84" t="b">
        <v>0</v>
      </c>
    </row>
    <row r="243" spans="1:12" ht="15">
      <c r="A243" s="84" t="s">
        <v>327</v>
      </c>
      <c r="B243" s="84" t="s">
        <v>326</v>
      </c>
      <c r="C243" s="84">
        <v>2</v>
      </c>
      <c r="D243" s="118">
        <v>0.009254418806326456</v>
      </c>
      <c r="E243" s="118">
        <v>1.6074550232146687</v>
      </c>
      <c r="F243" s="84" t="s">
        <v>2131</v>
      </c>
      <c r="G243" s="84" t="b">
        <v>0</v>
      </c>
      <c r="H243" s="84" t="b">
        <v>0</v>
      </c>
      <c r="I243" s="84" t="b">
        <v>0</v>
      </c>
      <c r="J243" s="84" t="b">
        <v>0</v>
      </c>
      <c r="K243" s="84" t="b">
        <v>0</v>
      </c>
      <c r="L243" s="84" t="b">
        <v>0</v>
      </c>
    </row>
    <row r="244" spans="1:12" ht="15">
      <c r="A244" s="84" t="s">
        <v>326</v>
      </c>
      <c r="B244" s="84" t="s">
        <v>325</v>
      </c>
      <c r="C244" s="84">
        <v>2</v>
      </c>
      <c r="D244" s="118">
        <v>0.009254418806326456</v>
      </c>
      <c r="E244" s="118">
        <v>1.6074550232146687</v>
      </c>
      <c r="F244" s="84" t="s">
        <v>2131</v>
      </c>
      <c r="G244" s="84" t="b">
        <v>0</v>
      </c>
      <c r="H244" s="84" t="b">
        <v>0</v>
      </c>
      <c r="I244" s="84" t="b">
        <v>0</v>
      </c>
      <c r="J244" s="84" t="b">
        <v>0</v>
      </c>
      <c r="K244" s="84" t="b">
        <v>0</v>
      </c>
      <c r="L244" s="84" t="b">
        <v>0</v>
      </c>
    </row>
    <row r="245" spans="1:12" ht="15">
      <c r="A245" s="84" t="s">
        <v>302</v>
      </c>
      <c r="B245" s="84" t="s">
        <v>301</v>
      </c>
      <c r="C245" s="84">
        <v>16</v>
      </c>
      <c r="D245" s="118">
        <v>0.002673980264100829</v>
      </c>
      <c r="E245" s="118">
        <v>1.3157080111197939</v>
      </c>
      <c r="F245" s="84" t="s">
        <v>2132</v>
      </c>
      <c r="G245" s="84" t="b">
        <v>0</v>
      </c>
      <c r="H245" s="84" t="b">
        <v>0</v>
      </c>
      <c r="I245" s="84" t="b">
        <v>0</v>
      </c>
      <c r="J245" s="84" t="b">
        <v>0</v>
      </c>
      <c r="K245" s="84" t="b">
        <v>0</v>
      </c>
      <c r="L245" s="84" t="b">
        <v>0</v>
      </c>
    </row>
    <row r="246" spans="1:12" ht="15">
      <c r="A246" s="84" t="s">
        <v>299</v>
      </c>
      <c r="B246" s="84" t="s">
        <v>298</v>
      </c>
      <c r="C246" s="84">
        <v>15</v>
      </c>
      <c r="D246" s="118">
        <v>0.0038981252312285893</v>
      </c>
      <c r="E246" s="118">
        <v>1.3437367347200375</v>
      </c>
      <c r="F246" s="84" t="s">
        <v>2132</v>
      </c>
      <c r="G246" s="84" t="b">
        <v>0</v>
      </c>
      <c r="H246" s="84" t="b">
        <v>0</v>
      </c>
      <c r="I246" s="84" t="b">
        <v>0</v>
      </c>
      <c r="J246" s="84" t="b">
        <v>0</v>
      </c>
      <c r="K246" s="84" t="b">
        <v>0</v>
      </c>
      <c r="L246" s="84" t="b">
        <v>0</v>
      </c>
    </row>
    <row r="247" spans="1:12" ht="15">
      <c r="A247" s="84" t="s">
        <v>298</v>
      </c>
      <c r="B247" s="84" t="s">
        <v>297</v>
      </c>
      <c r="C247" s="84">
        <v>15</v>
      </c>
      <c r="D247" s="118">
        <v>0.0038981252312285893</v>
      </c>
      <c r="E247" s="118">
        <v>1.315708011119794</v>
      </c>
      <c r="F247" s="84" t="s">
        <v>2132</v>
      </c>
      <c r="G247" s="84" t="b">
        <v>0</v>
      </c>
      <c r="H247" s="84" t="b">
        <v>0</v>
      </c>
      <c r="I247" s="84" t="b">
        <v>0</v>
      </c>
      <c r="J247" s="84" t="b">
        <v>0</v>
      </c>
      <c r="K247" s="84" t="b">
        <v>0</v>
      </c>
      <c r="L247" s="84" t="b">
        <v>0</v>
      </c>
    </row>
    <row r="248" spans="1:12" ht="15">
      <c r="A248" s="84" t="s">
        <v>296</v>
      </c>
      <c r="B248" s="84" t="s">
        <v>222</v>
      </c>
      <c r="C248" s="84">
        <v>14</v>
      </c>
      <c r="D248" s="118">
        <v>0.0023397327310882257</v>
      </c>
      <c r="E248" s="118">
        <v>1.3437367347200375</v>
      </c>
      <c r="F248" s="84" t="s">
        <v>2132</v>
      </c>
      <c r="G248" s="84" t="b">
        <v>0</v>
      </c>
      <c r="H248" s="84" t="b">
        <v>0</v>
      </c>
      <c r="I248" s="84" t="b">
        <v>0</v>
      </c>
      <c r="J248" s="84" t="b">
        <v>0</v>
      </c>
      <c r="K248" s="84" t="b">
        <v>0</v>
      </c>
      <c r="L248" s="84" t="b">
        <v>0</v>
      </c>
    </row>
    <row r="249" spans="1:12" ht="15">
      <c r="A249" s="84" t="s">
        <v>284</v>
      </c>
      <c r="B249" s="84" t="s">
        <v>295</v>
      </c>
      <c r="C249" s="84">
        <v>12</v>
      </c>
      <c r="D249" s="118">
        <v>0.004320647951872044</v>
      </c>
      <c r="E249" s="118">
        <v>1.2767899450894242</v>
      </c>
      <c r="F249" s="84" t="s">
        <v>2132</v>
      </c>
      <c r="G249" s="84" t="b">
        <v>0</v>
      </c>
      <c r="H249" s="84" t="b">
        <v>0</v>
      </c>
      <c r="I249" s="84" t="b">
        <v>0</v>
      </c>
      <c r="J249" s="84" t="b">
        <v>0</v>
      </c>
      <c r="K249" s="84" t="b">
        <v>0</v>
      </c>
      <c r="L249" s="84" t="b">
        <v>0</v>
      </c>
    </row>
    <row r="250" spans="1:12" ht="15">
      <c r="A250" s="84" t="s">
        <v>300</v>
      </c>
      <c r="B250" s="84" t="s">
        <v>299</v>
      </c>
      <c r="C250" s="84">
        <v>11</v>
      </c>
      <c r="D250" s="118">
        <v>0.005158502226151866</v>
      </c>
      <c r="E250" s="118">
        <v>1.1810094372223379</v>
      </c>
      <c r="F250" s="84" t="s">
        <v>2132</v>
      </c>
      <c r="G250" s="84" t="b">
        <v>0</v>
      </c>
      <c r="H250" s="84" t="b">
        <v>0</v>
      </c>
      <c r="I250" s="84" t="b">
        <v>0</v>
      </c>
      <c r="J250" s="84" t="b">
        <v>0</v>
      </c>
      <c r="K250" s="84" t="b">
        <v>0</v>
      </c>
      <c r="L250" s="84" t="b">
        <v>0</v>
      </c>
    </row>
    <row r="251" spans="1:12" ht="15">
      <c r="A251" s="84" t="s">
        <v>303</v>
      </c>
      <c r="B251" s="84" t="s">
        <v>350</v>
      </c>
      <c r="C251" s="84">
        <v>10</v>
      </c>
      <c r="D251" s="118">
        <v>0.005882420249450282</v>
      </c>
      <c r="E251" s="118">
        <v>1.3736999580974807</v>
      </c>
      <c r="F251" s="84" t="s">
        <v>2132</v>
      </c>
      <c r="G251" s="84" t="b">
        <v>0</v>
      </c>
      <c r="H251" s="84" t="b">
        <v>0</v>
      </c>
      <c r="I251" s="84" t="b">
        <v>0</v>
      </c>
      <c r="J251" s="84" t="b">
        <v>0</v>
      </c>
      <c r="K251" s="84" t="b">
        <v>0</v>
      </c>
      <c r="L251" s="84" t="b">
        <v>0</v>
      </c>
    </row>
    <row r="252" spans="1:12" ht="15">
      <c r="A252" s="84" t="s">
        <v>350</v>
      </c>
      <c r="B252" s="84" t="s">
        <v>302</v>
      </c>
      <c r="C252" s="84">
        <v>10</v>
      </c>
      <c r="D252" s="118">
        <v>0.005882420249450282</v>
      </c>
      <c r="E252" s="118">
        <v>1.3157080111197939</v>
      </c>
      <c r="F252" s="84" t="s">
        <v>2132</v>
      </c>
      <c r="G252" s="84" t="b">
        <v>0</v>
      </c>
      <c r="H252" s="84" t="b">
        <v>0</v>
      </c>
      <c r="I252" s="84" t="b">
        <v>0</v>
      </c>
      <c r="J252" s="84" t="b">
        <v>0</v>
      </c>
      <c r="K252" s="84" t="b">
        <v>0</v>
      </c>
      <c r="L252" s="84" t="b">
        <v>0</v>
      </c>
    </row>
    <row r="253" spans="1:12" ht="15">
      <c r="A253" s="84" t="s">
        <v>301</v>
      </c>
      <c r="B253" s="84" t="s">
        <v>349</v>
      </c>
      <c r="C253" s="84">
        <v>10</v>
      </c>
      <c r="D253" s="118">
        <v>0.005882420249450282</v>
      </c>
      <c r="E253" s="118">
        <v>1.3157080111197939</v>
      </c>
      <c r="F253" s="84" t="s">
        <v>2132</v>
      </c>
      <c r="G253" s="84" t="b">
        <v>0</v>
      </c>
      <c r="H253" s="84" t="b">
        <v>0</v>
      </c>
      <c r="I253" s="84" t="b">
        <v>0</v>
      </c>
      <c r="J253" s="84" t="b">
        <v>0</v>
      </c>
      <c r="K253" s="84" t="b">
        <v>0</v>
      </c>
      <c r="L253" s="84" t="b">
        <v>0</v>
      </c>
    </row>
    <row r="254" spans="1:12" ht="15">
      <c r="A254" s="84" t="s">
        <v>349</v>
      </c>
      <c r="B254" s="84" t="s">
        <v>300</v>
      </c>
      <c r="C254" s="84">
        <v>10</v>
      </c>
      <c r="D254" s="118">
        <v>0.005882420249450282</v>
      </c>
      <c r="E254" s="118">
        <v>1.3157080111197939</v>
      </c>
      <c r="F254" s="84" t="s">
        <v>2132</v>
      </c>
      <c r="G254" s="84" t="b">
        <v>0</v>
      </c>
      <c r="H254" s="84" t="b">
        <v>0</v>
      </c>
      <c r="I254" s="84" t="b">
        <v>0</v>
      </c>
      <c r="J254" s="84" t="b">
        <v>0</v>
      </c>
      <c r="K254" s="84" t="b">
        <v>0</v>
      </c>
      <c r="L254" s="84" t="b">
        <v>0</v>
      </c>
    </row>
    <row r="255" spans="1:12" ht="15">
      <c r="A255" s="84" t="s">
        <v>297</v>
      </c>
      <c r="B255" s="84" t="s">
        <v>286</v>
      </c>
      <c r="C255" s="84">
        <v>10</v>
      </c>
      <c r="D255" s="118">
        <v>0.005882420249450282</v>
      </c>
      <c r="E255" s="118">
        <v>1.169579975441556</v>
      </c>
      <c r="F255" s="84" t="s">
        <v>2132</v>
      </c>
      <c r="G255" s="84" t="b">
        <v>0</v>
      </c>
      <c r="H255" s="84" t="b">
        <v>0</v>
      </c>
      <c r="I255" s="84" t="b">
        <v>0</v>
      </c>
      <c r="J255" s="84" t="b">
        <v>0</v>
      </c>
      <c r="K255" s="84" t="b">
        <v>0</v>
      </c>
      <c r="L255" s="84" t="b">
        <v>0</v>
      </c>
    </row>
    <row r="256" spans="1:12" ht="15">
      <c r="A256" s="84" t="s">
        <v>286</v>
      </c>
      <c r="B256" s="84" t="s">
        <v>296</v>
      </c>
      <c r="C256" s="84">
        <v>10</v>
      </c>
      <c r="D256" s="118">
        <v>0.005882420249450282</v>
      </c>
      <c r="E256" s="118">
        <v>1.169579975441556</v>
      </c>
      <c r="F256" s="84" t="s">
        <v>2132</v>
      </c>
      <c r="G256" s="84" t="b">
        <v>0</v>
      </c>
      <c r="H256" s="84" t="b">
        <v>0</v>
      </c>
      <c r="I256" s="84" t="b">
        <v>0</v>
      </c>
      <c r="J256" s="84" t="b">
        <v>0</v>
      </c>
      <c r="K256" s="84" t="b">
        <v>0</v>
      </c>
      <c r="L256" s="84" t="b">
        <v>0</v>
      </c>
    </row>
    <row r="257" spans="1:12" ht="15">
      <c r="A257" s="84" t="s">
        <v>222</v>
      </c>
      <c r="B257" s="84" t="s">
        <v>293</v>
      </c>
      <c r="C257" s="84">
        <v>10</v>
      </c>
      <c r="D257" s="118">
        <v>0.005882420249450282</v>
      </c>
      <c r="E257" s="118">
        <v>1.1976086990417996</v>
      </c>
      <c r="F257" s="84" t="s">
        <v>2132</v>
      </c>
      <c r="G257" s="84" t="b">
        <v>0</v>
      </c>
      <c r="H257" s="84" t="b">
        <v>0</v>
      </c>
      <c r="I257" s="84" t="b">
        <v>0</v>
      </c>
      <c r="J257" s="84" t="b">
        <v>0</v>
      </c>
      <c r="K257" s="84" t="b">
        <v>0</v>
      </c>
      <c r="L257" s="84" t="b">
        <v>0</v>
      </c>
    </row>
    <row r="258" spans="1:12" ht="15">
      <c r="A258" s="84" t="s">
        <v>293</v>
      </c>
      <c r="B258" s="84" t="s">
        <v>284</v>
      </c>
      <c r="C258" s="84">
        <v>10</v>
      </c>
      <c r="D258" s="118">
        <v>0.005882420249450282</v>
      </c>
      <c r="E258" s="118">
        <v>1.1976086990417996</v>
      </c>
      <c r="F258" s="84" t="s">
        <v>2132</v>
      </c>
      <c r="G258" s="84" t="b">
        <v>0</v>
      </c>
      <c r="H258" s="84" t="b">
        <v>0</v>
      </c>
      <c r="I258" s="84" t="b">
        <v>0</v>
      </c>
      <c r="J258" s="84" t="b">
        <v>0</v>
      </c>
      <c r="K258" s="84" t="b">
        <v>0</v>
      </c>
      <c r="L258" s="84" t="b">
        <v>0</v>
      </c>
    </row>
    <row r="259" spans="1:12" ht="15">
      <c r="A259" s="84" t="s">
        <v>295</v>
      </c>
      <c r="B259" s="84" t="s">
        <v>348</v>
      </c>
      <c r="C259" s="84">
        <v>10</v>
      </c>
      <c r="D259" s="118">
        <v>0.005882420249450282</v>
      </c>
      <c r="E259" s="118">
        <v>1.3736999580974807</v>
      </c>
      <c r="F259" s="84" t="s">
        <v>2132</v>
      </c>
      <c r="G259" s="84" t="b">
        <v>0</v>
      </c>
      <c r="H259" s="84" t="b">
        <v>0</v>
      </c>
      <c r="I259" s="84" t="b">
        <v>0</v>
      </c>
      <c r="J259" s="84" t="b">
        <v>0</v>
      </c>
      <c r="K259" s="84" t="b">
        <v>0</v>
      </c>
      <c r="L259" s="84" t="b">
        <v>0</v>
      </c>
    </row>
    <row r="260" spans="1:12" ht="15">
      <c r="A260" s="84" t="s">
        <v>286</v>
      </c>
      <c r="B260" s="84" t="s">
        <v>300</v>
      </c>
      <c r="C260" s="84">
        <v>5</v>
      </c>
      <c r="D260" s="118">
        <v>0.0104754859933179</v>
      </c>
      <c r="E260" s="118">
        <v>0.810558032799888</v>
      </c>
      <c r="F260" s="84" t="s">
        <v>2132</v>
      </c>
      <c r="G260" s="84" t="b">
        <v>0</v>
      </c>
      <c r="H260" s="84" t="b">
        <v>0</v>
      </c>
      <c r="I260" s="84" t="b">
        <v>0</v>
      </c>
      <c r="J260" s="84" t="b">
        <v>0</v>
      </c>
      <c r="K260" s="84" t="b">
        <v>0</v>
      </c>
      <c r="L260" s="84" t="b">
        <v>0</v>
      </c>
    </row>
    <row r="261" spans="1:12" ht="15">
      <c r="A261" s="84" t="s">
        <v>301</v>
      </c>
      <c r="B261" s="84" t="s">
        <v>286</v>
      </c>
      <c r="C261" s="84">
        <v>4</v>
      </c>
      <c r="D261" s="118">
        <v>0.010410259216045457</v>
      </c>
      <c r="E261" s="118">
        <v>0.7136480197918316</v>
      </c>
      <c r="F261" s="84" t="s">
        <v>2132</v>
      </c>
      <c r="G261" s="84" t="b">
        <v>0</v>
      </c>
      <c r="H261" s="84" t="b">
        <v>0</v>
      </c>
      <c r="I261" s="84" t="b">
        <v>0</v>
      </c>
      <c r="J261" s="84" t="b">
        <v>0</v>
      </c>
      <c r="K261" s="84" t="b">
        <v>0</v>
      </c>
      <c r="L261" s="84" t="b">
        <v>0</v>
      </c>
    </row>
    <row r="262" spans="1:12" ht="15">
      <c r="A262" s="84" t="s">
        <v>300</v>
      </c>
      <c r="B262" s="84" t="s">
        <v>360</v>
      </c>
      <c r="C262" s="84">
        <v>4</v>
      </c>
      <c r="D262" s="118">
        <v>0.010410259216045457</v>
      </c>
      <c r="E262" s="118">
        <v>1.3157080111197939</v>
      </c>
      <c r="F262" s="84" t="s">
        <v>2132</v>
      </c>
      <c r="G262" s="84" t="b">
        <v>0</v>
      </c>
      <c r="H262" s="84" t="b">
        <v>0</v>
      </c>
      <c r="I262" s="84" t="b">
        <v>0</v>
      </c>
      <c r="J262" s="84" t="b">
        <v>0</v>
      </c>
      <c r="K262" s="84" t="b">
        <v>0</v>
      </c>
      <c r="L262" s="84" t="b">
        <v>0</v>
      </c>
    </row>
    <row r="263" spans="1:12" ht="15">
      <c r="A263" s="84" t="s">
        <v>360</v>
      </c>
      <c r="B263" s="84" t="s">
        <v>299</v>
      </c>
      <c r="C263" s="84">
        <v>4</v>
      </c>
      <c r="D263" s="118">
        <v>0.010410259216045457</v>
      </c>
      <c r="E263" s="118">
        <v>1.3437367347200375</v>
      </c>
      <c r="F263" s="84" t="s">
        <v>2132</v>
      </c>
      <c r="G263" s="84" t="b">
        <v>0</v>
      </c>
      <c r="H263" s="84" t="b">
        <v>0</v>
      </c>
      <c r="I263" s="84" t="b">
        <v>0</v>
      </c>
      <c r="J263" s="84" t="b">
        <v>0</v>
      </c>
      <c r="K263" s="84" t="b">
        <v>0</v>
      </c>
      <c r="L263" s="84" t="b">
        <v>0</v>
      </c>
    </row>
    <row r="264" spans="1:12" ht="15">
      <c r="A264" s="84" t="s">
        <v>297</v>
      </c>
      <c r="B264" s="84" t="s">
        <v>296</v>
      </c>
      <c r="C264" s="84">
        <v>3</v>
      </c>
      <c r="D264" s="118">
        <v>0.006285291595990741</v>
      </c>
      <c r="E264" s="118">
        <v>0.7046931771389051</v>
      </c>
      <c r="F264" s="84" t="s">
        <v>2132</v>
      </c>
      <c r="G264" s="84" t="b">
        <v>0</v>
      </c>
      <c r="H264" s="84" t="b">
        <v>0</v>
      </c>
      <c r="I264" s="84" t="b">
        <v>0</v>
      </c>
      <c r="J264" s="84" t="b">
        <v>0</v>
      </c>
      <c r="K264" s="84" t="b">
        <v>0</v>
      </c>
      <c r="L264" s="84" t="b">
        <v>0</v>
      </c>
    </row>
    <row r="265" spans="1:12" ht="15">
      <c r="A265" s="84" t="s">
        <v>303</v>
      </c>
      <c r="B265" s="84" t="s">
        <v>361</v>
      </c>
      <c r="C265" s="84">
        <v>2</v>
      </c>
      <c r="D265" s="118">
        <v>0.005205129608022729</v>
      </c>
      <c r="E265" s="118">
        <v>1.0726699624334994</v>
      </c>
      <c r="F265" s="84" t="s">
        <v>2132</v>
      </c>
      <c r="G265" s="84" t="b">
        <v>0</v>
      </c>
      <c r="H265" s="84" t="b">
        <v>0</v>
      </c>
      <c r="I265" s="84" t="b">
        <v>0</v>
      </c>
      <c r="J265" s="84" t="b">
        <v>0</v>
      </c>
      <c r="K265" s="84" t="b">
        <v>0</v>
      </c>
      <c r="L265" s="84" t="b">
        <v>0</v>
      </c>
    </row>
    <row r="266" spans="1:12" ht="15">
      <c r="A266" s="84" t="s">
        <v>361</v>
      </c>
      <c r="B266" s="84" t="s">
        <v>302</v>
      </c>
      <c r="C266" s="84">
        <v>2</v>
      </c>
      <c r="D266" s="118">
        <v>0.005205129608022729</v>
      </c>
      <c r="E266" s="118">
        <v>1.0146780154558128</v>
      </c>
      <c r="F266" s="84" t="s">
        <v>2132</v>
      </c>
      <c r="G266" s="84" t="b">
        <v>0</v>
      </c>
      <c r="H266" s="84" t="b">
        <v>0</v>
      </c>
      <c r="I266" s="84" t="b">
        <v>0</v>
      </c>
      <c r="J266" s="84" t="b">
        <v>0</v>
      </c>
      <c r="K266" s="84" t="b">
        <v>0</v>
      </c>
      <c r="L266" s="84" t="b">
        <v>0</v>
      </c>
    </row>
    <row r="267" spans="1:12" ht="15">
      <c r="A267" s="84" t="s">
        <v>222</v>
      </c>
      <c r="B267" s="84" t="s">
        <v>284</v>
      </c>
      <c r="C267" s="84">
        <v>2</v>
      </c>
      <c r="D267" s="118">
        <v>0.005205129608022729</v>
      </c>
      <c r="E267" s="118">
        <v>0.4686754713283375</v>
      </c>
      <c r="F267" s="84" t="s">
        <v>2132</v>
      </c>
      <c r="G267" s="84" t="b">
        <v>0</v>
      </c>
      <c r="H267" s="84" t="b">
        <v>0</v>
      </c>
      <c r="I267" s="84" t="b">
        <v>0</v>
      </c>
      <c r="J267" s="84" t="b">
        <v>0</v>
      </c>
      <c r="K267" s="84" t="b">
        <v>0</v>
      </c>
      <c r="L267" s="84" t="b">
        <v>0</v>
      </c>
    </row>
    <row r="268" spans="1:12" ht="15">
      <c r="A268" s="84" t="s">
        <v>295</v>
      </c>
      <c r="B268" s="84" t="s">
        <v>293</v>
      </c>
      <c r="C268" s="84">
        <v>2</v>
      </c>
      <c r="D268" s="118">
        <v>0.005205129608022729</v>
      </c>
      <c r="E268" s="118">
        <v>0.5286019180832238</v>
      </c>
      <c r="F268" s="84" t="s">
        <v>2132</v>
      </c>
      <c r="G268" s="84" t="b">
        <v>0</v>
      </c>
      <c r="H268" s="84" t="b">
        <v>0</v>
      </c>
      <c r="I268" s="84" t="b">
        <v>0</v>
      </c>
      <c r="J268" s="84" t="b">
        <v>0</v>
      </c>
      <c r="K268" s="84" t="b">
        <v>0</v>
      </c>
      <c r="L268" s="84" t="b">
        <v>0</v>
      </c>
    </row>
    <row r="269" spans="1:12" ht="15">
      <c r="A269" s="84" t="s">
        <v>293</v>
      </c>
      <c r="B269" s="84" t="s">
        <v>2581</v>
      </c>
      <c r="C269" s="84">
        <v>2</v>
      </c>
      <c r="D269" s="118">
        <v>0.005205129608022729</v>
      </c>
      <c r="E269" s="118">
        <v>1.3736999580974807</v>
      </c>
      <c r="F269" s="84" t="s">
        <v>2132</v>
      </c>
      <c r="G269" s="84" t="b">
        <v>0</v>
      </c>
      <c r="H269" s="84" t="b">
        <v>0</v>
      </c>
      <c r="I269" s="84" t="b">
        <v>0</v>
      </c>
      <c r="J269" s="84" t="b">
        <v>0</v>
      </c>
      <c r="K269" s="84" t="b">
        <v>0</v>
      </c>
      <c r="L269" s="84" t="b">
        <v>0</v>
      </c>
    </row>
    <row r="270" spans="1:12" ht="15">
      <c r="A270" s="84" t="s">
        <v>2581</v>
      </c>
      <c r="B270" s="84" t="s">
        <v>2582</v>
      </c>
      <c r="C270" s="84">
        <v>2</v>
      </c>
      <c r="D270" s="118">
        <v>0.005205129608022729</v>
      </c>
      <c r="E270" s="118">
        <v>2.2187979981117376</v>
      </c>
      <c r="F270" s="84" t="s">
        <v>2132</v>
      </c>
      <c r="G270" s="84" t="b">
        <v>0</v>
      </c>
      <c r="H270" s="84" t="b">
        <v>0</v>
      </c>
      <c r="I270" s="84" t="b">
        <v>0</v>
      </c>
      <c r="J270" s="84" t="b">
        <v>0</v>
      </c>
      <c r="K270" s="84" t="b">
        <v>0</v>
      </c>
      <c r="L270" s="84" t="b">
        <v>0</v>
      </c>
    </row>
    <row r="271" spans="1:12" ht="15">
      <c r="A271" s="84" t="s">
        <v>2582</v>
      </c>
      <c r="B271" s="84" t="s">
        <v>2583</v>
      </c>
      <c r="C271" s="84">
        <v>2</v>
      </c>
      <c r="D271" s="118">
        <v>0.005205129608022729</v>
      </c>
      <c r="E271" s="118">
        <v>2.2187979981117376</v>
      </c>
      <c r="F271" s="84" t="s">
        <v>2132</v>
      </c>
      <c r="G271" s="84" t="b">
        <v>0</v>
      </c>
      <c r="H271" s="84" t="b">
        <v>0</v>
      </c>
      <c r="I271" s="84" t="b">
        <v>0</v>
      </c>
      <c r="J271" s="84" t="b">
        <v>0</v>
      </c>
      <c r="K271" s="84" t="b">
        <v>0</v>
      </c>
      <c r="L271" s="84" t="b">
        <v>0</v>
      </c>
    </row>
    <row r="272" spans="1:12" ht="15">
      <c r="A272" s="84" t="s">
        <v>2583</v>
      </c>
      <c r="B272" s="84" t="s">
        <v>2584</v>
      </c>
      <c r="C272" s="84">
        <v>2</v>
      </c>
      <c r="D272" s="118">
        <v>0.005205129608022729</v>
      </c>
      <c r="E272" s="118">
        <v>2.2187979981117376</v>
      </c>
      <c r="F272" s="84" t="s">
        <v>2132</v>
      </c>
      <c r="G272" s="84" t="b">
        <v>0</v>
      </c>
      <c r="H272" s="84" t="b">
        <v>0</v>
      </c>
      <c r="I272" s="84" t="b">
        <v>0</v>
      </c>
      <c r="J272" s="84" t="b">
        <v>0</v>
      </c>
      <c r="K272" s="84" t="b">
        <v>0</v>
      </c>
      <c r="L272" s="84" t="b">
        <v>0</v>
      </c>
    </row>
    <row r="273" spans="1:12" ht="15">
      <c r="A273" s="84" t="s">
        <v>2584</v>
      </c>
      <c r="B273" s="84" t="s">
        <v>2585</v>
      </c>
      <c r="C273" s="84">
        <v>2</v>
      </c>
      <c r="D273" s="118">
        <v>0.005205129608022729</v>
      </c>
      <c r="E273" s="118">
        <v>2.2187979981117376</v>
      </c>
      <c r="F273" s="84" t="s">
        <v>2132</v>
      </c>
      <c r="G273" s="84" t="b">
        <v>0</v>
      </c>
      <c r="H273" s="84" t="b">
        <v>0</v>
      </c>
      <c r="I273" s="84" t="b">
        <v>0</v>
      </c>
      <c r="J273" s="84" t="b">
        <v>0</v>
      </c>
      <c r="K273" s="84" t="b">
        <v>0</v>
      </c>
      <c r="L273" s="84" t="b">
        <v>0</v>
      </c>
    </row>
    <row r="274" spans="1:12" ht="15">
      <c r="A274" s="84" t="s">
        <v>2585</v>
      </c>
      <c r="B274" s="84" t="s">
        <v>2586</v>
      </c>
      <c r="C274" s="84">
        <v>2</v>
      </c>
      <c r="D274" s="118">
        <v>0.005205129608022729</v>
      </c>
      <c r="E274" s="118">
        <v>2.2187979981117376</v>
      </c>
      <c r="F274" s="84" t="s">
        <v>2132</v>
      </c>
      <c r="G274" s="84" t="b">
        <v>0</v>
      </c>
      <c r="H274" s="84" t="b">
        <v>0</v>
      </c>
      <c r="I274" s="84" t="b">
        <v>0</v>
      </c>
      <c r="J274" s="84" t="b">
        <v>0</v>
      </c>
      <c r="K274" s="84" t="b">
        <v>0</v>
      </c>
      <c r="L274" s="84" t="b">
        <v>0</v>
      </c>
    </row>
    <row r="275" spans="1:12" ht="15">
      <c r="A275" s="84" t="s">
        <v>2586</v>
      </c>
      <c r="B275" s="84" t="s">
        <v>2587</v>
      </c>
      <c r="C275" s="84">
        <v>2</v>
      </c>
      <c r="D275" s="118">
        <v>0.005205129608022729</v>
      </c>
      <c r="E275" s="118">
        <v>2.2187979981117376</v>
      </c>
      <c r="F275" s="84" t="s">
        <v>2132</v>
      </c>
      <c r="G275" s="84" t="b">
        <v>0</v>
      </c>
      <c r="H275" s="84" t="b">
        <v>0</v>
      </c>
      <c r="I275" s="84" t="b">
        <v>0</v>
      </c>
      <c r="J275" s="84" t="b">
        <v>0</v>
      </c>
      <c r="K275" s="84" t="b">
        <v>0</v>
      </c>
      <c r="L275" s="84" t="b">
        <v>0</v>
      </c>
    </row>
    <row r="276" spans="1:12" ht="15">
      <c r="A276" s="84" t="s">
        <v>2587</v>
      </c>
      <c r="B276" s="84" t="s">
        <v>2588</v>
      </c>
      <c r="C276" s="84">
        <v>2</v>
      </c>
      <c r="D276" s="118">
        <v>0.005205129608022729</v>
      </c>
      <c r="E276" s="118">
        <v>2.2187979981117376</v>
      </c>
      <c r="F276" s="84" t="s">
        <v>2132</v>
      </c>
      <c r="G276" s="84" t="b">
        <v>0</v>
      </c>
      <c r="H276" s="84" t="b">
        <v>0</v>
      </c>
      <c r="I276" s="84" t="b">
        <v>0</v>
      </c>
      <c r="J276" s="84" t="b">
        <v>0</v>
      </c>
      <c r="K276" s="84" t="b">
        <v>0</v>
      </c>
      <c r="L276" s="84" t="b">
        <v>0</v>
      </c>
    </row>
    <row r="277" spans="1:12" ht="15">
      <c r="A277" s="84" t="s">
        <v>2588</v>
      </c>
      <c r="B277" s="84" t="s">
        <v>2589</v>
      </c>
      <c r="C277" s="84">
        <v>2</v>
      </c>
      <c r="D277" s="118">
        <v>0.005205129608022729</v>
      </c>
      <c r="E277" s="118">
        <v>2.2187979981117376</v>
      </c>
      <c r="F277" s="84" t="s">
        <v>2132</v>
      </c>
      <c r="G277" s="84" t="b">
        <v>0</v>
      </c>
      <c r="H277" s="84" t="b">
        <v>0</v>
      </c>
      <c r="I277" s="84" t="b">
        <v>0</v>
      </c>
      <c r="J277" s="84" t="b">
        <v>0</v>
      </c>
      <c r="K277" s="84" t="b">
        <v>0</v>
      </c>
      <c r="L277" s="84" t="b">
        <v>0</v>
      </c>
    </row>
    <row r="278" spans="1:12" ht="15">
      <c r="A278" s="84" t="s">
        <v>2589</v>
      </c>
      <c r="B278" s="84" t="s">
        <v>2590</v>
      </c>
      <c r="C278" s="84">
        <v>2</v>
      </c>
      <c r="D278" s="118">
        <v>0.005205129608022729</v>
      </c>
      <c r="E278" s="118">
        <v>2.2187979981117376</v>
      </c>
      <c r="F278" s="84" t="s">
        <v>2132</v>
      </c>
      <c r="G278" s="84" t="b">
        <v>0</v>
      </c>
      <c r="H278" s="84" t="b">
        <v>0</v>
      </c>
      <c r="I278" s="84" t="b">
        <v>0</v>
      </c>
      <c r="J278" s="84" t="b">
        <v>0</v>
      </c>
      <c r="K278" s="84" t="b">
        <v>0</v>
      </c>
      <c r="L278" s="84" t="b">
        <v>0</v>
      </c>
    </row>
    <row r="279" spans="1:12" ht="15">
      <c r="A279" s="84" t="s">
        <v>2590</v>
      </c>
      <c r="B279" s="84" t="s">
        <v>2591</v>
      </c>
      <c r="C279" s="84">
        <v>2</v>
      </c>
      <c r="D279" s="118">
        <v>0.005205129608022729</v>
      </c>
      <c r="E279" s="118">
        <v>2.2187979981117376</v>
      </c>
      <c r="F279" s="84" t="s">
        <v>2132</v>
      </c>
      <c r="G279" s="84" t="b">
        <v>0</v>
      </c>
      <c r="H279" s="84" t="b">
        <v>0</v>
      </c>
      <c r="I279" s="84" t="b">
        <v>0</v>
      </c>
      <c r="J279" s="84" t="b">
        <v>0</v>
      </c>
      <c r="K279" s="84" t="b">
        <v>0</v>
      </c>
      <c r="L279" s="84" t="b">
        <v>0</v>
      </c>
    </row>
    <row r="280" spans="1:12" ht="15">
      <c r="A280" s="84" t="s">
        <v>2591</v>
      </c>
      <c r="B280" s="84" t="s">
        <v>2592</v>
      </c>
      <c r="C280" s="84">
        <v>2</v>
      </c>
      <c r="D280" s="118">
        <v>0.005205129608022729</v>
      </c>
      <c r="E280" s="118">
        <v>2.2187979981117376</v>
      </c>
      <c r="F280" s="84" t="s">
        <v>2132</v>
      </c>
      <c r="G280" s="84" t="b">
        <v>0</v>
      </c>
      <c r="H280" s="84" t="b">
        <v>0</v>
      </c>
      <c r="I280" s="84" t="b">
        <v>0</v>
      </c>
      <c r="J280" s="84" t="b">
        <v>0</v>
      </c>
      <c r="K280" s="84" t="b">
        <v>0</v>
      </c>
      <c r="L280" s="84" t="b">
        <v>0</v>
      </c>
    </row>
    <row r="281" spans="1:12" ht="15">
      <c r="A281" s="84" t="s">
        <v>2592</v>
      </c>
      <c r="B281" s="84" t="s">
        <v>2593</v>
      </c>
      <c r="C281" s="84">
        <v>2</v>
      </c>
      <c r="D281" s="118">
        <v>0.005205129608022729</v>
      </c>
      <c r="E281" s="118">
        <v>2.2187979981117376</v>
      </c>
      <c r="F281" s="84" t="s">
        <v>2132</v>
      </c>
      <c r="G281" s="84" t="b">
        <v>0</v>
      </c>
      <c r="H281" s="84" t="b">
        <v>0</v>
      </c>
      <c r="I281" s="84" t="b">
        <v>0</v>
      </c>
      <c r="J281" s="84" t="b">
        <v>0</v>
      </c>
      <c r="K281" s="84" t="b">
        <v>0</v>
      </c>
      <c r="L281" s="84" t="b">
        <v>0</v>
      </c>
    </row>
    <row r="282" spans="1:12" ht="15">
      <c r="A282" s="84" t="s">
        <v>2593</v>
      </c>
      <c r="B282" s="84" t="s">
        <v>2594</v>
      </c>
      <c r="C282" s="84">
        <v>2</v>
      </c>
      <c r="D282" s="118">
        <v>0.005205129608022729</v>
      </c>
      <c r="E282" s="118">
        <v>2.2187979981117376</v>
      </c>
      <c r="F282" s="84" t="s">
        <v>2132</v>
      </c>
      <c r="G282" s="84" t="b">
        <v>0</v>
      </c>
      <c r="H282" s="84" t="b">
        <v>0</v>
      </c>
      <c r="I282" s="84" t="b">
        <v>0</v>
      </c>
      <c r="J282" s="84" t="b">
        <v>0</v>
      </c>
      <c r="K282" s="84" t="b">
        <v>0</v>
      </c>
      <c r="L282" s="84" t="b">
        <v>0</v>
      </c>
    </row>
    <row r="283" spans="1:12" ht="15">
      <c r="A283" s="84" t="s">
        <v>2594</v>
      </c>
      <c r="B283" s="84" t="s">
        <v>2595</v>
      </c>
      <c r="C283" s="84">
        <v>2</v>
      </c>
      <c r="D283" s="118">
        <v>0.005205129608022729</v>
      </c>
      <c r="E283" s="118">
        <v>2.2187979981117376</v>
      </c>
      <c r="F283" s="84" t="s">
        <v>2132</v>
      </c>
      <c r="G283" s="84" t="b">
        <v>0</v>
      </c>
      <c r="H283" s="84" t="b">
        <v>0</v>
      </c>
      <c r="I283" s="84" t="b">
        <v>0</v>
      </c>
      <c r="J283" s="84" t="b">
        <v>0</v>
      </c>
      <c r="K283" s="84" t="b">
        <v>0</v>
      </c>
      <c r="L283" s="84" t="b">
        <v>0</v>
      </c>
    </row>
    <row r="284" spans="1:12" ht="15">
      <c r="A284" s="84" t="s">
        <v>2595</v>
      </c>
      <c r="B284" s="84" t="s">
        <v>361</v>
      </c>
      <c r="C284" s="84">
        <v>2</v>
      </c>
      <c r="D284" s="118">
        <v>0.005205129608022729</v>
      </c>
      <c r="E284" s="118">
        <v>1.9177680024477564</v>
      </c>
      <c r="F284" s="84" t="s">
        <v>2132</v>
      </c>
      <c r="G284" s="84" t="b">
        <v>0</v>
      </c>
      <c r="H284" s="84" t="b">
        <v>0</v>
      </c>
      <c r="I284" s="84" t="b">
        <v>0</v>
      </c>
      <c r="J284" s="84" t="b">
        <v>0</v>
      </c>
      <c r="K284" s="84" t="b">
        <v>0</v>
      </c>
      <c r="L284" s="84" t="b">
        <v>0</v>
      </c>
    </row>
    <row r="285" spans="1:12" ht="15">
      <c r="A285" s="84" t="s">
        <v>361</v>
      </c>
      <c r="B285" s="84" t="s">
        <v>2596</v>
      </c>
      <c r="C285" s="84">
        <v>2</v>
      </c>
      <c r="D285" s="118">
        <v>0.005205129608022729</v>
      </c>
      <c r="E285" s="118">
        <v>1.9177680024477564</v>
      </c>
      <c r="F285" s="84" t="s">
        <v>2132</v>
      </c>
      <c r="G285" s="84" t="b">
        <v>0</v>
      </c>
      <c r="H285" s="84" t="b">
        <v>0</v>
      </c>
      <c r="I285" s="84" t="b">
        <v>0</v>
      </c>
      <c r="J285" s="84" t="b">
        <v>0</v>
      </c>
      <c r="K285" s="84" t="b">
        <v>0</v>
      </c>
      <c r="L285" s="84" t="b">
        <v>0</v>
      </c>
    </row>
    <row r="286" spans="1:12" ht="15">
      <c r="A286" s="84" t="s">
        <v>2596</v>
      </c>
      <c r="B286" s="84" t="s">
        <v>302</v>
      </c>
      <c r="C286" s="84">
        <v>2</v>
      </c>
      <c r="D286" s="118">
        <v>0.005205129608022729</v>
      </c>
      <c r="E286" s="118">
        <v>1.3157080111197939</v>
      </c>
      <c r="F286" s="84" t="s">
        <v>2132</v>
      </c>
      <c r="G286" s="84" t="b">
        <v>0</v>
      </c>
      <c r="H286" s="84" t="b">
        <v>0</v>
      </c>
      <c r="I286" s="84" t="b">
        <v>0</v>
      </c>
      <c r="J286" s="84" t="b">
        <v>0</v>
      </c>
      <c r="K286" s="84" t="b">
        <v>0</v>
      </c>
      <c r="L286" s="84" t="b">
        <v>0</v>
      </c>
    </row>
    <row r="287" spans="1:12" ht="15">
      <c r="A287" s="84" t="s">
        <v>2628</v>
      </c>
      <c r="B287" s="84" t="s">
        <v>2629</v>
      </c>
      <c r="C287" s="84">
        <v>2</v>
      </c>
      <c r="D287" s="118">
        <v>0.005205129608022729</v>
      </c>
      <c r="E287" s="118">
        <v>2.2187979981117376</v>
      </c>
      <c r="F287" s="84" t="s">
        <v>2132</v>
      </c>
      <c r="G287" s="84" t="b">
        <v>0</v>
      </c>
      <c r="H287" s="84" t="b">
        <v>0</v>
      </c>
      <c r="I287" s="84" t="b">
        <v>0</v>
      </c>
      <c r="J287" s="84" t="b">
        <v>0</v>
      </c>
      <c r="K287" s="84" t="b">
        <v>0</v>
      </c>
      <c r="L287" s="84" t="b">
        <v>0</v>
      </c>
    </row>
    <row r="288" spans="1:12" ht="15">
      <c r="A288" s="84" t="s">
        <v>2629</v>
      </c>
      <c r="B288" s="84" t="s">
        <v>2551</v>
      </c>
      <c r="C288" s="84">
        <v>2</v>
      </c>
      <c r="D288" s="118">
        <v>0.005205129608022729</v>
      </c>
      <c r="E288" s="118">
        <v>2.0427067390560563</v>
      </c>
      <c r="F288" s="84" t="s">
        <v>2132</v>
      </c>
      <c r="G288" s="84" t="b">
        <v>0</v>
      </c>
      <c r="H288" s="84" t="b">
        <v>0</v>
      </c>
      <c r="I288" s="84" t="b">
        <v>0</v>
      </c>
      <c r="J288" s="84" t="b">
        <v>0</v>
      </c>
      <c r="K288" s="84" t="b">
        <v>0</v>
      </c>
      <c r="L288" s="84" t="b">
        <v>0</v>
      </c>
    </row>
    <row r="289" spans="1:12" ht="15">
      <c r="A289" s="84" t="s">
        <v>2551</v>
      </c>
      <c r="B289" s="84" t="s">
        <v>284</v>
      </c>
      <c r="C289" s="84">
        <v>2</v>
      </c>
      <c r="D289" s="118">
        <v>0.005205129608022729</v>
      </c>
      <c r="E289" s="118">
        <v>1.1676454756643562</v>
      </c>
      <c r="F289" s="84" t="s">
        <v>2132</v>
      </c>
      <c r="G289" s="84" t="b">
        <v>0</v>
      </c>
      <c r="H289" s="84" t="b">
        <v>0</v>
      </c>
      <c r="I289" s="84" t="b">
        <v>0</v>
      </c>
      <c r="J289" s="84" t="b">
        <v>0</v>
      </c>
      <c r="K289" s="84" t="b">
        <v>0</v>
      </c>
      <c r="L289" s="84" t="b">
        <v>0</v>
      </c>
    </row>
    <row r="290" spans="1:12" ht="15">
      <c r="A290" s="84" t="s">
        <v>284</v>
      </c>
      <c r="B290" s="84" t="s">
        <v>2630</v>
      </c>
      <c r="C290" s="84">
        <v>2</v>
      </c>
      <c r="D290" s="118">
        <v>0.005205129608022729</v>
      </c>
      <c r="E290" s="118">
        <v>1.3437367347200375</v>
      </c>
      <c r="F290" s="84" t="s">
        <v>2132</v>
      </c>
      <c r="G290" s="84" t="b">
        <v>0</v>
      </c>
      <c r="H290" s="84" t="b">
        <v>0</v>
      </c>
      <c r="I290" s="84" t="b">
        <v>0</v>
      </c>
      <c r="J290" s="84" t="b">
        <v>0</v>
      </c>
      <c r="K290" s="84" t="b">
        <v>0</v>
      </c>
      <c r="L290" s="84" t="b">
        <v>0</v>
      </c>
    </row>
    <row r="291" spans="1:12" ht="15">
      <c r="A291" s="84" t="s">
        <v>2630</v>
      </c>
      <c r="B291" s="84" t="s">
        <v>2631</v>
      </c>
      <c r="C291" s="84">
        <v>2</v>
      </c>
      <c r="D291" s="118">
        <v>0.005205129608022729</v>
      </c>
      <c r="E291" s="118">
        <v>2.2187979981117376</v>
      </c>
      <c r="F291" s="84" t="s">
        <v>2132</v>
      </c>
      <c r="G291" s="84" t="b">
        <v>0</v>
      </c>
      <c r="H291" s="84" t="b">
        <v>0</v>
      </c>
      <c r="I291" s="84" t="b">
        <v>0</v>
      </c>
      <c r="J291" s="84" t="b">
        <v>0</v>
      </c>
      <c r="K291" s="84" t="b">
        <v>0</v>
      </c>
      <c r="L291" s="84" t="b">
        <v>0</v>
      </c>
    </row>
    <row r="292" spans="1:12" ht="15">
      <c r="A292" s="84" t="s">
        <v>2631</v>
      </c>
      <c r="B292" s="84" t="s">
        <v>2632</v>
      </c>
      <c r="C292" s="84">
        <v>2</v>
      </c>
      <c r="D292" s="118">
        <v>0.005205129608022729</v>
      </c>
      <c r="E292" s="118">
        <v>2.2187979981117376</v>
      </c>
      <c r="F292" s="84" t="s">
        <v>2132</v>
      </c>
      <c r="G292" s="84" t="b">
        <v>0</v>
      </c>
      <c r="H292" s="84" t="b">
        <v>0</v>
      </c>
      <c r="I292" s="84" t="b">
        <v>0</v>
      </c>
      <c r="J292" s="84" t="b">
        <v>0</v>
      </c>
      <c r="K292" s="84" t="b">
        <v>0</v>
      </c>
      <c r="L292" s="84" t="b">
        <v>0</v>
      </c>
    </row>
    <row r="293" spans="1:12" ht="15">
      <c r="A293" s="84" t="s">
        <v>2632</v>
      </c>
      <c r="B293" s="84" t="s">
        <v>2633</v>
      </c>
      <c r="C293" s="84">
        <v>2</v>
      </c>
      <c r="D293" s="118">
        <v>0.005205129608022729</v>
      </c>
      <c r="E293" s="118">
        <v>2.2187979981117376</v>
      </c>
      <c r="F293" s="84" t="s">
        <v>2132</v>
      </c>
      <c r="G293" s="84" t="b">
        <v>0</v>
      </c>
      <c r="H293" s="84" t="b">
        <v>0</v>
      </c>
      <c r="I293" s="84" t="b">
        <v>0</v>
      </c>
      <c r="J293" s="84" t="b">
        <v>0</v>
      </c>
      <c r="K293" s="84" t="b">
        <v>0</v>
      </c>
      <c r="L293" s="84" t="b">
        <v>0</v>
      </c>
    </row>
    <row r="294" spans="1:12" ht="15">
      <c r="A294" s="84" t="s">
        <v>2633</v>
      </c>
      <c r="B294" s="84" t="s">
        <v>2527</v>
      </c>
      <c r="C294" s="84">
        <v>2</v>
      </c>
      <c r="D294" s="118">
        <v>0.005205129608022729</v>
      </c>
      <c r="E294" s="118">
        <v>2.2187979981117376</v>
      </c>
      <c r="F294" s="84" t="s">
        <v>2132</v>
      </c>
      <c r="G294" s="84" t="b">
        <v>0</v>
      </c>
      <c r="H294" s="84" t="b">
        <v>0</v>
      </c>
      <c r="I294" s="84" t="b">
        <v>0</v>
      </c>
      <c r="J294" s="84" t="b">
        <v>0</v>
      </c>
      <c r="K294" s="84" t="b">
        <v>0</v>
      </c>
      <c r="L294" s="84" t="b">
        <v>0</v>
      </c>
    </row>
    <row r="295" spans="1:12" ht="15">
      <c r="A295" s="84" t="s">
        <v>2527</v>
      </c>
      <c r="B295" s="84" t="s">
        <v>2528</v>
      </c>
      <c r="C295" s="84">
        <v>2</v>
      </c>
      <c r="D295" s="118">
        <v>0.005205129608022729</v>
      </c>
      <c r="E295" s="118">
        <v>2.2187979981117376</v>
      </c>
      <c r="F295" s="84" t="s">
        <v>2132</v>
      </c>
      <c r="G295" s="84" t="b">
        <v>0</v>
      </c>
      <c r="H295" s="84" t="b">
        <v>0</v>
      </c>
      <c r="I295" s="84" t="b">
        <v>0</v>
      </c>
      <c r="J295" s="84" t="b">
        <v>0</v>
      </c>
      <c r="K295" s="84" t="b">
        <v>0</v>
      </c>
      <c r="L295" s="84" t="b">
        <v>0</v>
      </c>
    </row>
    <row r="296" spans="1:12" ht="15">
      <c r="A296" s="84" t="s">
        <v>2528</v>
      </c>
      <c r="B296" s="84" t="s">
        <v>2510</v>
      </c>
      <c r="C296" s="84">
        <v>2</v>
      </c>
      <c r="D296" s="118">
        <v>0.005205129608022729</v>
      </c>
      <c r="E296" s="118">
        <v>2.2187979981117376</v>
      </c>
      <c r="F296" s="84" t="s">
        <v>2132</v>
      </c>
      <c r="G296" s="84" t="b">
        <v>0</v>
      </c>
      <c r="H296" s="84" t="b">
        <v>0</v>
      </c>
      <c r="I296" s="84" t="b">
        <v>0</v>
      </c>
      <c r="J296" s="84" t="b">
        <v>0</v>
      </c>
      <c r="K296" s="84" t="b">
        <v>0</v>
      </c>
      <c r="L296" s="84" t="b">
        <v>0</v>
      </c>
    </row>
    <row r="297" spans="1:12" ht="15">
      <c r="A297" s="84" t="s">
        <v>2510</v>
      </c>
      <c r="B297" s="84" t="s">
        <v>2511</v>
      </c>
      <c r="C297" s="84">
        <v>2</v>
      </c>
      <c r="D297" s="118">
        <v>0.005205129608022729</v>
      </c>
      <c r="E297" s="118">
        <v>2.2187979981117376</v>
      </c>
      <c r="F297" s="84" t="s">
        <v>2132</v>
      </c>
      <c r="G297" s="84" t="b">
        <v>0</v>
      </c>
      <c r="H297" s="84" t="b">
        <v>0</v>
      </c>
      <c r="I297" s="84" t="b">
        <v>0</v>
      </c>
      <c r="J297" s="84" t="b">
        <v>0</v>
      </c>
      <c r="K297" s="84" t="b">
        <v>0</v>
      </c>
      <c r="L297" s="84" t="b">
        <v>0</v>
      </c>
    </row>
    <row r="298" spans="1:12" ht="15">
      <c r="A298" s="84" t="s">
        <v>2222</v>
      </c>
      <c r="B298" s="84" t="s">
        <v>2223</v>
      </c>
      <c r="C298" s="84">
        <v>6</v>
      </c>
      <c r="D298" s="118">
        <v>0.009309705432864367</v>
      </c>
      <c r="E298" s="118">
        <v>1.8267357288394992</v>
      </c>
      <c r="F298" s="84" t="s">
        <v>2133</v>
      </c>
      <c r="G298" s="84" t="b">
        <v>0</v>
      </c>
      <c r="H298" s="84" t="b">
        <v>0</v>
      </c>
      <c r="I298" s="84" t="b">
        <v>0</v>
      </c>
      <c r="J298" s="84" t="b">
        <v>0</v>
      </c>
      <c r="K298" s="84" t="b">
        <v>0</v>
      </c>
      <c r="L298" s="84" t="b">
        <v>0</v>
      </c>
    </row>
    <row r="299" spans="1:12" ht="15">
      <c r="A299" s="84" t="s">
        <v>2510</v>
      </c>
      <c r="B299" s="84" t="s">
        <v>2511</v>
      </c>
      <c r="C299" s="84">
        <v>3</v>
      </c>
      <c r="D299" s="118">
        <v>0.0061625154660013715</v>
      </c>
      <c r="E299" s="118">
        <v>2.2616593037647066</v>
      </c>
      <c r="F299" s="84" t="s">
        <v>2133</v>
      </c>
      <c r="G299" s="84" t="b">
        <v>0</v>
      </c>
      <c r="H299" s="84" t="b">
        <v>0</v>
      </c>
      <c r="I299" s="84" t="b">
        <v>0</v>
      </c>
      <c r="J299" s="84" t="b">
        <v>0</v>
      </c>
      <c r="K299" s="84" t="b">
        <v>0</v>
      </c>
      <c r="L299" s="84" t="b">
        <v>0</v>
      </c>
    </row>
    <row r="300" spans="1:12" ht="15">
      <c r="A300" s="84" t="s">
        <v>2529</v>
      </c>
      <c r="B300" s="84" t="s">
        <v>2530</v>
      </c>
      <c r="C300" s="84">
        <v>3</v>
      </c>
      <c r="D300" s="118">
        <v>0.0061625154660013715</v>
      </c>
      <c r="E300" s="118">
        <v>2.2616593037647066</v>
      </c>
      <c r="F300" s="84" t="s">
        <v>2133</v>
      </c>
      <c r="G300" s="84" t="b">
        <v>0</v>
      </c>
      <c r="H300" s="84" t="b">
        <v>0</v>
      </c>
      <c r="I300" s="84" t="b">
        <v>0</v>
      </c>
      <c r="J300" s="84" t="b">
        <v>0</v>
      </c>
      <c r="K300" s="84" t="b">
        <v>0</v>
      </c>
      <c r="L300" s="84" t="b">
        <v>0</v>
      </c>
    </row>
    <row r="301" spans="1:12" ht="15">
      <c r="A301" s="84" t="s">
        <v>222</v>
      </c>
      <c r="B301" s="84" t="s">
        <v>2221</v>
      </c>
      <c r="C301" s="84">
        <v>3</v>
      </c>
      <c r="D301" s="118">
        <v>0.0061625154660013715</v>
      </c>
      <c r="E301" s="118">
        <v>0.5989014720831327</v>
      </c>
      <c r="F301" s="84" t="s">
        <v>2133</v>
      </c>
      <c r="G301" s="84" t="b">
        <v>0</v>
      </c>
      <c r="H301" s="84" t="b">
        <v>0</v>
      </c>
      <c r="I301" s="84" t="b">
        <v>0</v>
      </c>
      <c r="J301" s="84" t="b">
        <v>0</v>
      </c>
      <c r="K301" s="84" t="b">
        <v>0</v>
      </c>
      <c r="L301" s="84" t="b">
        <v>0</v>
      </c>
    </row>
    <row r="302" spans="1:12" ht="15">
      <c r="A302" s="84" t="s">
        <v>222</v>
      </c>
      <c r="B302" s="84" t="s">
        <v>2227</v>
      </c>
      <c r="C302" s="84">
        <v>3</v>
      </c>
      <c r="D302" s="118">
        <v>0.0061625154660013715</v>
      </c>
      <c r="E302" s="118">
        <v>0.8541739771864388</v>
      </c>
      <c r="F302" s="84" t="s">
        <v>2133</v>
      </c>
      <c r="G302" s="84" t="b">
        <v>0</v>
      </c>
      <c r="H302" s="84" t="b">
        <v>0</v>
      </c>
      <c r="I302" s="84" t="b">
        <v>0</v>
      </c>
      <c r="J302" s="84" t="b">
        <v>0</v>
      </c>
      <c r="K302" s="84" t="b">
        <v>0</v>
      </c>
      <c r="L302" s="84" t="b">
        <v>0</v>
      </c>
    </row>
    <row r="303" spans="1:12" ht="15">
      <c r="A303" s="84" t="s">
        <v>2535</v>
      </c>
      <c r="B303" s="84" t="s">
        <v>2536</v>
      </c>
      <c r="C303" s="84">
        <v>3</v>
      </c>
      <c r="D303" s="118">
        <v>0.0061625154660013715</v>
      </c>
      <c r="E303" s="118">
        <v>2.2616593037647066</v>
      </c>
      <c r="F303" s="84" t="s">
        <v>2133</v>
      </c>
      <c r="G303" s="84" t="b">
        <v>0</v>
      </c>
      <c r="H303" s="84" t="b">
        <v>0</v>
      </c>
      <c r="I303" s="84" t="b">
        <v>0</v>
      </c>
      <c r="J303" s="84" t="b">
        <v>0</v>
      </c>
      <c r="K303" s="84" t="b">
        <v>0</v>
      </c>
      <c r="L303" s="84" t="b">
        <v>0</v>
      </c>
    </row>
    <row r="304" spans="1:12" ht="15">
      <c r="A304" s="84" t="s">
        <v>2536</v>
      </c>
      <c r="B304" s="84" t="s">
        <v>2224</v>
      </c>
      <c r="C304" s="84">
        <v>3</v>
      </c>
      <c r="D304" s="118">
        <v>0.0061625154660013715</v>
      </c>
      <c r="E304" s="118">
        <v>1.9606293081007256</v>
      </c>
      <c r="F304" s="84" t="s">
        <v>2133</v>
      </c>
      <c r="G304" s="84" t="b">
        <v>0</v>
      </c>
      <c r="H304" s="84" t="b">
        <v>0</v>
      </c>
      <c r="I304" s="84" t="b">
        <v>0</v>
      </c>
      <c r="J304" s="84" t="b">
        <v>0</v>
      </c>
      <c r="K304" s="84" t="b">
        <v>0</v>
      </c>
      <c r="L304" s="84" t="b">
        <v>0</v>
      </c>
    </row>
    <row r="305" spans="1:12" ht="15">
      <c r="A305" s="84" t="s">
        <v>2224</v>
      </c>
      <c r="B305" s="84" t="s">
        <v>2537</v>
      </c>
      <c r="C305" s="84">
        <v>3</v>
      </c>
      <c r="D305" s="118">
        <v>0.0061625154660013715</v>
      </c>
      <c r="E305" s="118">
        <v>1.8936825184701123</v>
      </c>
      <c r="F305" s="84" t="s">
        <v>2133</v>
      </c>
      <c r="G305" s="84" t="b">
        <v>0</v>
      </c>
      <c r="H305" s="84" t="b">
        <v>0</v>
      </c>
      <c r="I305" s="84" t="b">
        <v>0</v>
      </c>
      <c r="J305" s="84" t="b">
        <v>0</v>
      </c>
      <c r="K305" s="84" t="b">
        <v>0</v>
      </c>
      <c r="L305" s="84" t="b">
        <v>0</v>
      </c>
    </row>
    <row r="306" spans="1:12" ht="15">
      <c r="A306" s="84" t="s">
        <v>2537</v>
      </c>
      <c r="B306" s="84" t="s">
        <v>2538</v>
      </c>
      <c r="C306" s="84">
        <v>3</v>
      </c>
      <c r="D306" s="118">
        <v>0.0061625154660013715</v>
      </c>
      <c r="E306" s="118">
        <v>2.2616593037647066</v>
      </c>
      <c r="F306" s="84" t="s">
        <v>2133</v>
      </c>
      <c r="G306" s="84" t="b">
        <v>0</v>
      </c>
      <c r="H306" s="84" t="b">
        <v>0</v>
      </c>
      <c r="I306" s="84" t="b">
        <v>0</v>
      </c>
      <c r="J306" s="84" t="b">
        <v>0</v>
      </c>
      <c r="K306" s="84" t="b">
        <v>0</v>
      </c>
      <c r="L306" s="84" t="b">
        <v>0</v>
      </c>
    </row>
    <row r="307" spans="1:12" ht="15">
      <c r="A307" s="84" t="s">
        <v>2538</v>
      </c>
      <c r="B307" s="84" t="s">
        <v>2539</v>
      </c>
      <c r="C307" s="84">
        <v>3</v>
      </c>
      <c r="D307" s="118">
        <v>0.0061625154660013715</v>
      </c>
      <c r="E307" s="118">
        <v>2.2616593037647066</v>
      </c>
      <c r="F307" s="84" t="s">
        <v>2133</v>
      </c>
      <c r="G307" s="84" t="b">
        <v>0</v>
      </c>
      <c r="H307" s="84" t="b">
        <v>0</v>
      </c>
      <c r="I307" s="84" t="b">
        <v>0</v>
      </c>
      <c r="J307" s="84" t="b">
        <v>0</v>
      </c>
      <c r="K307" s="84" t="b">
        <v>0</v>
      </c>
      <c r="L307" s="84" t="b">
        <v>0</v>
      </c>
    </row>
    <row r="308" spans="1:12" ht="15">
      <c r="A308" s="84" t="s">
        <v>2539</v>
      </c>
      <c r="B308" s="84" t="s">
        <v>2540</v>
      </c>
      <c r="C308" s="84">
        <v>3</v>
      </c>
      <c r="D308" s="118">
        <v>0.0061625154660013715</v>
      </c>
      <c r="E308" s="118">
        <v>2.2616593037647066</v>
      </c>
      <c r="F308" s="84" t="s">
        <v>2133</v>
      </c>
      <c r="G308" s="84" t="b">
        <v>0</v>
      </c>
      <c r="H308" s="84" t="b">
        <v>0</v>
      </c>
      <c r="I308" s="84" t="b">
        <v>0</v>
      </c>
      <c r="J308" s="84" t="b">
        <v>0</v>
      </c>
      <c r="K308" s="84" t="b">
        <v>0</v>
      </c>
      <c r="L308" s="84" t="b">
        <v>0</v>
      </c>
    </row>
    <row r="309" spans="1:12" ht="15">
      <c r="A309" s="84" t="s">
        <v>2540</v>
      </c>
      <c r="B309" s="84" t="s">
        <v>2541</v>
      </c>
      <c r="C309" s="84">
        <v>3</v>
      </c>
      <c r="D309" s="118">
        <v>0.0061625154660013715</v>
      </c>
      <c r="E309" s="118">
        <v>2.2616593037647066</v>
      </c>
      <c r="F309" s="84" t="s">
        <v>2133</v>
      </c>
      <c r="G309" s="84" t="b">
        <v>0</v>
      </c>
      <c r="H309" s="84" t="b">
        <v>0</v>
      </c>
      <c r="I309" s="84" t="b">
        <v>0</v>
      </c>
      <c r="J309" s="84" t="b">
        <v>0</v>
      </c>
      <c r="K309" s="84" t="b">
        <v>0</v>
      </c>
      <c r="L309" s="84" t="b">
        <v>0</v>
      </c>
    </row>
    <row r="310" spans="1:12" ht="15">
      <c r="A310" s="84" t="s">
        <v>2541</v>
      </c>
      <c r="B310" s="84" t="s">
        <v>2542</v>
      </c>
      <c r="C310" s="84">
        <v>3</v>
      </c>
      <c r="D310" s="118">
        <v>0.0061625154660013715</v>
      </c>
      <c r="E310" s="118">
        <v>2.2616593037647066</v>
      </c>
      <c r="F310" s="84" t="s">
        <v>2133</v>
      </c>
      <c r="G310" s="84" t="b">
        <v>0</v>
      </c>
      <c r="H310" s="84" t="b">
        <v>0</v>
      </c>
      <c r="I310" s="84" t="b">
        <v>0</v>
      </c>
      <c r="J310" s="84" t="b">
        <v>0</v>
      </c>
      <c r="K310" s="84" t="b">
        <v>0</v>
      </c>
      <c r="L310" s="84" t="b">
        <v>0</v>
      </c>
    </row>
    <row r="311" spans="1:12" ht="15">
      <c r="A311" s="84" t="s">
        <v>2542</v>
      </c>
      <c r="B311" s="84" t="s">
        <v>2543</v>
      </c>
      <c r="C311" s="84">
        <v>3</v>
      </c>
      <c r="D311" s="118">
        <v>0.0061625154660013715</v>
      </c>
      <c r="E311" s="118">
        <v>2.2616593037647066</v>
      </c>
      <c r="F311" s="84" t="s">
        <v>2133</v>
      </c>
      <c r="G311" s="84" t="b">
        <v>0</v>
      </c>
      <c r="H311" s="84" t="b">
        <v>0</v>
      </c>
      <c r="I311" s="84" t="b">
        <v>0</v>
      </c>
      <c r="J311" s="84" t="b">
        <v>0</v>
      </c>
      <c r="K311" s="84" t="b">
        <v>0</v>
      </c>
      <c r="L311" s="84" t="b">
        <v>0</v>
      </c>
    </row>
    <row r="312" spans="1:12" ht="15">
      <c r="A312" s="84" t="s">
        <v>2543</v>
      </c>
      <c r="B312" s="84" t="s">
        <v>2544</v>
      </c>
      <c r="C312" s="84">
        <v>3</v>
      </c>
      <c r="D312" s="118">
        <v>0.0061625154660013715</v>
      </c>
      <c r="E312" s="118">
        <v>2.2616593037647066</v>
      </c>
      <c r="F312" s="84" t="s">
        <v>2133</v>
      </c>
      <c r="G312" s="84" t="b">
        <v>0</v>
      </c>
      <c r="H312" s="84" t="b">
        <v>0</v>
      </c>
      <c r="I312" s="84" t="b">
        <v>0</v>
      </c>
      <c r="J312" s="84" t="b">
        <v>0</v>
      </c>
      <c r="K312" s="84" t="b">
        <v>0</v>
      </c>
      <c r="L312" s="84" t="b">
        <v>0</v>
      </c>
    </row>
    <row r="313" spans="1:12" ht="15">
      <c r="A313" s="84" t="s">
        <v>2544</v>
      </c>
      <c r="B313" s="84" t="s">
        <v>2545</v>
      </c>
      <c r="C313" s="84">
        <v>3</v>
      </c>
      <c r="D313" s="118">
        <v>0.0061625154660013715</v>
      </c>
      <c r="E313" s="118">
        <v>2.2616593037647066</v>
      </c>
      <c r="F313" s="84" t="s">
        <v>2133</v>
      </c>
      <c r="G313" s="84" t="b">
        <v>0</v>
      </c>
      <c r="H313" s="84" t="b">
        <v>0</v>
      </c>
      <c r="I313" s="84" t="b">
        <v>0</v>
      </c>
      <c r="J313" s="84" t="b">
        <v>0</v>
      </c>
      <c r="K313" s="84" t="b">
        <v>0</v>
      </c>
      <c r="L313" s="84" t="b">
        <v>0</v>
      </c>
    </row>
    <row r="314" spans="1:12" ht="15">
      <c r="A314" s="84" t="s">
        <v>2545</v>
      </c>
      <c r="B314" s="84" t="s">
        <v>2546</v>
      </c>
      <c r="C314" s="84">
        <v>3</v>
      </c>
      <c r="D314" s="118">
        <v>0.0061625154660013715</v>
      </c>
      <c r="E314" s="118">
        <v>2.2616593037647066</v>
      </c>
      <c r="F314" s="84" t="s">
        <v>2133</v>
      </c>
      <c r="G314" s="84" t="b">
        <v>0</v>
      </c>
      <c r="H314" s="84" t="b">
        <v>0</v>
      </c>
      <c r="I314" s="84" t="b">
        <v>0</v>
      </c>
      <c r="J314" s="84" t="b">
        <v>0</v>
      </c>
      <c r="K314" s="84" t="b">
        <v>0</v>
      </c>
      <c r="L314" s="84" t="b">
        <v>0</v>
      </c>
    </row>
    <row r="315" spans="1:12" ht="15">
      <c r="A315" s="84" t="s">
        <v>2546</v>
      </c>
      <c r="B315" s="84" t="s">
        <v>2547</v>
      </c>
      <c r="C315" s="84">
        <v>3</v>
      </c>
      <c r="D315" s="118">
        <v>0.0061625154660013715</v>
      </c>
      <c r="E315" s="118">
        <v>2.2616593037647066</v>
      </c>
      <c r="F315" s="84" t="s">
        <v>2133</v>
      </c>
      <c r="G315" s="84" t="b">
        <v>0</v>
      </c>
      <c r="H315" s="84" t="b">
        <v>0</v>
      </c>
      <c r="I315" s="84" t="b">
        <v>0</v>
      </c>
      <c r="J315" s="84" t="b">
        <v>0</v>
      </c>
      <c r="K315" s="84" t="b">
        <v>0</v>
      </c>
      <c r="L315" s="84" t="b">
        <v>0</v>
      </c>
    </row>
    <row r="316" spans="1:12" ht="15">
      <c r="A316" s="84" t="s">
        <v>2547</v>
      </c>
      <c r="B316" s="84" t="s">
        <v>2548</v>
      </c>
      <c r="C316" s="84">
        <v>3</v>
      </c>
      <c r="D316" s="118">
        <v>0.0061625154660013715</v>
      </c>
      <c r="E316" s="118">
        <v>2.2616593037647066</v>
      </c>
      <c r="F316" s="84" t="s">
        <v>2133</v>
      </c>
      <c r="G316" s="84" t="b">
        <v>0</v>
      </c>
      <c r="H316" s="84" t="b">
        <v>0</v>
      </c>
      <c r="I316" s="84" t="b">
        <v>0</v>
      </c>
      <c r="J316" s="84" t="b">
        <v>0</v>
      </c>
      <c r="K316" s="84" t="b">
        <v>0</v>
      </c>
      <c r="L316" s="84" t="b">
        <v>0</v>
      </c>
    </row>
    <row r="317" spans="1:12" ht="15">
      <c r="A317" s="84" t="s">
        <v>2548</v>
      </c>
      <c r="B317" s="84" t="s">
        <v>2549</v>
      </c>
      <c r="C317" s="84">
        <v>3</v>
      </c>
      <c r="D317" s="118">
        <v>0.0061625154660013715</v>
      </c>
      <c r="E317" s="118">
        <v>2.2616593037647066</v>
      </c>
      <c r="F317" s="84" t="s">
        <v>2133</v>
      </c>
      <c r="G317" s="84" t="b">
        <v>0</v>
      </c>
      <c r="H317" s="84" t="b">
        <v>0</v>
      </c>
      <c r="I317" s="84" t="b">
        <v>0</v>
      </c>
      <c r="J317" s="84" t="b">
        <v>0</v>
      </c>
      <c r="K317" s="84" t="b">
        <v>0</v>
      </c>
      <c r="L317" s="84" t="b">
        <v>0</v>
      </c>
    </row>
    <row r="318" spans="1:12" ht="15">
      <c r="A318" s="84" t="s">
        <v>222</v>
      </c>
      <c r="B318" s="84" t="s">
        <v>2225</v>
      </c>
      <c r="C318" s="84">
        <v>2</v>
      </c>
      <c r="D318" s="118">
        <v>0.004696294425488999</v>
      </c>
      <c r="E318" s="118">
        <v>0.5989014720831326</v>
      </c>
      <c r="F318" s="84" t="s">
        <v>2133</v>
      </c>
      <c r="G318" s="84" t="b">
        <v>0</v>
      </c>
      <c r="H318" s="84" t="b">
        <v>0</v>
      </c>
      <c r="I318" s="84" t="b">
        <v>0</v>
      </c>
      <c r="J318" s="84" t="b">
        <v>0</v>
      </c>
      <c r="K318" s="84" t="b">
        <v>0</v>
      </c>
      <c r="L318" s="84" t="b">
        <v>0</v>
      </c>
    </row>
    <row r="319" spans="1:12" ht="15">
      <c r="A319" s="84" t="s">
        <v>2555</v>
      </c>
      <c r="B319" s="84" t="s">
        <v>2556</v>
      </c>
      <c r="C319" s="84">
        <v>2</v>
      </c>
      <c r="D319" s="118">
        <v>0.004696294425488999</v>
      </c>
      <c r="E319" s="118">
        <v>2.437750562820388</v>
      </c>
      <c r="F319" s="84" t="s">
        <v>2133</v>
      </c>
      <c r="G319" s="84" t="b">
        <v>0</v>
      </c>
      <c r="H319" s="84" t="b">
        <v>0</v>
      </c>
      <c r="I319" s="84" t="b">
        <v>0</v>
      </c>
      <c r="J319" s="84" t="b">
        <v>0</v>
      </c>
      <c r="K319" s="84" t="b">
        <v>0</v>
      </c>
      <c r="L319" s="84" t="b">
        <v>0</v>
      </c>
    </row>
    <row r="320" spans="1:12" ht="15">
      <c r="A320" s="84" t="s">
        <v>2572</v>
      </c>
      <c r="B320" s="84" t="s">
        <v>2573</v>
      </c>
      <c r="C320" s="84">
        <v>2</v>
      </c>
      <c r="D320" s="118">
        <v>0.004696294425488999</v>
      </c>
      <c r="E320" s="118">
        <v>2.437750562820388</v>
      </c>
      <c r="F320" s="84" t="s">
        <v>2133</v>
      </c>
      <c r="G320" s="84" t="b">
        <v>0</v>
      </c>
      <c r="H320" s="84" t="b">
        <v>0</v>
      </c>
      <c r="I320" s="84" t="b">
        <v>0</v>
      </c>
      <c r="J320" s="84" t="b">
        <v>0</v>
      </c>
      <c r="K320" s="84" t="b">
        <v>0</v>
      </c>
      <c r="L320" s="84" t="b">
        <v>0</v>
      </c>
    </row>
    <row r="321" spans="1:12" ht="15">
      <c r="A321" s="84" t="s">
        <v>2568</v>
      </c>
      <c r="B321" s="84" t="s">
        <v>2569</v>
      </c>
      <c r="C321" s="84">
        <v>2</v>
      </c>
      <c r="D321" s="118">
        <v>0.004696294425488999</v>
      </c>
      <c r="E321" s="118">
        <v>2.437750562820388</v>
      </c>
      <c r="F321" s="84" t="s">
        <v>2133</v>
      </c>
      <c r="G321" s="84" t="b">
        <v>0</v>
      </c>
      <c r="H321" s="84" t="b">
        <v>0</v>
      </c>
      <c r="I321" s="84" t="b">
        <v>0</v>
      </c>
      <c r="J321" s="84" t="b">
        <v>0</v>
      </c>
      <c r="K321" s="84" t="b">
        <v>0</v>
      </c>
      <c r="L321" s="84" t="b">
        <v>0</v>
      </c>
    </row>
    <row r="322" spans="1:12" ht="15">
      <c r="A322" s="84" t="s">
        <v>2526</v>
      </c>
      <c r="B322" s="84" t="s">
        <v>2526</v>
      </c>
      <c r="C322" s="84">
        <v>2</v>
      </c>
      <c r="D322" s="118">
        <v>0.0057014029252017906</v>
      </c>
      <c r="E322" s="118">
        <v>2.0855680447090252</v>
      </c>
      <c r="F322" s="84" t="s">
        <v>2133</v>
      </c>
      <c r="G322" s="84" t="b">
        <v>0</v>
      </c>
      <c r="H322" s="84" t="b">
        <v>1</v>
      </c>
      <c r="I322" s="84" t="b">
        <v>0</v>
      </c>
      <c r="J322" s="84" t="b">
        <v>0</v>
      </c>
      <c r="K322" s="84" t="b">
        <v>1</v>
      </c>
      <c r="L322" s="84" t="b">
        <v>0</v>
      </c>
    </row>
    <row r="323" spans="1:12" ht="15">
      <c r="A323" s="84" t="s">
        <v>2512</v>
      </c>
      <c r="B323" s="84" t="s">
        <v>2557</v>
      </c>
      <c r="C323" s="84">
        <v>2</v>
      </c>
      <c r="D323" s="118">
        <v>0.004696294425488999</v>
      </c>
      <c r="E323" s="118">
        <v>2.1367205671564067</v>
      </c>
      <c r="F323" s="84" t="s">
        <v>2133</v>
      </c>
      <c r="G323" s="84" t="b">
        <v>0</v>
      </c>
      <c r="H323" s="84" t="b">
        <v>0</v>
      </c>
      <c r="I323" s="84" t="b">
        <v>0</v>
      </c>
      <c r="J323" s="84" t="b">
        <v>0</v>
      </c>
      <c r="K323" s="84" t="b">
        <v>0</v>
      </c>
      <c r="L323" s="84" t="b">
        <v>0</v>
      </c>
    </row>
    <row r="324" spans="1:12" ht="15">
      <c r="A324" s="84" t="s">
        <v>308</v>
      </c>
      <c r="B324" s="84" t="s">
        <v>2614</v>
      </c>
      <c r="C324" s="84">
        <v>2</v>
      </c>
      <c r="D324" s="118">
        <v>0.004696294425488999</v>
      </c>
      <c r="E324" s="118">
        <v>2.1367205671564067</v>
      </c>
      <c r="F324" s="84" t="s">
        <v>2133</v>
      </c>
      <c r="G324" s="84" t="b">
        <v>0</v>
      </c>
      <c r="H324" s="84" t="b">
        <v>0</v>
      </c>
      <c r="I324" s="84" t="b">
        <v>0</v>
      </c>
      <c r="J324" s="84" t="b">
        <v>1</v>
      </c>
      <c r="K324" s="84" t="b">
        <v>0</v>
      </c>
      <c r="L324" s="84" t="b">
        <v>0</v>
      </c>
    </row>
    <row r="325" spans="1:12" ht="15">
      <c r="A325" s="84" t="s">
        <v>2614</v>
      </c>
      <c r="B325" s="84" t="s">
        <v>307</v>
      </c>
      <c r="C325" s="84">
        <v>2</v>
      </c>
      <c r="D325" s="118">
        <v>0.004696294425488999</v>
      </c>
      <c r="E325" s="118">
        <v>2.1367205671564067</v>
      </c>
      <c r="F325" s="84" t="s">
        <v>2133</v>
      </c>
      <c r="G325" s="84" t="b">
        <v>1</v>
      </c>
      <c r="H325" s="84" t="b">
        <v>0</v>
      </c>
      <c r="I325" s="84" t="b">
        <v>0</v>
      </c>
      <c r="J325" s="84" t="b">
        <v>0</v>
      </c>
      <c r="K325" s="84" t="b">
        <v>0</v>
      </c>
      <c r="L325" s="84" t="b">
        <v>0</v>
      </c>
    </row>
    <row r="326" spans="1:12" ht="15">
      <c r="A326" s="84" t="s">
        <v>307</v>
      </c>
      <c r="B326" s="84" t="s">
        <v>2550</v>
      </c>
      <c r="C326" s="84">
        <v>2</v>
      </c>
      <c r="D326" s="118">
        <v>0.004696294425488999</v>
      </c>
      <c r="E326" s="118">
        <v>2.1367205671564067</v>
      </c>
      <c r="F326" s="84" t="s">
        <v>2133</v>
      </c>
      <c r="G326" s="84" t="b">
        <v>0</v>
      </c>
      <c r="H326" s="84" t="b">
        <v>0</v>
      </c>
      <c r="I326" s="84" t="b">
        <v>0</v>
      </c>
      <c r="J326" s="84" t="b">
        <v>0</v>
      </c>
      <c r="K326" s="84" t="b">
        <v>0</v>
      </c>
      <c r="L326" s="84" t="b">
        <v>0</v>
      </c>
    </row>
    <row r="327" spans="1:12" ht="15">
      <c r="A327" s="84" t="s">
        <v>2550</v>
      </c>
      <c r="B327" s="84" t="s">
        <v>2615</v>
      </c>
      <c r="C327" s="84">
        <v>2</v>
      </c>
      <c r="D327" s="118">
        <v>0.004696294425488999</v>
      </c>
      <c r="E327" s="118">
        <v>2.437750562820388</v>
      </c>
      <c r="F327" s="84" t="s">
        <v>2133</v>
      </c>
      <c r="G327" s="84" t="b">
        <v>0</v>
      </c>
      <c r="H327" s="84" t="b">
        <v>0</v>
      </c>
      <c r="I327" s="84" t="b">
        <v>0</v>
      </c>
      <c r="J327" s="84" t="b">
        <v>1</v>
      </c>
      <c r="K327" s="84" t="b">
        <v>0</v>
      </c>
      <c r="L327" s="84" t="b">
        <v>0</v>
      </c>
    </row>
    <row r="328" spans="1:12" ht="15">
      <c r="A328" s="84" t="s">
        <v>2615</v>
      </c>
      <c r="B328" s="84" t="s">
        <v>2616</v>
      </c>
      <c r="C328" s="84">
        <v>2</v>
      </c>
      <c r="D328" s="118">
        <v>0.004696294425488999</v>
      </c>
      <c r="E328" s="118">
        <v>2.437750562820388</v>
      </c>
      <c r="F328" s="84" t="s">
        <v>2133</v>
      </c>
      <c r="G328" s="84" t="b">
        <v>1</v>
      </c>
      <c r="H328" s="84" t="b">
        <v>0</v>
      </c>
      <c r="I328" s="84" t="b">
        <v>0</v>
      </c>
      <c r="J328" s="84" t="b">
        <v>0</v>
      </c>
      <c r="K328" s="84" t="b">
        <v>0</v>
      </c>
      <c r="L328" s="84" t="b">
        <v>0</v>
      </c>
    </row>
    <row r="329" spans="1:12" ht="15">
      <c r="A329" s="84" t="s">
        <v>2616</v>
      </c>
      <c r="B329" s="84" t="s">
        <v>2617</v>
      </c>
      <c r="C329" s="84">
        <v>2</v>
      </c>
      <c r="D329" s="118">
        <v>0.004696294425488999</v>
      </c>
      <c r="E329" s="118">
        <v>2.437750562820388</v>
      </c>
      <c r="F329" s="84" t="s">
        <v>2133</v>
      </c>
      <c r="G329" s="84" t="b">
        <v>0</v>
      </c>
      <c r="H329" s="84" t="b">
        <v>0</v>
      </c>
      <c r="I329" s="84" t="b">
        <v>0</v>
      </c>
      <c r="J329" s="84" t="b">
        <v>0</v>
      </c>
      <c r="K329" s="84" t="b">
        <v>0</v>
      </c>
      <c r="L329" s="84" t="b">
        <v>0</v>
      </c>
    </row>
    <row r="330" spans="1:12" ht="15">
      <c r="A330" s="84" t="s">
        <v>2617</v>
      </c>
      <c r="B330" s="84" t="s">
        <v>2513</v>
      </c>
      <c r="C330" s="84">
        <v>2</v>
      </c>
      <c r="D330" s="118">
        <v>0.004696294425488999</v>
      </c>
      <c r="E330" s="118">
        <v>2.1367205671564067</v>
      </c>
      <c r="F330" s="84" t="s">
        <v>2133</v>
      </c>
      <c r="G330" s="84" t="b">
        <v>0</v>
      </c>
      <c r="H330" s="84" t="b">
        <v>0</v>
      </c>
      <c r="I330" s="84" t="b">
        <v>0</v>
      </c>
      <c r="J330" s="84" t="b">
        <v>0</v>
      </c>
      <c r="K330" s="84" t="b">
        <v>0</v>
      </c>
      <c r="L330" s="84" t="b">
        <v>0</v>
      </c>
    </row>
    <row r="331" spans="1:12" ht="15">
      <c r="A331" s="84" t="s">
        <v>2513</v>
      </c>
      <c r="B331" s="84" t="s">
        <v>2618</v>
      </c>
      <c r="C331" s="84">
        <v>2</v>
      </c>
      <c r="D331" s="118">
        <v>0.004696294425488999</v>
      </c>
      <c r="E331" s="118">
        <v>2.1367205671564067</v>
      </c>
      <c r="F331" s="84" t="s">
        <v>2133</v>
      </c>
      <c r="G331" s="84" t="b">
        <v>0</v>
      </c>
      <c r="H331" s="84" t="b">
        <v>0</v>
      </c>
      <c r="I331" s="84" t="b">
        <v>0</v>
      </c>
      <c r="J331" s="84" t="b">
        <v>0</v>
      </c>
      <c r="K331" s="84" t="b">
        <v>0</v>
      </c>
      <c r="L331" s="84" t="b">
        <v>0</v>
      </c>
    </row>
    <row r="332" spans="1:12" ht="15">
      <c r="A332" s="84" t="s">
        <v>2618</v>
      </c>
      <c r="B332" s="84" t="s">
        <v>2619</v>
      </c>
      <c r="C332" s="84">
        <v>2</v>
      </c>
      <c r="D332" s="118">
        <v>0.004696294425488999</v>
      </c>
      <c r="E332" s="118">
        <v>2.437750562820388</v>
      </c>
      <c r="F332" s="84" t="s">
        <v>2133</v>
      </c>
      <c r="G332" s="84" t="b">
        <v>0</v>
      </c>
      <c r="H332" s="84" t="b">
        <v>0</v>
      </c>
      <c r="I332" s="84" t="b">
        <v>0</v>
      </c>
      <c r="J332" s="84" t="b">
        <v>0</v>
      </c>
      <c r="K332" s="84" t="b">
        <v>0</v>
      </c>
      <c r="L332" s="84" t="b">
        <v>0</v>
      </c>
    </row>
    <row r="333" spans="1:12" ht="15">
      <c r="A333" s="84" t="s">
        <v>2619</v>
      </c>
      <c r="B333" s="84" t="s">
        <v>2620</v>
      </c>
      <c r="C333" s="84">
        <v>2</v>
      </c>
      <c r="D333" s="118">
        <v>0.004696294425488999</v>
      </c>
      <c r="E333" s="118">
        <v>2.437750562820388</v>
      </c>
      <c r="F333" s="84" t="s">
        <v>2133</v>
      </c>
      <c r="G333" s="84" t="b">
        <v>0</v>
      </c>
      <c r="H333" s="84" t="b">
        <v>0</v>
      </c>
      <c r="I333" s="84" t="b">
        <v>0</v>
      </c>
      <c r="J333" s="84" t="b">
        <v>0</v>
      </c>
      <c r="K333" s="84" t="b">
        <v>0</v>
      </c>
      <c r="L333" s="84" t="b">
        <v>0</v>
      </c>
    </row>
    <row r="334" spans="1:12" ht="15">
      <c r="A334" s="84" t="s">
        <v>2224</v>
      </c>
      <c r="B334" s="84" t="s">
        <v>2642</v>
      </c>
      <c r="C334" s="84">
        <v>2</v>
      </c>
      <c r="D334" s="118">
        <v>0.004696294425488999</v>
      </c>
      <c r="E334" s="118">
        <v>1.8936825184701123</v>
      </c>
      <c r="F334" s="84" t="s">
        <v>2133</v>
      </c>
      <c r="G334" s="84" t="b">
        <v>0</v>
      </c>
      <c r="H334" s="84" t="b">
        <v>0</v>
      </c>
      <c r="I334" s="84" t="b">
        <v>0</v>
      </c>
      <c r="J334" s="84" t="b">
        <v>0</v>
      </c>
      <c r="K334" s="84" t="b">
        <v>0</v>
      </c>
      <c r="L334" s="84" t="b">
        <v>0</v>
      </c>
    </row>
    <row r="335" spans="1:12" ht="15">
      <c r="A335" s="84" t="s">
        <v>2642</v>
      </c>
      <c r="B335" s="84" t="s">
        <v>2534</v>
      </c>
      <c r="C335" s="84">
        <v>2</v>
      </c>
      <c r="D335" s="118">
        <v>0.004696294425488999</v>
      </c>
      <c r="E335" s="118">
        <v>2.2616593037647066</v>
      </c>
      <c r="F335" s="84" t="s">
        <v>2133</v>
      </c>
      <c r="G335" s="84" t="b">
        <v>0</v>
      </c>
      <c r="H335" s="84" t="b">
        <v>0</v>
      </c>
      <c r="I335" s="84" t="b">
        <v>0</v>
      </c>
      <c r="J335" s="84" t="b">
        <v>0</v>
      </c>
      <c r="K335" s="84" t="b">
        <v>0</v>
      </c>
      <c r="L335" s="84" t="b">
        <v>0</v>
      </c>
    </row>
    <row r="336" spans="1:12" ht="15">
      <c r="A336" s="84" t="s">
        <v>2534</v>
      </c>
      <c r="B336" s="84" t="s">
        <v>2643</v>
      </c>
      <c r="C336" s="84">
        <v>2</v>
      </c>
      <c r="D336" s="118">
        <v>0.004696294425488999</v>
      </c>
      <c r="E336" s="118">
        <v>2.2616593037647066</v>
      </c>
      <c r="F336" s="84" t="s">
        <v>2133</v>
      </c>
      <c r="G336" s="84" t="b">
        <v>0</v>
      </c>
      <c r="H336" s="84" t="b">
        <v>0</v>
      </c>
      <c r="I336" s="84" t="b">
        <v>0</v>
      </c>
      <c r="J336" s="84" t="b">
        <v>0</v>
      </c>
      <c r="K336" s="84" t="b">
        <v>0</v>
      </c>
      <c r="L336" s="84" t="b">
        <v>0</v>
      </c>
    </row>
    <row r="337" spans="1:12" ht="15">
      <c r="A337" s="84" t="s">
        <v>2643</v>
      </c>
      <c r="B337" s="84" t="s">
        <v>2216</v>
      </c>
      <c r="C337" s="84">
        <v>2</v>
      </c>
      <c r="D337" s="118">
        <v>0.004696294425488999</v>
      </c>
      <c r="E337" s="118">
        <v>2.2616593037647066</v>
      </c>
      <c r="F337" s="84" t="s">
        <v>2133</v>
      </c>
      <c r="G337" s="84" t="b">
        <v>0</v>
      </c>
      <c r="H337" s="84" t="b">
        <v>0</v>
      </c>
      <c r="I337" s="84" t="b">
        <v>0</v>
      </c>
      <c r="J337" s="84" t="b">
        <v>0</v>
      </c>
      <c r="K337" s="84" t="b">
        <v>0</v>
      </c>
      <c r="L337" s="84" t="b">
        <v>0</v>
      </c>
    </row>
    <row r="338" spans="1:12" ht="15">
      <c r="A338" s="84" t="s">
        <v>2216</v>
      </c>
      <c r="B338" s="84" t="s">
        <v>2644</v>
      </c>
      <c r="C338" s="84">
        <v>2</v>
      </c>
      <c r="D338" s="118">
        <v>0.004696294425488999</v>
      </c>
      <c r="E338" s="118">
        <v>2.2616593037647066</v>
      </c>
      <c r="F338" s="84" t="s">
        <v>2133</v>
      </c>
      <c r="G338" s="84" t="b">
        <v>0</v>
      </c>
      <c r="H338" s="84" t="b">
        <v>0</v>
      </c>
      <c r="I338" s="84" t="b">
        <v>0</v>
      </c>
      <c r="J338" s="84" t="b">
        <v>0</v>
      </c>
      <c r="K338" s="84" t="b">
        <v>0</v>
      </c>
      <c r="L338" s="84" t="b">
        <v>0</v>
      </c>
    </row>
    <row r="339" spans="1:12" ht="15">
      <c r="A339" s="84" t="s">
        <v>2644</v>
      </c>
      <c r="B339" s="84" t="s">
        <v>2552</v>
      </c>
      <c r="C339" s="84">
        <v>2</v>
      </c>
      <c r="D339" s="118">
        <v>0.004696294425488999</v>
      </c>
      <c r="E339" s="118">
        <v>2.437750562820388</v>
      </c>
      <c r="F339" s="84" t="s">
        <v>2133</v>
      </c>
      <c r="G339" s="84" t="b">
        <v>0</v>
      </c>
      <c r="H339" s="84" t="b">
        <v>0</v>
      </c>
      <c r="I339" s="84" t="b">
        <v>0</v>
      </c>
      <c r="J339" s="84" t="b">
        <v>0</v>
      </c>
      <c r="K339" s="84" t="b">
        <v>0</v>
      </c>
      <c r="L339" s="84" t="b">
        <v>0</v>
      </c>
    </row>
    <row r="340" spans="1:12" ht="15">
      <c r="A340" s="84" t="s">
        <v>2552</v>
      </c>
      <c r="B340" s="84" t="s">
        <v>2515</v>
      </c>
      <c r="C340" s="84">
        <v>2</v>
      </c>
      <c r="D340" s="118">
        <v>0.004696294425488999</v>
      </c>
      <c r="E340" s="118">
        <v>2.1367205671564067</v>
      </c>
      <c r="F340" s="84" t="s">
        <v>2133</v>
      </c>
      <c r="G340" s="84" t="b">
        <v>0</v>
      </c>
      <c r="H340" s="84" t="b">
        <v>0</v>
      </c>
      <c r="I340" s="84" t="b">
        <v>0</v>
      </c>
      <c r="J340" s="84" t="b">
        <v>0</v>
      </c>
      <c r="K340" s="84" t="b">
        <v>0</v>
      </c>
      <c r="L340" s="84" t="b">
        <v>0</v>
      </c>
    </row>
    <row r="341" spans="1:12" ht="15">
      <c r="A341" s="84" t="s">
        <v>2515</v>
      </c>
      <c r="B341" s="84" t="s">
        <v>2645</v>
      </c>
      <c r="C341" s="84">
        <v>2</v>
      </c>
      <c r="D341" s="118">
        <v>0.004696294425488999</v>
      </c>
      <c r="E341" s="118">
        <v>2.1367205671564067</v>
      </c>
      <c r="F341" s="84" t="s">
        <v>2133</v>
      </c>
      <c r="G341" s="84" t="b">
        <v>0</v>
      </c>
      <c r="H341" s="84" t="b">
        <v>0</v>
      </c>
      <c r="I341" s="84" t="b">
        <v>0</v>
      </c>
      <c r="J341" s="84" t="b">
        <v>0</v>
      </c>
      <c r="K341" s="84" t="b">
        <v>0</v>
      </c>
      <c r="L341" s="84" t="b">
        <v>0</v>
      </c>
    </row>
    <row r="342" spans="1:12" ht="15">
      <c r="A342" s="84" t="s">
        <v>2645</v>
      </c>
      <c r="B342" s="84" t="s">
        <v>2646</v>
      </c>
      <c r="C342" s="84">
        <v>2</v>
      </c>
      <c r="D342" s="118">
        <v>0.004696294425488999</v>
      </c>
      <c r="E342" s="118">
        <v>2.437750562820388</v>
      </c>
      <c r="F342" s="84" t="s">
        <v>2133</v>
      </c>
      <c r="G342" s="84" t="b">
        <v>0</v>
      </c>
      <c r="H342" s="84" t="b">
        <v>0</v>
      </c>
      <c r="I342" s="84" t="b">
        <v>0</v>
      </c>
      <c r="J342" s="84" t="b">
        <v>0</v>
      </c>
      <c r="K342" s="84" t="b">
        <v>0</v>
      </c>
      <c r="L342" s="84" t="b">
        <v>0</v>
      </c>
    </row>
    <row r="343" spans="1:12" ht="15">
      <c r="A343" s="84" t="s">
        <v>2646</v>
      </c>
      <c r="B343" s="84" t="s">
        <v>2514</v>
      </c>
      <c r="C343" s="84">
        <v>2</v>
      </c>
      <c r="D343" s="118">
        <v>0.004696294425488999</v>
      </c>
      <c r="E343" s="118">
        <v>2.2616593037647066</v>
      </c>
      <c r="F343" s="84" t="s">
        <v>2133</v>
      </c>
      <c r="G343" s="84" t="b">
        <v>0</v>
      </c>
      <c r="H343" s="84" t="b">
        <v>0</v>
      </c>
      <c r="I343" s="84" t="b">
        <v>0</v>
      </c>
      <c r="J343" s="84" t="b">
        <v>0</v>
      </c>
      <c r="K343" s="84" t="b">
        <v>0</v>
      </c>
      <c r="L343" s="84" t="b">
        <v>0</v>
      </c>
    </row>
    <row r="344" spans="1:12" ht="15">
      <c r="A344" s="84" t="s">
        <v>2514</v>
      </c>
      <c r="B344" s="84" t="s">
        <v>2647</v>
      </c>
      <c r="C344" s="84">
        <v>2</v>
      </c>
      <c r="D344" s="118">
        <v>0.004696294425488999</v>
      </c>
      <c r="E344" s="118">
        <v>2.2616593037647066</v>
      </c>
      <c r="F344" s="84" t="s">
        <v>2133</v>
      </c>
      <c r="G344" s="84" t="b">
        <v>0</v>
      </c>
      <c r="H344" s="84" t="b">
        <v>0</v>
      </c>
      <c r="I344" s="84" t="b">
        <v>0</v>
      </c>
      <c r="J344" s="84" t="b">
        <v>1</v>
      </c>
      <c r="K344" s="84" t="b">
        <v>0</v>
      </c>
      <c r="L344" s="84" t="b">
        <v>0</v>
      </c>
    </row>
    <row r="345" spans="1:12" ht="15">
      <c r="A345" s="84" t="s">
        <v>2597</v>
      </c>
      <c r="B345" s="84" t="s">
        <v>2598</v>
      </c>
      <c r="C345" s="84">
        <v>2</v>
      </c>
      <c r="D345" s="118">
        <v>0.004696294425488999</v>
      </c>
      <c r="E345" s="118">
        <v>2.437750562820388</v>
      </c>
      <c r="F345" s="84" t="s">
        <v>2133</v>
      </c>
      <c r="G345" s="84" t="b">
        <v>0</v>
      </c>
      <c r="H345" s="84" t="b">
        <v>1</v>
      </c>
      <c r="I345" s="84" t="b">
        <v>0</v>
      </c>
      <c r="J345" s="84" t="b">
        <v>0</v>
      </c>
      <c r="K345" s="84" t="b">
        <v>0</v>
      </c>
      <c r="L345" s="84" t="b">
        <v>0</v>
      </c>
    </row>
    <row r="346" spans="1:12" ht="15">
      <c r="A346" s="84" t="s">
        <v>2598</v>
      </c>
      <c r="B346" s="84" t="s">
        <v>2224</v>
      </c>
      <c r="C346" s="84">
        <v>2</v>
      </c>
      <c r="D346" s="118">
        <v>0.004696294425488999</v>
      </c>
      <c r="E346" s="118">
        <v>1.9606293081007256</v>
      </c>
      <c r="F346" s="84" t="s">
        <v>2133</v>
      </c>
      <c r="G346" s="84" t="b">
        <v>0</v>
      </c>
      <c r="H346" s="84" t="b">
        <v>0</v>
      </c>
      <c r="I346" s="84" t="b">
        <v>0</v>
      </c>
      <c r="J346" s="84" t="b">
        <v>0</v>
      </c>
      <c r="K346" s="84" t="b">
        <v>0</v>
      </c>
      <c r="L346" s="84" t="b">
        <v>0</v>
      </c>
    </row>
    <row r="347" spans="1:12" ht="15">
      <c r="A347" s="84" t="s">
        <v>2224</v>
      </c>
      <c r="B347" s="84" t="s">
        <v>2599</v>
      </c>
      <c r="C347" s="84">
        <v>2</v>
      </c>
      <c r="D347" s="118">
        <v>0.004696294425488999</v>
      </c>
      <c r="E347" s="118">
        <v>1.8936825184701123</v>
      </c>
      <c r="F347" s="84" t="s">
        <v>2133</v>
      </c>
      <c r="G347" s="84" t="b">
        <v>0</v>
      </c>
      <c r="H347" s="84" t="b">
        <v>0</v>
      </c>
      <c r="I347" s="84" t="b">
        <v>0</v>
      </c>
      <c r="J347" s="84" t="b">
        <v>0</v>
      </c>
      <c r="K347" s="84" t="b">
        <v>0</v>
      </c>
      <c r="L347" s="84" t="b">
        <v>0</v>
      </c>
    </row>
    <row r="348" spans="1:12" ht="15">
      <c r="A348" s="84" t="s">
        <v>2599</v>
      </c>
      <c r="B348" s="84" t="s">
        <v>2600</v>
      </c>
      <c r="C348" s="84">
        <v>2</v>
      </c>
      <c r="D348" s="118">
        <v>0.004696294425488999</v>
      </c>
      <c r="E348" s="118">
        <v>2.437750562820388</v>
      </c>
      <c r="F348" s="84" t="s">
        <v>2133</v>
      </c>
      <c r="G348" s="84" t="b">
        <v>0</v>
      </c>
      <c r="H348" s="84" t="b">
        <v>0</v>
      </c>
      <c r="I348" s="84" t="b">
        <v>0</v>
      </c>
      <c r="J348" s="84" t="b">
        <v>0</v>
      </c>
      <c r="K348" s="84" t="b">
        <v>0</v>
      </c>
      <c r="L348" s="84" t="b">
        <v>0</v>
      </c>
    </row>
    <row r="349" spans="1:12" ht="15">
      <c r="A349" s="84" t="s">
        <v>2600</v>
      </c>
      <c r="B349" s="84" t="s">
        <v>2601</v>
      </c>
      <c r="C349" s="84">
        <v>2</v>
      </c>
      <c r="D349" s="118">
        <v>0.004696294425488999</v>
      </c>
      <c r="E349" s="118">
        <v>2.437750562820388</v>
      </c>
      <c r="F349" s="84" t="s">
        <v>2133</v>
      </c>
      <c r="G349" s="84" t="b">
        <v>0</v>
      </c>
      <c r="H349" s="84" t="b">
        <v>0</v>
      </c>
      <c r="I349" s="84" t="b">
        <v>0</v>
      </c>
      <c r="J349" s="84" t="b">
        <v>0</v>
      </c>
      <c r="K349" s="84" t="b">
        <v>1</v>
      </c>
      <c r="L349" s="84" t="b">
        <v>0</v>
      </c>
    </row>
    <row r="350" spans="1:12" ht="15">
      <c r="A350" s="84" t="s">
        <v>2601</v>
      </c>
      <c r="B350" s="84" t="s">
        <v>2602</v>
      </c>
      <c r="C350" s="84">
        <v>2</v>
      </c>
      <c r="D350" s="118">
        <v>0.004696294425488999</v>
      </c>
      <c r="E350" s="118">
        <v>2.437750562820388</v>
      </c>
      <c r="F350" s="84" t="s">
        <v>2133</v>
      </c>
      <c r="G350" s="84" t="b">
        <v>0</v>
      </c>
      <c r="H350" s="84" t="b">
        <v>1</v>
      </c>
      <c r="I350" s="84" t="b">
        <v>0</v>
      </c>
      <c r="J350" s="84" t="b">
        <v>0</v>
      </c>
      <c r="K350" s="84" t="b">
        <v>0</v>
      </c>
      <c r="L350" s="84" t="b">
        <v>0</v>
      </c>
    </row>
    <row r="351" spans="1:12" ht="15">
      <c r="A351" s="84" t="s">
        <v>2602</v>
      </c>
      <c r="B351" s="84" t="s">
        <v>2603</v>
      </c>
      <c r="C351" s="84">
        <v>2</v>
      </c>
      <c r="D351" s="118">
        <v>0.004696294425488999</v>
      </c>
      <c r="E351" s="118">
        <v>2.437750562820388</v>
      </c>
      <c r="F351" s="84" t="s">
        <v>2133</v>
      </c>
      <c r="G351" s="84" t="b">
        <v>0</v>
      </c>
      <c r="H351" s="84" t="b">
        <v>0</v>
      </c>
      <c r="I351" s="84" t="b">
        <v>0</v>
      </c>
      <c r="J351" s="84" t="b">
        <v>0</v>
      </c>
      <c r="K351" s="84" t="b">
        <v>0</v>
      </c>
      <c r="L351" s="84" t="b">
        <v>0</v>
      </c>
    </row>
    <row r="352" spans="1:12" ht="15">
      <c r="A352" s="84" t="s">
        <v>2603</v>
      </c>
      <c r="B352" s="84" t="s">
        <v>2604</v>
      </c>
      <c r="C352" s="84">
        <v>2</v>
      </c>
      <c r="D352" s="118">
        <v>0.004696294425488999</v>
      </c>
      <c r="E352" s="118">
        <v>2.437750562820388</v>
      </c>
      <c r="F352" s="84" t="s">
        <v>2133</v>
      </c>
      <c r="G352" s="84" t="b">
        <v>0</v>
      </c>
      <c r="H352" s="84" t="b">
        <v>0</v>
      </c>
      <c r="I352" s="84" t="b">
        <v>0</v>
      </c>
      <c r="J352" s="84" t="b">
        <v>0</v>
      </c>
      <c r="K352" s="84" t="b">
        <v>0</v>
      </c>
      <c r="L352" s="84" t="b">
        <v>0</v>
      </c>
    </row>
    <row r="353" spans="1:12" ht="15">
      <c r="A353" s="84" t="s">
        <v>2604</v>
      </c>
      <c r="B353" s="84" t="s">
        <v>2605</v>
      </c>
      <c r="C353" s="84">
        <v>2</v>
      </c>
      <c r="D353" s="118">
        <v>0.004696294425488999</v>
      </c>
      <c r="E353" s="118">
        <v>2.437750562820388</v>
      </c>
      <c r="F353" s="84" t="s">
        <v>2133</v>
      </c>
      <c r="G353" s="84" t="b">
        <v>0</v>
      </c>
      <c r="H353" s="84" t="b">
        <v>0</v>
      </c>
      <c r="I353" s="84" t="b">
        <v>0</v>
      </c>
      <c r="J353" s="84" t="b">
        <v>0</v>
      </c>
      <c r="K353" s="84" t="b">
        <v>0</v>
      </c>
      <c r="L353" s="84" t="b">
        <v>0</v>
      </c>
    </row>
    <row r="354" spans="1:12" ht="15">
      <c r="A354" s="84" t="s">
        <v>2605</v>
      </c>
      <c r="B354" s="84" t="s">
        <v>2515</v>
      </c>
      <c r="C354" s="84">
        <v>2</v>
      </c>
      <c r="D354" s="118">
        <v>0.004696294425488999</v>
      </c>
      <c r="E354" s="118">
        <v>2.1367205671564067</v>
      </c>
      <c r="F354" s="84" t="s">
        <v>2133</v>
      </c>
      <c r="G354" s="84" t="b">
        <v>0</v>
      </c>
      <c r="H354" s="84" t="b">
        <v>0</v>
      </c>
      <c r="I354" s="84" t="b">
        <v>0</v>
      </c>
      <c r="J354" s="84" t="b">
        <v>0</v>
      </c>
      <c r="K354" s="84" t="b">
        <v>0</v>
      </c>
      <c r="L354" s="84" t="b">
        <v>0</v>
      </c>
    </row>
    <row r="355" spans="1:12" ht="15">
      <c r="A355" s="84" t="s">
        <v>2515</v>
      </c>
      <c r="B355" s="84" t="s">
        <v>2606</v>
      </c>
      <c r="C355" s="84">
        <v>2</v>
      </c>
      <c r="D355" s="118">
        <v>0.004696294425488999</v>
      </c>
      <c r="E355" s="118">
        <v>2.1367205671564067</v>
      </c>
      <c r="F355" s="84" t="s">
        <v>2133</v>
      </c>
      <c r="G355" s="84" t="b">
        <v>0</v>
      </c>
      <c r="H355" s="84" t="b">
        <v>0</v>
      </c>
      <c r="I355" s="84" t="b">
        <v>0</v>
      </c>
      <c r="J355" s="84" t="b">
        <v>0</v>
      </c>
      <c r="K355" s="84" t="b">
        <v>0</v>
      </c>
      <c r="L355" s="84" t="b">
        <v>0</v>
      </c>
    </row>
    <row r="356" spans="1:12" ht="15">
      <c r="A356" s="84" t="s">
        <v>2606</v>
      </c>
      <c r="B356" s="84" t="s">
        <v>2607</v>
      </c>
      <c r="C356" s="84">
        <v>2</v>
      </c>
      <c r="D356" s="118">
        <v>0.004696294425488999</v>
      </c>
      <c r="E356" s="118">
        <v>2.437750562820388</v>
      </c>
      <c r="F356" s="84" t="s">
        <v>2133</v>
      </c>
      <c r="G356" s="84" t="b">
        <v>0</v>
      </c>
      <c r="H356" s="84" t="b">
        <v>0</v>
      </c>
      <c r="I356" s="84" t="b">
        <v>0</v>
      </c>
      <c r="J356" s="84" t="b">
        <v>0</v>
      </c>
      <c r="K356" s="84" t="b">
        <v>0</v>
      </c>
      <c r="L356" s="84" t="b">
        <v>0</v>
      </c>
    </row>
    <row r="357" spans="1:12" ht="15">
      <c r="A357" s="84" t="s">
        <v>2607</v>
      </c>
      <c r="B357" s="84" t="s">
        <v>2516</v>
      </c>
      <c r="C357" s="84">
        <v>2</v>
      </c>
      <c r="D357" s="118">
        <v>0.004696294425488999</v>
      </c>
      <c r="E357" s="118">
        <v>2.437750562820388</v>
      </c>
      <c r="F357" s="84" t="s">
        <v>2133</v>
      </c>
      <c r="G357" s="84" t="b">
        <v>0</v>
      </c>
      <c r="H357" s="84" t="b">
        <v>0</v>
      </c>
      <c r="I357" s="84" t="b">
        <v>0</v>
      </c>
      <c r="J357" s="84" t="b">
        <v>0</v>
      </c>
      <c r="K357" s="84" t="b">
        <v>0</v>
      </c>
      <c r="L357" s="84" t="b">
        <v>0</v>
      </c>
    </row>
    <row r="358" spans="1:12" ht="15">
      <c r="A358" s="84" t="s">
        <v>2516</v>
      </c>
      <c r="B358" s="84" t="s">
        <v>2531</v>
      </c>
      <c r="C358" s="84">
        <v>2</v>
      </c>
      <c r="D358" s="118">
        <v>0.004696294425488999</v>
      </c>
      <c r="E358" s="118">
        <v>2.2616593037647066</v>
      </c>
      <c r="F358" s="84" t="s">
        <v>2133</v>
      </c>
      <c r="G358" s="84" t="b">
        <v>0</v>
      </c>
      <c r="H358" s="84" t="b">
        <v>0</v>
      </c>
      <c r="I358" s="84" t="b">
        <v>0</v>
      </c>
      <c r="J358" s="84" t="b">
        <v>0</v>
      </c>
      <c r="K358" s="84" t="b">
        <v>0</v>
      </c>
      <c r="L358" s="84" t="b">
        <v>0</v>
      </c>
    </row>
    <row r="359" spans="1:12" ht="15">
      <c r="A359" s="84" t="s">
        <v>2531</v>
      </c>
      <c r="B359" s="84" t="s">
        <v>2608</v>
      </c>
      <c r="C359" s="84">
        <v>2</v>
      </c>
      <c r="D359" s="118">
        <v>0.004696294425488999</v>
      </c>
      <c r="E359" s="118">
        <v>2.2616593037647066</v>
      </c>
      <c r="F359" s="84" t="s">
        <v>2133</v>
      </c>
      <c r="G359" s="84" t="b">
        <v>0</v>
      </c>
      <c r="H359" s="84" t="b">
        <v>0</v>
      </c>
      <c r="I359" s="84" t="b">
        <v>0</v>
      </c>
      <c r="J359" s="84" t="b">
        <v>0</v>
      </c>
      <c r="K359" s="84" t="b">
        <v>0</v>
      </c>
      <c r="L359" s="84" t="b">
        <v>0</v>
      </c>
    </row>
    <row r="360" spans="1:12" ht="15">
      <c r="A360" s="84" t="s">
        <v>285</v>
      </c>
      <c r="B360" s="84" t="s">
        <v>2635</v>
      </c>
      <c r="C360" s="84">
        <v>2</v>
      </c>
      <c r="D360" s="118">
        <v>0.004696294425488999</v>
      </c>
      <c r="E360" s="118">
        <v>2.437750562820388</v>
      </c>
      <c r="F360" s="84" t="s">
        <v>2133</v>
      </c>
      <c r="G360" s="84" t="b">
        <v>0</v>
      </c>
      <c r="H360" s="84" t="b">
        <v>0</v>
      </c>
      <c r="I360" s="84" t="b">
        <v>0</v>
      </c>
      <c r="J360" s="84" t="b">
        <v>0</v>
      </c>
      <c r="K360" s="84" t="b">
        <v>0</v>
      </c>
      <c r="L360" s="84" t="b">
        <v>0</v>
      </c>
    </row>
    <row r="361" spans="1:12" ht="15">
      <c r="A361" s="84" t="s">
        <v>2635</v>
      </c>
      <c r="B361" s="84" t="s">
        <v>2636</v>
      </c>
      <c r="C361" s="84">
        <v>2</v>
      </c>
      <c r="D361" s="118">
        <v>0.004696294425488999</v>
      </c>
      <c r="E361" s="118">
        <v>2.437750562820388</v>
      </c>
      <c r="F361" s="84" t="s">
        <v>2133</v>
      </c>
      <c r="G361" s="84" t="b">
        <v>0</v>
      </c>
      <c r="H361" s="84" t="b">
        <v>0</v>
      </c>
      <c r="I361" s="84" t="b">
        <v>0</v>
      </c>
      <c r="J361" s="84" t="b">
        <v>0</v>
      </c>
      <c r="K361" s="84" t="b">
        <v>0</v>
      </c>
      <c r="L361" s="84" t="b">
        <v>0</v>
      </c>
    </row>
    <row r="362" spans="1:12" ht="15">
      <c r="A362" s="84" t="s">
        <v>2636</v>
      </c>
      <c r="B362" s="84" t="s">
        <v>2524</v>
      </c>
      <c r="C362" s="84">
        <v>2</v>
      </c>
      <c r="D362" s="118">
        <v>0.004696294425488999</v>
      </c>
      <c r="E362" s="118">
        <v>2.2616593037647066</v>
      </c>
      <c r="F362" s="84" t="s">
        <v>2133</v>
      </c>
      <c r="G362" s="84" t="b">
        <v>0</v>
      </c>
      <c r="H362" s="84" t="b">
        <v>0</v>
      </c>
      <c r="I362" s="84" t="b">
        <v>0</v>
      </c>
      <c r="J362" s="84" t="b">
        <v>0</v>
      </c>
      <c r="K362" s="84" t="b">
        <v>0</v>
      </c>
      <c r="L362" s="84" t="b">
        <v>0</v>
      </c>
    </row>
    <row r="363" spans="1:12" ht="15">
      <c r="A363" s="84" t="s">
        <v>2524</v>
      </c>
      <c r="B363" s="84" t="s">
        <v>2637</v>
      </c>
      <c r="C363" s="84">
        <v>2</v>
      </c>
      <c r="D363" s="118">
        <v>0.004696294425488999</v>
      </c>
      <c r="E363" s="118">
        <v>2.437750562820388</v>
      </c>
      <c r="F363" s="84" t="s">
        <v>2133</v>
      </c>
      <c r="G363" s="84" t="b">
        <v>0</v>
      </c>
      <c r="H363" s="84" t="b">
        <v>0</v>
      </c>
      <c r="I363" s="84" t="b">
        <v>0</v>
      </c>
      <c r="J363" s="84" t="b">
        <v>1</v>
      </c>
      <c r="K363" s="84" t="b">
        <v>0</v>
      </c>
      <c r="L363" s="84" t="b">
        <v>0</v>
      </c>
    </row>
    <row r="364" spans="1:12" ht="15">
      <c r="A364" s="84" t="s">
        <v>2637</v>
      </c>
      <c r="B364" s="84" t="s">
        <v>2638</v>
      </c>
      <c r="C364" s="84">
        <v>2</v>
      </c>
      <c r="D364" s="118">
        <v>0.004696294425488999</v>
      </c>
      <c r="E364" s="118">
        <v>2.437750562820388</v>
      </c>
      <c r="F364" s="84" t="s">
        <v>2133</v>
      </c>
      <c r="G364" s="84" t="b">
        <v>1</v>
      </c>
      <c r="H364" s="84" t="b">
        <v>0</v>
      </c>
      <c r="I364" s="84" t="b">
        <v>0</v>
      </c>
      <c r="J364" s="84" t="b">
        <v>0</v>
      </c>
      <c r="K364" s="84" t="b">
        <v>0</v>
      </c>
      <c r="L364" s="84" t="b">
        <v>0</v>
      </c>
    </row>
    <row r="365" spans="1:12" ht="15">
      <c r="A365" s="84" t="s">
        <v>2638</v>
      </c>
      <c r="B365" s="84" t="s">
        <v>2639</v>
      </c>
      <c r="C365" s="84">
        <v>2</v>
      </c>
      <c r="D365" s="118">
        <v>0.004696294425488999</v>
      </c>
      <c r="E365" s="118">
        <v>2.437750562820388</v>
      </c>
      <c r="F365" s="84" t="s">
        <v>2133</v>
      </c>
      <c r="G365" s="84" t="b">
        <v>0</v>
      </c>
      <c r="H365" s="84" t="b">
        <v>0</v>
      </c>
      <c r="I365" s="84" t="b">
        <v>0</v>
      </c>
      <c r="J365" s="84" t="b">
        <v>0</v>
      </c>
      <c r="K365" s="84" t="b">
        <v>0</v>
      </c>
      <c r="L365" s="84" t="b">
        <v>0</v>
      </c>
    </row>
    <row r="366" spans="1:12" ht="15">
      <c r="A366" s="84" t="s">
        <v>2639</v>
      </c>
      <c r="B366" s="84" t="s">
        <v>2640</v>
      </c>
      <c r="C366" s="84">
        <v>2</v>
      </c>
      <c r="D366" s="118">
        <v>0.004696294425488999</v>
      </c>
      <c r="E366" s="118">
        <v>2.437750562820388</v>
      </c>
      <c r="F366" s="84" t="s">
        <v>2133</v>
      </c>
      <c r="G366" s="84" t="b">
        <v>0</v>
      </c>
      <c r="H366" s="84" t="b">
        <v>0</v>
      </c>
      <c r="I366" s="84" t="b">
        <v>0</v>
      </c>
      <c r="J366" s="84" t="b">
        <v>0</v>
      </c>
      <c r="K366" s="84" t="b">
        <v>1</v>
      </c>
      <c r="L366" s="84" t="b">
        <v>0</v>
      </c>
    </row>
    <row r="367" spans="1:12" ht="15">
      <c r="A367" s="84" t="s">
        <v>2640</v>
      </c>
      <c r="B367" s="84" t="s">
        <v>2641</v>
      </c>
      <c r="C367" s="84">
        <v>2</v>
      </c>
      <c r="D367" s="118">
        <v>0.004696294425488999</v>
      </c>
      <c r="E367" s="118">
        <v>2.437750562820388</v>
      </c>
      <c r="F367" s="84" t="s">
        <v>2133</v>
      </c>
      <c r="G367" s="84" t="b">
        <v>0</v>
      </c>
      <c r="H367" s="84" t="b">
        <v>1</v>
      </c>
      <c r="I367" s="84" t="b">
        <v>0</v>
      </c>
      <c r="J367" s="84" t="b">
        <v>0</v>
      </c>
      <c r="K367" s="84" t="b">
        <v>0</v>
      </c>
      <c r="L367" s="84" t="b">
        <v>0</v>
      </c>
    </row>
    <row r="368" spans="1:12" ht="15">
      <c r="A368" s="84" t="s">
        <v>222</v>
      </c>
      <c r="B368" s="84" t="s">
        <v>2535</v>
      </c>
      <c r="C368" s="84">
        <v>2</v>
      </c>
      <c r="D368" s="118">
        <v>0.004696294425488999</v>
      </c>
      <c r="E368" s="118">
        <v>1.076022726802795</v>
      </c>
      <c r="F368" s="84" t="s">
        <v>2133</v>
      </c>
      <c r="G368" s="84" t="b">
        <v>0</v>
      </c>
      <c r="H368" s="84" t="b">
        <v>0</v>
      </c>
      <c r="I368" s="84" t="b">
        <v>0</v>
      </c>
      <c r="J368" s="84" t="b">
        <v>0</v>
      </c>
      <c r="K368" s="84" t="b">
        <v>0</v>
      </c>
      <c r="L368" s="84" t="b">
        <v>0</v>
      </c>
    </row>
    <row r="369" spans="1:12" ht="15">
      <c r="A369" s="84" t="s">
        <v>222</v>
      </c>
      <c r="B369" s="84" t="s">
        <v>309</v>
      </c>
      <c r="C369" s="84">
        <v>2</v>
      </c>
      <c r="D369" s="118">
        <v>0.004696294425488999</v>
      </c>
      <c r="E369" s="118">
        <v>1.076022726802795</v>
      </c>
      <c r="F369" s="84" t="s">
        <v>2133</v>
      </c>
      <c r="G369" s="84" t="b">
        <v>0</v>
      </c>
      <c r="H369" s="84" t="b">
        <v>0</v>
      </c>
      <c r="I369" s="84" t="b">
        <v>0</v>
      </c>
      <c r="J369" s="84" t="b">
        <v>0</v>
      </c>
      <c r="K369" s="84" t="b">
        <v>0</v>
      </c>
      <c r="L369" s="84" t="b">
        <v>0</v>
      </c>
    </row>
    <row r="370" spans="1:12" ht="15">
      <c r="A370" s="84" t="s">
        <v>309</v>
      </c>
      <c r="B370" s="84" t="s">
        <v>308</v>
      </c>
      <c r="C370" s="84">
        <v>2</v>
      </c>
      <c r="D370" s="118">
        <v>0.004696294425488999</v>
      </c>
      <c r="E370" s="118">
        <v>2.2616593037647066</v>
      </c>
      <c r="F370" s="84" t="s">
        <v>2133</v>
      </c>
      <c r="G370" s="84" t="b">
        <v>0</v>
      </c>
      <c r="H370" s="84" t="b">
        <v>0</v>
      </c>
      <c r="I370" s="84" t="b">
        <v>0</v>
      </c>
      <c r="J370" s="84" t="b">
        <v>0</v>
      </c>
      <c r="K370" s="84" t="b">
        <v>0</v>
      </c>
      <c r="L370" s="84" t="b">
        <v>0</v>
      </c>
    </row>
    <row r="371" spans="1:12" ht="15">
      <c r="A371" s="84" t="s">
        <v>308</v>
      </c>
      <c r="B371" s="84" t="s">
        <v>307</v>
      </c>
      <c r="C371" s="84">
        <v>2</v>
      </c>
      <c r="D371" s="118">
        <v>0.004696294425488999</v>
      </c>
      <c r="E371" s="118">
        <v>1.8356905714924256</v>
      </c>
      <c r="F371" s="84" t="s">
        <v>2133</v>
      </c>
      <c r="G371" s="84" t="b">
        <v>0</v>
      </c>
      <c r="H371" s="84" t="b">
        <v>0</v>
      </c>
      <c r="I371" s="84" t="b">
        <v>0</v>
      </c>
      <c r="J371" s="84" t="b">
        <v>0</v>
      </c>
      <c r="K371" s="84" t="b">
        <v>0</v>
      </c>
      <c r="L371" s="84" t="b">
        <v>0</v>
      </c>
    </row>
    <row r="372" spans="1:12" ht="15">
      <c r="A372" s="84" t="s">
        <v>307</v>
      </c>
      <c r="B372" s="84" t="s">
        <v>306</v>
      </c>
      <c r="C372" s="84">
        <v>2</v>
      </c>
      <c r="D372" s="118">
        <v>0.004696294425488999</v>
      </c>
      <c r="E372" s="118">
        <v>2.1367205671564067</v>
      </c>
      <c r="F372" s="84" t="s">
        <v>2133</v>
      </c>
      <c r="G372" s="84" t="b">
        <v>0</v>
      </c>
      <c r="H372" s="84" t="b">
        <v>0</v>
      </c>
      <c r="I372" s="84" t="b">
        <v>0</v>
      </c>
      <c r="J372" s="84" t="b">
        <v>0</v>
      </c>
      <c r="K372" s="84" t="b">
        <v>0</v>
      </c>
      <c r="L372" s="84" t="b">
        <v>0</v>
      </c>
    </row>
    <row r="373" spans="1:12" ht="15">
      <c r="A373" s="84" t="s">
        <v>306</v>
      </c>
      <c r="B373" s="84" t="s">
        <v>2610</v>
      </c>
      <c r="C373" s="84">
        <v>2</v>
      </c>
      <c r="D373" s="118">
        <v>0.004696294425488999</v>
      </c>
      <c r="E373" s="118">
        <v>2.437750562820388</v>
      </c>
      <c r="F373" s="84" t="s">
        <v>2133</v>
      </c>
      <c r="G373" s="84" t="b">
        <v>0</v>
      </c>
      <c r="H373" s="84" t="b">
        <v>0</v>
      </c>
      <c r="I373" s="84" t="b">
        <v>0</v>
      </c>
      <c r="J373" s="84" t="b">
        <v>0</v>
      </c>
      <c r="K373" s="84" t="b">
        <v>0</v>
      </c>
      <c r="L373" s="84" t="b">
        <v>0</v>
      </c>
    </row>
    <row r="374" spans="1:12" ht="15">
      <c r="A374" s="84" t="s">
        <v>2610</v>
      </c>
      <c r="B374" s="84" t="s">
        <v>2228</v>
      </c>
      <c r="C374" s="84">
        <v>2</v>
      </c>
      <c r="D374" s="118">
        <v>0.004696294425488999</v>
      </c>
      <c r="E374" s="118">
        <v>2.1367205671564067</v>
      </c>
      <c r="F374" s="84" t="s">
        <v>2133</v>
      </c>
      <c r="G374" s="84" t="b">
        <v>0</v>
      </c>
      <c r="H374" s="84" t="b">
        <v>0</v>
      </c>
      <c r="I374" s="84" t="b">
        <v>0</v>
      </c>
      <c r="J374" s="84" t="b">
        <v>1</v>
      </c>
      <c r="K374" s="84" t="b">
        <v>0</v>
      </c>
      <c r="L374" s="84" t="b">
        <v>0</v>
      </c>
    </row>
    <row r="375" spans="1:12" ht="15">
      <c r="A375" s="84" t="s">
        <v>2228</v>
      </c>
      <c r="B375" s="84" t="s">
        <v>2611</v>
      </c>
      <c r="C375" s="84">
        <v>2</v>
      </c>
      <c r="D375" s="118">
        <v>0.004696294425488999</v>
      </c>
      <c r="E375" s="118">
        <v>2.1367205671564067</v>
      </c>
      <c r="F375" s="84" t="s">
        <v>2133</v>
      </c>
      <c r="G375" s="84" t="b">
        <v>1</v>
      </c>
      <c r="H375" s="84" t="b">
        <v>0</v>
      </c>
      <c r="I375" s="84" t="b">
        <v>0</v>
      </c>
      <c r="J375" s="84" t="b">
        <v>0</v>
      </c>
      <c r="K375" s="84" t="b">
        <v>0</v>
      </c>
      <c r="L375" s="84" t="b">
        <v>0</v>
      </c>
    </row>
    <row r="376" spans="1:12" ht="15">
      <c r="A376" s="84" t="s">
        <v>2611</v>
      </c>
      <c r="B376" s="84" t="s">
        <v>2612</v>
      </c>
      <c r="C376" s="84">
        <v>2</v>
      </c>
      <c r="D376" s="118">
        <v>0.004696294425488999</v>
      </c>
      <c r="E376" s="118">
        <v>2.437750562820388</v>
      </c>
      <c r="F376" s="84" t="s">
        <v>2133</v>
      </c>
      <c r="G376" s="84" t="b">
        <v>0</v>
      </c>
      <c r="H376" s="84" t="b">
        <v>0</v>
      </c>
      <c r="I376" s="84" t="b">
        <v>0</v>
      </c>
      <c r="J376" s="84" t="b">
        <v>0</v>
      </c>
      <c r="K376" s="84" t="b">
        <v>0</v>
      </c>
      <c r="L376" s="84" t="b">
        <v>0</v>
      </c>
    </row>
    <row r="377" spans="1:12" ht="15">
      <c r="A377" s="84" t="s">
        <v>2612</v>
      </c>
      <c r="B377" s="84" t="s">
        <v>2613</v>
      </c>
      <c r="C377" s="84">
        <v>2</v>
      </c>
      <c r="D377" s="118">
        <v>0.004696294425488999</v>
      </c>
      <c r="E377" s="118">
        <v>2.437750562820388</v>
      </c>
      <c r="F377" s="84" t="s">
        <v>2133</v>
      </c>
      <c r="G377" s="84" t="b">
        <v>0</v>
      </c>
      <c r="H377" s="84" t="b">
        <v>0</v>
      </c>
      <c r="I377" s="84" t="b">
        <v>0</v>
      </c>
      <c r="J377" s="84" t="b">
        <v>0</v>
      </c>
      <c r="K377" s="84" t="b">
        <v>0</v>
      </c>
      <c r="L377" s="84" t="b">
        <v>0</v>
      </c>
    </row>
    <row r="378" spans="1:12" ht="15">
      <c r="A378" s="84" t="s">
        <v>2613</v>
      </c>
      <c r="B378" s="84" t="s">
        <v>2226</v>
      </c>
      <c r="C378" s="84">
        <v>2</v>
      </c>
      <c r="D378" s="118">
        <v>0.004696294425488999</v>
      </c>
      <c r="E378" s="118">
        <v>1.9606293081007256</v>
      </c>
      <c r="F378" s="84" t="s">
        <v>2133</v>
      </c>
      <c r="G378" s="84" t="b">
        <v>0</v>
      </c>
      <c r="H378" s="84" t="b">
        <v>0</v>
      </c>
      <c r="I378" s="84" t="b">
        <v>0</v>
      </c>
      <c r="J378" s="84" t="b">
        <v>0</v>
      </c>
      <c r="K378" s="84" t="b">
        <v>0</v>
      </c>
      <c r="L378" s="84" t="b">
        <v>0</v>
      </c>
    </row>
    <row r="379" spans="1:12" ht="15">
      <c r="A379" s="84" t="s">
        <v>222</v>
      </c>
      <c r="B379" s="84" t="s">
        <v>2236</v>
      </c>
      <c r="C379" s="84">
        <v>2</v>
      </c>
      <c r="D379" s="118">
        <v>0.004696294425488999</v>
      </c>
      <c r="E379" s="118">
        <v>1.076022726802795</v>
      </c>
      <c r="F379" s="84" t="s">
        <v>2133</v>
      </c>
      <c r="G379" s="84" t="b">
        <v>0</v>
      </c>
      <c r="H379" s="84" t="b">
        <v>0</v>
      </c>
      <c r="I379" s="84" t="b">
        <v>0</v>
      </c>
      <c r="J379" s="84" t="b">
        <v>1</v>
      </c>
      <c r="K379" s="84" t="b">
        <v>0</v>
      </c>
      <c r="L379" s="84" t="b">
        <v>0</v>
      </c>
    </row>
    <row r="380" spans="1:12" ht="15">
      <c r="A380" s="84" t="s">
        <v>2236</v>
      </c>
      <c r="B380" s="84" t="s">
        <v>2622</v>
      </c>
      <c r="C380" s="84">
        <v>2</v>
      </c>
      <c r="D380" s="118">
        <v>0.004696294425488999</v>
      </c>
      <c r="E380" s="118">
        <v>2.437750562820388</v>
      </c>
      <c r="F380" s="84" t="s">
        <v>2133</v>
      </c>
      <c r="G380" s="84" t="b">
        <v>1</v>
      </c>
      <c r="H380" s="84" t="b">
        <v>0</v>
      </c>
      <c r="I380" s="84" t="b">
        <v>0</v>
      </c>
      <c r="J380" s="84" t="b">
        <v>0</v>
      </c>
      <c r="K380" s="84" t="b">
        <v>0</v>
      </c>
      <c r="L380" s="84" t="b">
        <v>0</v>
      </c>
    </row>
    <row r="381" spans="1:12" ht="15">
      <c r="A381" s="84" t="s">
        <v>2622</v>
      </c>
      <c r="B381" s="84" t="s">
        <v>2623</v>
      </c>
      <c r="C381" s="84">
        <v>2</v>
      </c>
      <c r="D381" s="118">
        <v>0.004696294425488999</v>
      </c>
      <c r="E381" s="118">
        <v>2.437750562820388</v>
      </c>
      <c r="F381" s="84" t="s">
        <v>2133</v>
      </c>
      <c r="G381" s="84" t="b">
        <v>0</v>
      </c>
      <c r="H381" s="84" t="b">
        <v>0</v>
      </c>
      <c r="I381" s="84" t="b">
        <v>0</v>
      </c>
      <c r="J381" s="84" t="b">
        <v>0</v>
      </c>
      <c r="K381" s="84" t="b">
        <v>0</v>
      </c>
      <c r="L381" s="84" t="b">
        <v>0</v>
      </c>
    </row>
    <row r="382" spans="1:12" ht="15">
      <c r="A382" s="84" t="s">
        <v>2623</v>
      </c>
      <c r="B382" s="84" t="s">
        <v>2624</v>
      </c>
      <c r="C382" s="84">
        <v>2</v>
      </c>
      <c r="D382" s="118">
        <v>0.004696294425488999</v>
      </c>
      <c r="E382" s="118">
        <v>2.437750562820388</v>
      </c>
      <c r="F382" s="84" t="s">
        <v>2133</v>
      </c>
      <c r="G382" s="84" t="b">
        <v>0</v>
      </c>
      <c r="H382" s="84" t="b">
        <v>0</v>
      </c>
      <c r="I382" s="84" t="b">
        <v>0</v>
      </c>
      <c r="J382" s="84" t="b">
        <v>0</v>
      </c>
      <c r="K382" s="84" t="b">
        <v>0</v>
      </c>
      <c r="L382" s="84" t="b">
        <v>0</v>
      </c>
    </row>
    <row r="383" spans="1:12" ht="15">
      <c r="A383" s="84" t="s">
        <v>2624</v>
      </c>
      <c r="B383" s="84" t="s">
        <v>2625</v>
      </c>
      <c r="C383" s="84">
        <v>2</v>
      </c>
      <c r="D383" s="118">
        <v>0.004696294425488999</v>
      </c>
      <c r="E383" s="118">
        <v>2.437750562820388</v>
      </c>
      <c r="F383" s="84" t="s">
        <v>2133</v>
      </c>
      <c r="G383" s="84" t="b">
        <v>0</v>
      </c>
      <c r="H383" s="84" t="b">
        <v>0</v>
      </c>
      <c r="I383" s="84" t="b">
        <v>0</v>
      </c>
      <c r="J383" s="84" t="b">
        <v>0</v>
      </c>
      <c r="K383" s="84" t="b">
        <v>0</v>
      </c>
      <c r="L383" s="84" t="b">
        <v>0</v>
      </c>
    </row>
    <row r="384" spans="1:12" ht="15">
      <c r="A384" s="84" t="s">
        <v>2625</v>
      </c>
      <c r="B384" s="84" t="s">
        <v>2533</v>
      </c>
      <c r="C384" s="84">
        <v>2</v>
      </c>
      <c r="D384" s="118">
        <v>0.004696294425488999</v>
      </c>
      <c r="E384" s="118">
        <v>2.2616593037647066</v>
      </c>
      <c r="F384" s="84" t="s">
        <v>2133</v>
      </c>
      <c r="G384" s="84" t="b">
        <v>0</v>
      </c>
      <c r="H384" s="84" t="b">
        <v>0</v>
      </c>
      <c r="I384" s="84" t="b">
        <v>0</v>
      </c>
      <c r="J384" s="84" t="b">
        <v>0</v>
      </c>
      <c r="K384" s="84" t="b">
        <v>0</v>
      </c>
      <c r="L384" s="84" t="b">
        <v>0</v>
      </c>
    </row>
    <row r="385" spans="1:12" ht="15">
      <c r="A385" s="84" t="s">
        <v>2533</v>
      </c>
      <c r="B385" s="84" t="s">
        <v>2626</v>
      </c>
      <c r="C385" s="84">
        <v>2</v>
      </c>
      <c r="D385" s="118">
        <v>0.004696294425488999</v>
      </c>
      <c r="E385" s="118">
        <v>2.2616593037647066</v>
      </c>
      <c r="F385" s="84" t="s">
        <v>2133</v>
      </c>
      <c r="G385" s="84" t="b">
        <v>0</v>
      </c>
      <c r="H385" s="84" t="b">
        <v>0</v>
      </c>
      <c r="I385" s="84" t="b">
        <v>0</v>
      </c>
      <c r="J385" s="84" t="b">
        <v>0</v>
      </c>
      <c r="K385" s="84" t="b">
        <v>0</v>
      </c>
      <c r="L385" s="84" t="b">
        <v>0</v>
      </c>
    </row>
    <row r="386" spans="1:12" ht="15">
      <c r="A386" s="84" t="s">
        <v>373</v>
      </c>
      <c r="B386" s="84" t="s">
        <v>372</v>
      </c>
      <c r="C386" s="84">
        <v>4</v>
      </c>
      <c r="D386" s="118">
        <v>0.0056179717685829805</v>
      </c>
      <c r="E386" s="118">
        <v>1.2041199826559248</v>
      </c>
      <c r="F386" s="84" t="s">
        <v>2134</v>
      </c>
      <c r="G386" s="84" t="b">
        <v>0</v>
      </c>
      <c r="H386" s="84" t="b">
        <v>0</v>
      </c>
      <c r="I386" s="84" t="b">
        <v>0</v>
      </c>
      <c r="J386" s="84" t="b">
        <v>0</v>
      </c>
      <c r="K386" s="84" t="b">
        <v>0</v>
      </c>
      <c r="L386" s="84" t="b">
        <v>0</v>
      </c>
    </row>
    <row r="387" spans="1:12" ht="15">
      <c r="A387" s="84" t="s">
        <v>372</v>
      </c>
      <c r="B387" s="84" t="s">
        <v>370</v>
      </c>
      <c r="C387" s="84">
        <v>4</v>
      </c>
      <c r="D387" s="118">
        <v>0.0056179717685829805</v>
      </c>
      <c r="E387" s="118">
        <v>1.1072099696478683</v>
      </c>
      <c r="F387" s="84" t="s">
        <v>2134</v>
      </c>
      <c r="G387" s="84" t="b">
        <v>0</v>
      </c>
      <c r="H387" s="84" t="b">
        <v>0</v>
      </c>
      <c r="I387" s="84" t="b">
        <v>0</v>
      </c>
      <c r="J387" s="84" t="b">
        <v>0</v>
      </c>
      <c r="K387" s="84" t="b">
        <v>0</v>
      </c>
      <c r="L387" s="84" t="b">
        <v>0</v>
      </c>
    </row>
    <row r="388" spans="1:12" ht="15">
      <c r="A388" s="84" t="s">
        <v>370</v>
      </c>
      <c r="B388" s="84" t="s">
        <v>371</v>
      </c>
      <c r="C388" s="84">
        <v>4</v>
      </c>
      <c r="D388" s="118">
        <v>0.0056179717685829805</v>
      </c>
      <c r="E388" s="118">
        <v>1.1072099696478683</v>
      </c>
      <c r="F388" s="84" t="s">
        <v>2134</v>
      </c>
      <c r="G388" s="84" t="b">
        <v>0</v>
      </c>
      <c r="H388" s="84" t="b">
        <v>0</v>
      </c>
      <c r="I388" s="84" t="b">
        <v>0</v>
      </c>
      <c r="J388" s="84" t="b">
        <v>0</v>
      </c>
      <c r="K388" s="84" t="b">
        <v>1</v>
      </c>
      <c r="L388" s="84" t="b">
        <v>0</v>
      </c>
    </row>
    <row r="389" spans="1:12" ht="15">
      <c r="A389" s="84" t="s">
        <v>371</v>
      </c>
      <c r="B389" s="84" t="s">
        <v>222</v>
      </c>
      <c r="C389" s="84">
        <v>4</v>
      </c>
      <c r="D389" s="118">
        <v>0.0056179717685829805</v>
      </c>
      <c r="E389" s="118">
        <v>1.1072099696478683</v>
      </c>
      <c r="F389" s="84" t="s">
        <v>2134</v>
      </c>
      <c r="G389" s="84" t="b">
        <v>0</v>
      </c>
      <c r="H389" s="84" t="b">
        <v>1</v>
      </c>
      <c r="I389" s="84" t="b">
        <v>0</v>
      </c>
      <c r="J389" s="84" t="b">
        <v>0</v>
      </c>
      <c r="K389" s="84" t="b">
        <v>0</v>
      </c>
      <c r="L389" s="84" t="b">
        <v>0</v>
      </c>
    </row>
    <row r="390" spans="1:12" ht="15">
      <c r="A390" s="84" t="s">
        <v>2230</v>
      </c>
      <c r="B390" s="84" t="s">
        <v>2230</v>
      </c>
      <c r="C390" s="84">
        <v>4</v>
      </c>
      <c r="D390" s="118">
        <v>0.04052000025136341</v>
      </c>
      <c r="E390" s="118">
        <v>1.1072099696478683</v>
      </c>
      <c r="F390" s="84" t="s">
        <v>2134</v>
      </c>
      <c r="G390" s="84" t="b">
        <v>0</v>
      </c>
      <c r="H390" s="84" t="b">
        <v>0</v>
      </c>
      <c r="I390" s="84" t="b">
        <v>0</v>
      </c>
      <c r="J390" s="84" t="b">
        <v>0</v>
      </c>
      <c r="K390" s="84" t="b">
        <v>0</v>
      </c>
      <c r="L390" s="84" t="b">
        <v>0</v>
      </c>
    </row>
    <row r="391" spans="1:12" ht="15">
      <c r="A391" s="84" t="s">
        <v>270</v>
      </c>
      <c r="B391" s="84" t="s">
        <v>373</v>
      </c>
      <c r="C391" s="84">
        <v>2</v>
      </c>
      <c r="D391" s="118">
        <v>0.011534493004986598</v>
      </c>
      <c r="E391" s="118">
        <v>1.0280287236002434</v>
      </c>
      <c r="F391" s="84" t="s">
        <v>2134</v>
      </c>
      <c r="G391" s="84" t="b">
        <v>0</v>
      </c>
      <c r="H391" s="84" t="b">
        <v>0</v>
      </c>
      <c r="I391" s="84" t="b">
        <v>0</v>
      </c>
      <c r="J391" s="84" t="b">
        <v>0</v>
      </c>
      <c r="K391" s="84" t="b">
        <v>0</v>
      </c>
      <c r="L391" s="84" t="b">
        <v>0</v>
      </c>
    </row>
    <row r="392" spans="1:12" ht="15">
      <c r="A392" s="84" t="s">
        <v>271</v>
      </c>
      <c r="B392" s="84" t="s">
        <v>373</v>
      </c>
      <c r="C392" s="84">
        <v>2</v>
      </c>
      <c r="D392" s="118">
        <v>0.011534493004986598</v>
      </c>
      <c r="E392" s="118">
        <v>1.2041199826559248</v>
      </c>
      <c r="F392" s="84" t="s">
        <v>2134</v>
      </c>
      <c r="G392" s="84" t="b">
        <v>0</v>
      </c>
      <c r="H392" s="84" t="b">
        <v>0</v>
      </c>
      <c r="I392" s="84" t="b">
        <v>0</v>
      </c>
      <c r="J392" s="84" t="b">
        <v>0</v>
      </c>
      <c r="K392" s="84" t="b">
        <v>0</v>
      </c>
      <c r="L392" s="84" t="b">
        <v>0</v>
      </c>
    </row>
    <row r="393" spans="1:12" ht="15">
      <c r="A393" s="84" t="s">
        <v>222</v>
      </c>
      <c r="B393" s="84" t="s">
        <v>2231</v>
      </c>
      <c r="C393" s="84">
        <v>2</v>
      </c>
      <c r="D393" s="118">
        <v>0.011534493004986598</v>
      </c>
      <c r="E393" s="118">
        <v>1.1072099696478683</v>
      </c>
      <c r="F393" s="84" t="s">
        <v>2134</v>
      </c>
      <c r="G393" s="84" t="b">
        <v>0</v>
      </c>
      <c r="H393" s="84" t="b">
        <v>0</v>
      </c>
      <c r="I393" s="84" t="b">
        <v>0</v>
      </c>
      <c r="J393" s="84" t="b">
        <v>0</v>
      </c>
      <c r="K393" s="84" t="b">
        <v>0</v>
      </c>
      <c r="L393" s="84" t="b">
        <v>0</v>
      </c>
    </row>
    <row r="394" spans="1:12" ht="15">
      <c r="A394" s="84" t="s">
        <v>2231</v>
      </c>
      <c r="B394" s="84" t="s">
        <v>2215</v>
      </c>
      <c r="C394" s="84">
        <v>2</v>
      </c>
      <c r="D394" s="118">
        <v>0.011534493004986598</v>
      </c>
      <c r="E394" s="118">
        <v>1.3290587192642247</v>
      </c>
      <c r="F394" s="84" t="s">
        <v>2134</v>
      </c>
      <c r="G394" s="84" t="b">
        <v>0</v>
      </c>
      <c r="H394" s="84" t="b">
        <v>0</v>
      </c>
      <c r="I394" s="84" t="b">
        <v>0</v>
      </c>
      <c r="J394" s="84" t="b">
        <v>0</v>
      </c>
      <c r="K394" s="84" t="b">
        <v>0</v>
      </c>
      <c r="L394" s="84" t="b">
        <v>0</v>
      </c>
    </row>
    <row r="395" spans="1:12" ht="15">
      <c r="A395" s="84" t="s">
        <v>2216</v>
      </c>
      <c r="B395" s="84" t="s">
        <v>2233</v>
      </c>
      <c r="C395" s="84">
        <v>13</v>
      </c>
      <c r="D395" s="118">
        <v>0</v>
      </c>
      <c r="E395" s="118">
        <v>1.098244252097121</v>
      </c>
      <c r="F395" s="84" t="s">
        <v>2135</v>
      </c>
      <c r="G395" s="84" t="b">
        <v>0</v>
      </c>
      <c r="H395" s="84" t="b">
        <v>0</v>
      </c>
      <c r="I395" s="84" t="b">
        <v>0</v>
      </c>
      <c r="J395" s="84" t="b">
        <v>0</v>
      </c>
      <c r="K395" s="84" t="b">
        <v>0</v>
      </c>
      <c r="L395" s="84" t="b">
        <v>0</v>
      </c>
    </row>
    <row r="396" spans="1:12" ht="15">
      <c r="A396" s="84" t="s">
        <v>2233</v>
      </c>
      <c r="B396" s="84" t="s">
        <v>2234</v>
      </c>
      <c r="C396" s="84">
        <v>13</v>
      </c>
      <c r="D396" s="118">
        <v>0</v>
      </c>
      <c r="E396" s="118">
        <v>1.098244252097121</v>
      </c>
      <c r="F396" s="84" t="s">
        <v>2135</v>
      </c>
      <c r="G396" s="84" t="b">
        <v>0</v>
      </c>
      <c r="H396" s="84" t="b">
        <v>0</v>
      </c>
      <c r="I396" s="84" t="b">
        <v>0</v>
      </c>
      <c r="J396" s="84" t="b">
        <v>0</v>
      </c>
      <c r="K396" s="84" t="b">
        <v>0</v>
      </c>
      <c r="L396" s="84" t="b">
        <v>0</v>
      </c>
    </row>
    <row r="397" spans="1:12" ht="15">
      <c r="A397" s="84" t="s">
        <v>2234</v>
      </c>
      <c r="B397" s="84" t="s">
        <v>2235</v>
      </c>
      <c r="C397" s="84">
        <v>13</v>
      </c>
      <c r="D397" s="118">
        <v>0</v>
      </c>
      <c r="E397" s="118">
        <v>1.098244252097121</v>
      </c>
      <c r="F397" s="84" t="s">
        <v>2135</v>
      </c>
      <c r="G397" s="84" t="b">
        <v>0</v>
      </c>
      <c r="H397" s="84" t="b">
        <v>0</v>
      </c>
      <c r="I397" s="84" t="b">
        <v>0</v>
      </c>
      <c r="J397" s="84" t="b">
        <v>0</v>
      </c>
      <c r="K397" s="84" t="b">
        <v>0</v>
      </c>
      <c r="L397" s="84" t="b">
        <v>0</v>
      </c>
    </row>
    <row r="398" spans="1:12" ht="15">
      <c r="A398" s="84" t="s">
        <v>2235</v>
      </c>
      <c r="B398" s="84" t="s">
        <v>296</v>
      </c>
      <c r="C398" s="84">
        <v>13</v>
      </c>
      <c r="D398" s="118">
        <v>0</v>
      </c>
      <c r="E398" s="118">
        <v>1.098244252097121</v>
      </c>
      <c r="F398" s="84" t="s">
        <v>2135</v>
      </c>
      <c r="G398" s="84" t="b">
        <v>0</v>
      </c>
      <c r="H398" s="84" t="b">
        <v>0</v>
      </c>
      <c r="I398" s="84" t="b">
        <v>0</v>
      </c>
      <c r="J398" s="84" t="b">
        <v>0</v>
      </c>
      <c r="K398" s="84" t="b">
        <v>0</v>
      </c>
      <c r="L398" s="84" t="b">
        <v>0</v>
      </c>
    </row>
    <row r="399" spans="1:12" ht="15">
      <c r="A399" s="84" t="s">
        <v>296</v>
      </c>
      <c r="B399" s="84" t="s">
        <v>2236</v>
      </c>
      <c r="C399" s="84">
        <v>13</v>
      </c>
      <c r="D399" s="118">
        <v>0</v>
      </c>
      <c r="E399" s="118">
        <v>1.098244252097121</v>
      </c>
      <c r="F399" s="84" t="s">
        <v>2135</v>
      </c>
      <c r="G399" s="84" t="b">
        <v>0</v>
      </c>
      <c r="H399" s="84" t="b">
        <v>0</v>
      </c>
      <c r="I399" s="84" t="b">
        <v>0</v>
      </c>
      <c r="J399" s="84" t="b">
        <v>1</v>
      </c>
      <c r="K399" s="84" t="b">
        <v>0</v>
      </c>
      <c r="L399" s="84" t="b">
        <v>0</v>
      </c>
    </row>
    <row r="400" spans="1:12" ht="15">
      <c r="A400" s="84" t="s">
        <v>2236</v>
      </c>
      <c r="B400" s="84" t="s">
        <v>2237</v>
      </c>
      <c r="C400" s="84">
        <v>13</v>
      </c>
      <c r="D400" s="118">
        <v>0</v>
      </c>
      <c r="E400" s="118">
        <v>1.098244252097121</v>
      </c>
      <c r="F400" s="84" t="s">
        <v>2135</v>
      </c>
      <c r="G400" s="84" t="b">
        <v>1</v>
      </c>
      <c r="H400" s="84" t="b">
        <v>0</v>
      </c>
      <c r="I400" s="84" t="b">
        <v>0</v>
      </c>
      <c r="J400" s="84" t="b">
        <v>0</v>
      </c>
      <c r="K400" s="84" t="b">
        <v>0</v>
      </c>
      <c r="L400" s="84" t="b">
        <v>0</v>
      </c>
    </row>
    <row r="401" spans="1:12" ht="15">
      <c r="A401" s="84" t="s">
        <v>2237</v>
      </c>
      <c r="B401" s="84" t="s">
        <v>2238</v>
      </c>
      <c r="C401" s="84">
        <v>13</v>
      </c>
      <c r="D401" s="118">
        <v>0</v>
      </c>
      <c r="E401" s="118">
        <v>1.098244252097121</v>
      </c>
      <c r="F401" s="84" t="s">
        <v>2135</v>
      </c>
      <c r="G401" s="84" t="b">
        <v>0</v>
      </c>
      <c r="H401" s="84" t="b">
        <v>0</v>
      </c>
      <c r="I401" s="84" t="b">
        <v>0</v>
      </c>
      <c r="J401" s="84" t="b">
        <v>0</v>
      </c>
      <c r="K401" s="84" t="b">
        <v>0</v>
      </c>
      <c r="L401" s="84" t="b">
        <v>0</v>
      </c>
    </row>
    <row r="402" spans="1:12" ht="15">
      <c r="A402" s="84" t="s">
        <v>2238</v>
      </c>
      <c r="B402" s="84" t="s">
        <v>2239</v>
      </c>
      <c r="C402" s="84">
        <v>13</v>
      </c>
      <c r="D402" s="118">
        <v>0</v>
      </c>
      <c r="E402" s="118">
        <v>1.098244252097121</v>
      </c>
      <c r="F402" s="84" t="s">
        <v>2135</v>
      </c>
      <c r="G402" s="84" t="b">
        <v>0</v>
      </c>
      <c r="H402" s="84" t="b">
        <v>0</v>
      </c>
      <c r="I402" s="84" t="b">
        <v>0</v>
      </c>
      <c r="J402" s="84" t="b">
        <v>0</v>
      </c>
      <c r="K402" s="84" t="b">
        <v>0</v>
      </c>
      <c r="L402" s="84" t="b">
        <v>0</v>
      </c>
    </row>
    <row r="403" spans="1:12" ht="15">
      <c r="A403" s="84" t="s">
        <v>2239</v>
      </c>
      <c r="B403" s="84" t="s">
        <v>2215</v>
      </c>
      <c r="C403" s="84">
        <v>13</v>
      </c>
      <c r="D403" s="118">
        <v>0</v>
      </c>
      <c r="E403" s="118">
        <v>1.098244252097121</v>
      </c>
      <c r="F403" s="84" t="s">
        <v>2135</v>
      </c>
      <c r="G403" s="84" t="b">
        <v>0</v>
      </c>
      <c r="H403" s="84" t="b">
        <v>0</v>
      </c>
      <c r="I403" s="84" t="b">
        <v>0</v>
      </c>
      <c r="J403" s="84" t="b">
        <v>0</v>
      </c>
      <c r="K403" s="84" t="b">
        <v>0</v>
      </c>
      <c r="L403" s="84" t="b">
        <v>0</v>
      </c>
    </row>
    <row r="404" spans="1:12" ht="15">
      <c r="A404" s="84" t="s">
        <v>2215</v>
      </c>
      <c r="B404" s="84" t="s">
        <v>2507</v>
      </c>
      <c r="C404" s="84">
        <v>13</v>
      </c>
      <c r="D404" s="118">
        <v>0</v>
      </c>
      <c r="E404" s="118">
        <v>1.098244252097121</v>
      </c>
      <c r="F404" s="84" t="s">
        <v>2135</v>
      </c>
      <c r="G404" s="84" t="b">
        <v>0</v>
      </c>
      <c r="H404" s="84" t="b">
        <v>0</v>
      </c>
      <c r="I404" s="84" t="b">
        <v>0</v>
      </c>
      <c r="J404" s="84" t="b">
        <v>0</v>
      </c>
      <c r="K404" s="84" t="b">
        <v>0</v>
      </c>
      <c r="L404" s="84" t="b">
        <v>0</v>
      </c>
    </row>
    <row r="405" spans="1:12" ht="15">
      <c r="A405" s="84" t="s">
        <v>264</v>
      </c>
      <c r="B405" s="84" t="s">
        <v>2216</v>
      </c>
      <c r="C405" s="84">
        <v>12</v>
      </c>
      <c r="D405" s="118">
        <v>0.00237014360858263</v>
      </c>
      <c r="E405" s="118">
        <v>1.133006358356333</v>
      </c>
      <c r="F405" s="84" t="s">
        <v>2135</v>
      </c>
      <c r="G405" s="84" t="b">
        <v>0</v>
      </c>
      <c r="H405" s="84" t="b">
        <v>0</v>
      </c>
      <c r="I405" s="84" t="b">
        <v>0</v>
      </c>
      <c r="J405" s="84" t="b">
        <v>0</v>
      </c>
      <c r="K405" s="84" t="b">
        <v>0</v>
      </c>
      <c r="L405" s="84" t="b">
        <v>0</v>
      </c>
    </row>
    <row r="406" spans="1:12" ht="15">
      <c r="A406" s="84" t="s">
        <v>2507</v>
      </c>
      <c r="B406" s="84" t="s">
        <v>351</v>
      </c>
      <c r="C406" s="84">
        <v>12</v>
      </c>
      <c r="D406" s="118">
        <v>0.00237014360858263</v>
      </c>
      <c r="E406" s="118">
        <v>1.098244252097121</v>
      </c>
      <c r="F406" s="84" t="s">
        <v>2135</v>
      </c>
      <c r="G406" s="84" t="b">
        <v>0</v>
      </c>
      <c r="H406" s="84" t="b">
        <v>0</v>
      </c>
      <c r="I406" s="84" t="b">
        <v>0</v>
      </c>
      <c r="J406" s="84" t="b">
        <v>0</v>
      </c>
      <c r="K406" s="84" t="b">
        <v>0</v>
      </c>
      <c r="L406" s="84" t="b">
        <v>0</v>
      </c>
    </row>
    <row r="407" spans="1:12" ht="15">
      <c r="A407" s="84" t="s">
        <v>345</v>
      </c>
      <c r="B407" s="84" t="s">
        <v>2241</v>
      </c>
      <c r="C407" s="84">
        <v>10</v>
      </c>
      <c r="D407" s="118">
        <v>0.00435061791470466</v>
      </c>
      <c r="E407" s="118">
        <v>1.2304489213782739</v>
      </c>
      <c r="F407" s="84" t="s">
        <v>2136</v>
      </c>
      <c r="G407" s="84" t="b">
        <v>0</v>
      </c>
      <c r="H407" s="84" t="b">
        <v>0</v>
      </c>
      <c r="I407" s="84" t="b">
        <v>0</v>
      </c>
      <c r="J407" s="84" t="b">
        <v>0</v>
      </c>
      <c r="K407" s="84" t="b">
        <v>0</v>
      </c>
      <c r="L407" s="84" t="b">
        <v>0</v>
      </c>
    </row>
    <row r="408" spans="1:12" ht="15">
      <c r="A408" s="84" t="s">
        <v>2241</v>
      </c>
      <c r="B408" s="84" t="s">
        <v>2242</v>
      </c>
      <c r="C408" s="84">
        <v>10</v>
      </c>
      <c r="D408" s="118">
        <v>0.00435061791470466</v>
      </c>
      <c r="E408" s="118">
        <v>1.2304489213782739</v>
      </c>
      <c r="F408" s="84" t="s">
        <v>2136</v>
      </c>
      <c r="G408" s="84" t="b">
        <v>0</v>
      </c>
      <c r="H408" s="84" t="b">
        <v>0</v>
      </c>
      <c r="I408" s="84" t="b">
        <v>0</v>
      </c>
      <c r="J408" s="84" t="b">
        <v>0</v>
      </c>
      <c r="K408" s="84" t="b">
        <v>0</v>
      </c>
      <c r="L408" s="84" t="b">
        <v>0</v>
      </c>
    </row>
    <row r="409" spans="1:12" ht="15">
      <c r="A409" s="84" t="s">
        <v>2242</v>
      </c>
      <c r="B409" s="84" t="s">
        <v>2243</v>
      </c>
      <c r="C409" s="84">
        <v>10</v>
      </c>
      <c r="D409" s="118">
        <v>0.00435061791470466</v>
      </c>
      <c r="E409" s="118">
        <v>1.2304489213782739</v>
      </c>
      <c r="F409" s="84" t="s">
        <v>2136</v>
      </c>
      <c r="G409" s="84" t="b">
        <v>0</v>
      </c>
      <c r="H409" s="84" t="b">
        <v>0</v>
      </c>
      <c r="I409" s="84" t="b">
        <v>0</v>
      </c>
      <c r="J409" s="84" t="b">
        <v>0</v>
      </c>
      <c r="K409" s="84" t="b">
        <v>0</v>
      </c>
      <c r="L409" s="84" t="b">
        <v>0</v>
      </c>
    </row>
    <row r="410" spans="1:12" ht="15">
      <c r="A410" s="84" t="s">
        <v>2243</v>
      </c>
      <c r="B410" s="84" t="s">
        <v>2244</v>
      </c>
      <c r="C410" s="84">
        <v>10</v>
      </c>
      <c r="D410" s="118">
        <v>0.00435061791470466</v>
      </c>
      <c r="E410" s="118">
        <v>1.2304489213782739</v>
      </c>
      <c r="F410" s="84" t="s">
        <v>2136</v>
      </c>
      <c r="G410" s="84" t="b">
        <v>0</v>
      </c>
      <c r="H410" s="84" t="b">
        <v>0</v>
      </c>
      <c r="I410" s="84" t="b">
        <v>0</v>
      </c>
      <c r="J410" s="84" t="b">
        <v>0</v>
      </c>
      <c r="K410" s="84" t="b">
        <v>0</v>
      </c>
      <c r="L410" s="84" t="b">
        <v>0</v>
      </c>
    </row>
    <row r="411" spans="1:12" ht="15">
      <c r="A411" s="84" t="s">
        <v>2244</v>
      </c>
      <c r="B411" s="84" t="s">
        <v>2245</v>
      </c>
      <c r="C411" s="84">
        <v>10</v>
      </c>
      <c r="D411" s="118">
        <v>0.00435061791470466</v>
      </c>
      <c r="E411" s="118">
        <v>1.2304489213782739</v>
      </c>
      <c r="F411" s="84" t="s">
        <v>2136</v>
      </c>
      <c r="G411" s="84" t="b">
        <v>0</v>
      </c>
      <c r="H411" s="84" t="b">
        <v>0</v>
      </c>
      <c r="I411" s="84" t="b">
        <v>0</v>
      </c>
      <c r="J411" s="84" t="b">
        <v>0</v>
      </c>
      <c r="K411" s="84" t="b">
        <v>0</v>
      </c>
      <c r="L411" s="84" t="b">
        <v>0</v>
      </c>
    </row>
    <row r="412" spans="1:12" ht="15">
      <c r="A412" s="84" t="s">
        <v>2245</v>
      </c>
      <c r="B412" s="84" t="s">
        <v>2246</v>
      </c>
      <c r="C412" s="84">
        <v>10</v>
      </c>
      <c r="D412" s="118">
        <v>0.00435061791470466</v>
      </c>
      <c r="E412" s="118">
        <v>1.2304489213782739</v>
      </c>
      <c r="F412" s="84" t="s">
        <v>2136</v>
      </c>
      <c r="G412" s="84" t="b">
        <v>0</v>
      </c>
      <c r="H412" s="84" t="b">
        <v>0</v>
      </c>
      <c r="I412" s="84" t="b">
        <v>0</v>
      </c>
      <c r="J412" s="84" t="b">
        <v>0</v>
      </c>
      <c r="K412" s="84" t="b">
        <v>0</v>
      </c>
      <c r="L412" s="84" t="b">
        <v>0</v>
      </c>
    </row>
    <row r="413" spans="1:12" ht="15">
      <c r="A413" s="84" t="s">
        <v>2246</v>
      </c>
      <c r="B413" s="84" t="s">
        <v>2247</v>
      </c>
      <c r="C413" s="84">
        <v>10</v>
      </c>
      <c r="D413" s="118">
        <v>0.00435061791470466</v>
      </c>
      <c r="E413" s="118">
        <v>1.2304489213782739</v>
      </c>
      <c r="F413" s="84" t="s">
        <v>2136</v>
      </c>
      <c r="G413" s="84" t="b">
        <v>0</v>
      </c>
      <c r="H413" s="84" t="b">
        <v>0</v>
      </c>
      <c r="I413" s="84" t="b">
        <v>0</v>
      </c>
      <c r="J413" s="84" t="b">
        <v>0</v>
      </c>
      <c r="K413" s="84" t="b">
        <v>0</v>
      </c>
      <c r="L413" s="84" t="b">
        <v>0</v>
      </c>
    </row>
    <row r="414" spans="1:12" ht="15">
      <c r="A414" s="84" t="s">
        <v>2247</v>
      </c>
      <c r="B414" s="84" t="s">
        <v>2248</v>
      </c>
      <c r="C414" s="84">
        <v>10</v>
      </c>
      <c r="D414" s="118">
        <v>0.00435061791470466</v>
      </c>
      <c r="E414" s="118">
        <v>1.2304489213782739</v>
      </c>
      <c r="F414" s="84" t="s">
        <v>2136</v>
      </c>
      <c r="G414" s="84" t="b">
        <v>0</v>
      </c>
      <c r="H414" s="84" t="b">
        <v>0</v>
      </c>
      <c r="I414" s="84" t="b">
        <v>0</v>
      </c>
      <c r="J414" s="84" t="b">
        <v>0</v>
      </c>
      <c r="K414" s="84" t="b">
        <v>0</v>
      </c>
      <c r="L414" s="84" t="b">
        <v>0</v>
      </c>
    </row>
    <row r="415" spans="1:12" ht="15">
      <c r="A415" s="84" t="s">
        <v>2248</v>
      </c>
      <c r="B415" s="84" t="s">
        <v>2508</v>
      </c>
      <c r="C415" s="84">
        <v>10</v>
      </c>
      <c r="D415" s="118">
        <v>0.00435061791470466</v>
      </c>
      <c r="E415" s="118">
        <v>1.2304489213782739</v>
      </c>
      <c r="F415" s="84" t="s">
        <v>2136</v>
      </c>
      <c r="G415" s="84" t="b">
        <v>0</v>
      </c>
      <c r="H415" s="84" t="b">
        <v>0</v>
      </c>
      <c r="I415" s="84" t="b">
        <v>0</v>
      </c>
      <c r="J415" s="84" t="b">
        <v>0</v>
      </c>
      <c r="K415" s="84" t="b">
        <v>0</v>
      </c>
      <c r="L415" s="84" t="b">
        <v>0</v>
      </c>
    </row>
    <row r="416" spans="1:12" ht="15">
      <c r="A416" s="84" t="s">
        <v>2508</v>
      </c>
      <c r="B416" s="84" t="s">
        <v>2509</v>
      </c>
      <c r="C416" s="84">
        <v>10</v>
      </c>
      <c r="D416" s="118">
        <v>0.00435061791470466</v>
      </c>
      <c r="E416" s="118">
        <v>1.2304489213782739</v>
      </c>
      <c r="F416" s="84" t="s">
        <v>2136</v>
      </c>
      <c r="G416" s="84" t="b">
        <v>0</v>
      </c>
      <c r="H416" s="84" t="b">
        <v>0</v>
      </c>
      <c r="I416" s="84" t="b">
        <v>0</v>
      </c>
      <c r="J416" s="84" t="b">
        <v>0</v>
      </c>
      <c r="K416" s="84" t="b">
        <v>0</v>
      </c>
      <c r="L416" s="84" t="b">
        <v>0</v>
      </c>
    </row>
    <row r="417" spans="1:12" ht="15">
      <c r="A417" s="84" t="s">
        <v>2509</v>
      </c>
      <c r="B417" s="84" t="s">
        <v>2215</v>
      </c>
      <c r="C417" s="84">
        <v>10</v>
      </c>
      <c r="D417" s="118">
        <v>0.00435061791470466</v>
      </c>
      <c r="E417" s="118">
        <v>1.1890562362200487</v>
      </c>
      <c r="F417" s="84" t="s">
        <v>2136</v>
      </c>
      <c r="G417" s="84" t="b">
        <v>0</v>
      </c>
      <c r="H417" s="84" t="b">
        <v>0</v>
      </c>
      <c r="I417" s="84" t="b">
        <v>0</v>
      </c>
      <c r="J417" s="84" t="b">
        <v>0</v>
      </c>
      <c r="K417" s="84" t="b">
        <v>0</v>
      </c>
      <c r="L417" s="84" t="b">
        <v>0</v>
      </c>
    </row>
    <row r="418" spans="1:12" ht="15">
      <c r="A418" s="84" t="s">
        <v>234</v>
      </c>
      <c r="B418" s="84" t="s">
        <v>345</v>
      </c>
      <c r="C418" s="84">
        <v>9</v>
      </c>
      <c r="D418" s="118">
        <v>0.006178289172937909</v>
      </c>
      <c r="E418" s="118">
        <v>1.2762064119389491</v>
      </c>
      <c r="F418" s="84" t="s">
        <v>2136</v>
      </c>
      <c r="G418" s="84" t="b">
        <v>0</v>
      </c>
      <c r="H418" s="84" t="b">
        <v>0</v>
      </c>
      <c r="I418" s="84" t="b">
        <v>0</v>
      </c>
      <c r="J418" s="84" t="b">
        <v>0</v>
      </c>
      <c r="K418" s="84" t="b">
        <v>0</v>
      </c>
      <c r="L418" s="84" t="b">
        <v>0</v>
      </c>
    </row>
    <row r="419" spans="1:12" ht="15">
      <c r="A419" s="84" t="s">
        <v>2215</v>
      </c>
      <c r="B419" s="84" t="s">
        <v>344</v>
      </c>
      <c r="C419" s="84">
        <v>9</v>
      </c>
      <c r="D419" s="118">
        <v>0.006178289172937909</v>
      </c>
      <c r="E419" s="118">
        <v>1.1890562362200487</v>
      </c>
      <c r="F419" s="84" t="s">
        <v>2136</v>
      </c>
      <c r="G419" s="84" t="b">
        <v>0</v>
      </c>
      <c r="H419" s="84" t="b">
        <v>0</v>
      </c>
      <c r="I419" s="84" t="b">
        <v>0</v>
      </c>
      <c r="J419" s="84" t="b">
        <v>0</v>
      </c>
      <c r="K419" s="84" t="b">
        <v>0</v>
      </c>
      <c r="L419" s="84" t="b">
        <v>0</v>
      </c>
    </row>
    <row r="420" spans="1:12" ht="15">
      <c r="A420" s="84" t="s">
        <v>282</v>
      </c>
      <c r="B420" s="84" t="s">
        <v>281</v>
      </c>
      <c r="C420" s="84">
        <v>4</v>
      </c>
      <c r="D420" s="118">
        <v>0</v>
      </c>
      <c r="E420" s="118">
        <v>1.130333768495006</v>
      </c>
      <c r="F420" s="84" t="s">
        <v>2138</v>
      </c>
      <c r="G420" s="84" t="b">
        <v>0</v>
      </c>
      <c r="H420" s="84" t="b">
        <v>0</v>
      </c>
      <c r="I420" s="84" t="b">
        <v>0</v>
      </c>
      <c r="J420" s="84" t="b">
        <v>0</v>
      </c>
      <c r="K420" s="84" t="b">
        <v>0</v>
      </c>
      <c r="L420" s="84" t="b">
        <v>0</v>
      </c>
    </row>
    <row r="421" spans="1:12" ht="15">
      <c r="A421" s="84" t="s">
        <v>281</v>
      </c>
      <c r="B421" s="84" t="s">
        <v>280</v>
      </c>
      <c r="C421" s="84">
        <v>4</v>
      </c>
      <c r="D421" s="118">
        <v>0</v>
      </c>
      <c r="E421" s="118">
        <v>1.130333768495006</v>
      </c>
      <c r="F421" s="84" t="s">
        <v>2138</v>
      </c>
      <c r="G421" s="84" t="b">
        <v>0</v>
      </c>
      <c r="H421" s="84" t="b">
        <v>0</v>
      </c>
      <c r="I421" s="84" t="b">
        <v>0</v>
      </c>
      <c r="J421" s="84" t="b">
        <v>0</v>
      </c>
      <c r="K421" s="84" t="b">
        <v>0</v>
      </c>
      <c r="L421" s="84" t="b">
        <v>0</v>
      </c>
    </row>
    <row r="422" spans="1:12" ht="15">
      <c r="A422" s="84" t="s">
        <v>280</v>
      </c>
      <c r="B422" s="84" t="s">
        <v>222</v>
      </c>
      <c r="C422" s="84">
        <v>4</v>
      </c>
      <c r="D422" s="118">
        <v>0</v>
      </c>
      <c r="E422" s="118">
        <v>1.130333768495006</v>
      </c>
      <c r="F422" s="84" t="s">
        <v>2138</v>
      </c>
      <c r="G422" s="84" t="b">
        <v>0</v>
      </c>
      <c r="H422" s="84" t="b">
        <v>0</v>
      </c>
      <c r="I422" s="84" t="b">
        <v>0</v>
      </c>
      <c r="J422" s="84" t="b">
        <v>0</v>
      </c>
      <c r="K422" s="84" t="b">
        <v>0</v>
      </c>
      <c r="L422" s="84" t="b">
        <v>0</v>
      </c>
    </row>
    <row r="423" spans="1:12" ht="15">
      <c r="A423" s="84" t="s">
        <v>283</v>
      </c>
      <c r="B423" s="84" t="s">
        <v>282</v>
      </c>
      <c r="C423" s="84">
        <v>3</v>
      </c>
      <c r="D423" s="118">
        <v>0.006462348445256893</v>
      </c>
      <c r="E423" s="118">
        <v>1.0053950318867062</v>
      </c>
      <c r="F423" s="84" t="s">
        <v>2138</v>
      </c>
      <c r="G423" s="84" t="b">
        <v>0</v>
      </c>
      <c r="H423" s="84" t="b">
        <v>0</v>
      </c>
      <c r="I423" s="84" t="b">
        <v>0</v>
      </c>
      <c r="J423" s="84" t="b">
        <v>0</v>
      </c>
      <c r="K423" s="84" t="b">
        <v>0</v>
      </c>
      <c r="L423" s="84" t="b">
        <v>0</v>
      </c>
    </row>
    <row r="424" spans="1:12" ht="15">
      <c r="A424" s="84" t="s">
        <v>213</v>
      </c>
      <c r="B424" s="84" t="s">
        <v>279</v>
      </c>
      <c r="C424" s="84">
        <v>3</v>
      </c>
      <c r="D424" s="118">
        <v>0.006462348445256893</v>
      </c>
      <c r="E424" s="118">
        <v>1.130333768495006</v>
      </c>
      <c r="F424" s="84" t="s">
        <v>2138</v>
      </c>
      <c r="G424" s="84" t="b">
        <v>0</v>
      </c>
      <c r="H424" s="84" t="b">
        <v>0</v>
      </c>
      <c r="I424" s="84" t="b">
        <v>0</v>
      </c>
      <c r="J424" s="84" t="b">
        <v>0</v>
      </c>
      <c r="K424" s="84" t="b">
        <v>0</v>
      </c>
      <c r="L424" s="84" t="b">
        <v>0</v>
      </c>
    </row>
    <row r="425" spans="1:12" ht="15">
      <c r="A425" s="84" t="s">
        <v>278</v>
      </c>
      <c r="B425" s="84" t="s">
        <v>277</v>
      </c>
      <c r="C425" s="84">
        <v>3</v>
      </c>
      <c r="D425" s="118">
        <v>0.006462348445256893</v>
      </c>
      <c r="E425" s="118">
        <v>1.255272505103306</v>
      </c>
      <c r="F425" s="84" t="s">
        <v>2138</v>
      </c>
      <c r="G425" s="84" t="b">
        <v>0</v>
      </c>
      <c r="H425" s="84" t="b">
        <v>0</v>
      </c>
      <c r="I425" s="84" t="b">
        <v>0</v>
      </c>
      <c r="J425" s="84" t="b">
        <v>0</v>
      </c>
      <c r="K425" s="84" t="b">
        <v>0</v>
      </c>
      <c r="L425" s="84" t="b">
        <v>0</v>
      </c>
    </row>
    <row r="426" spans="1:12" ht="15">
      <c r="A426" s="84" t="s">
        <v>222</v>
      </c>
      <c r="B426" s="84" t="s">
        <v>213</v>
      </c>
      <c r="C426" s="84">
        <v>2</v>
      </c>
      <c r="D426" s="118">
        <v>0.010380344678068316</v>
      </c>
      <c r="E426" s="118">
        <v>0.9542425094393249</v>
      </c>
      <c r="F426" s="84" t="s">
        <v>2138</v>
      </c>
      <c r="G426" s="84" t="b">
        <v>0</v>
      </c>
      <c r="H426" s="84" t="b">
        <v>0</v>
      </c>
      <c r="I426" s="84" t="b">
        <v>0</v>
      </c>
      <c r="J426" s="84" t="b">
        <v>0</v>
      </c>
      <c r="K426" s="84" t="b">
        <v>0</v>
      </c>
      <c r="L426" s="84" t="b">
        <v>0</v>
      </c>
    </row>
    <row r="427" spans="1:12" ht="15">
      <c r="A427" s="84" t="s">
        <v>279</v>
      </c>
      <c r="B427" s="84" t="s">
        <v>278</v>
      </c>
      <c r="C427" s="84">
        <v>2</v>
      </c>
      <c r="D427" s="118">
        <v>0.010380344678068316</v>
      </c>
      <c r="E427" s="118">
        <v>0.829303772831025</v>
      </c>
      <c r="F427" s="84" t="s">
        <v>2138</v>
      </c>
      <c r="G427" s="84" t="b">
        <v>0</v>
      </c>
      <c r="H427" s="84" t="b">
        <v>0</v>
      </c>
      <c r="I427" s="84" t="b">
        <v>0</v>
      </c>
      <c r="J427" s="84" t="b">
        <v>0</v>
      </c>
      <c r="K427" s="84" t="b">
        <v>0</v>
      </c>
      <c r="L427" s="84" t="b">
        <v>0</v>
      </c>
    </row>
    <row r="428" spans="1:12" ht="15">
      <c r="A428" s="84" t="s">
        <v>279</v>
      </c>
      <c r="B428" s="84" t="s">
        <v>212</v>
      </c>
      <c r="C428" s="84">
        <v>2</v>
      </c>
      <c r="D428" s="118">
        <v>0.010380344678068316</v>
      </c>
      <c r="E428" s="118">
        <v>1.130333768495006</v>
      </c>
      <c r="F428" s="84" t="s">
        <v>2138</v>
      </c>
      <c r="G428" s="84" t="b">
        <v>0</v>
      </c>
      <c r="H428" s="84" t="b">
        <v>0</v>
      </c>
      <c r="I428" s="84" t="b">
        <v>0</v>
      </c>
      <c r="J428" s="84" t="b">
        <v>0</v>
      </c>
      <c r="K428" s="84" t="b">
        <v>0</v>
      </c>
      <c r="L428" s="84" t="b">
        <v>0</v>
      </c>
    </row>
    <row r="429" spans="1:12" ht="15">
      <c r="A429" s="84" t="s">
        <v>212</v>
      </c>
      <c r="B429" s="84" t="s">
        <v>278</v>
      </c>
      <c r="C429" s="84">
        <v>2</v>
      </c>
      <c r="D429" s="118">
        <v>0.010380344678068316</v>
      </c>
      <c r="E429" s="118">
        <v>0.9542425094393249</v>
      </c>
      <c r="F429" s="84" t="s">
        <v>2138</v>
      </c>
      <c r="G429" s="84" t="b">
        <v>0</v>
      </c>
      <c r="H429" s="84" t="b">
        <v>0</v>
      </c>
      <c r="I429" s="84" t="b">
        <v>0</v>
      </c>
      <c r="J429" s="84" t="b">
        <v>0</v>
      </c>
      <c r="K429" s="84" t="b">
        <v>0</v>
      </c>
      <c r="L429" s="84" t="b">
        <v>0</v>
      </c>
    </row>
    <row r="430" spans="1:12" ht="15">
      <c r="A430" s="84" t="s">
        <v>214</v>
      </c>
      <c r="B430" s="84" t="s">
        <v>283</v>
      </c>
      <c r="C430" s="84">
        <v>2</v>
      </c>
      <c r="D430" s="118">
        <v>0.010380344678068316</v>
      </c>
      <c r="E430" s="118">
        <v>1.255272505103306</v>
      </c>
      <c r="F430" s="84" t="s">
        <v>2138</v>
      </c>
      <c r="G430" s="84" t="b">
        <v>0</v>
      </c>
      <c r="H430" s="84" t="b">
        <v>0</v>
      </c>
      <c r="I430" s="84" t="b">
        <v>0</v>
      </c>
      <c r="J430" s="84" t="b">
        <v>0</v>
      </c>
      <c r="K430" s="84" t="b">
        <v>0</v>
      </c>
      <c r="L43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2675</v>
      </c>
      <c r="B2" s="122" t="s">
        <v>2676</v>
      </c>
      <c r="C2" s="119" t="s">
        <v>2677</v>
      </c>
    </row>
    <row r="3" spans="1:3" ht="15">
      <c r="A3" s="121" t="s">
        <v>2131</v>
      </c>
      <c r="B3" s="121" t="s">
        <v>2131</v>
      </c>
      <c r="C3" s="34">
        <v>79</v>
      </c>
    </row>
    <row r="4" spans="1:3" ht="15">
      <c r="A4" s="121" t="s">
        <v>2131</v>
      </c>
      <c r="B4" s="121" t="s">
        <v>2132</v>
      </c>
      <c r="C4" s="34">
        <v>2</v>
      </c>
    </row>
    <row r="5" spans="1:3" ht="15">
      <c r="A5" s="121" t="s">
        <v>2131</v>
      </c>
      <c r="B5" s="121" t="s">
        <v>2133</v>
      </c>
      <c r="C5" s="34">
        <v>5</v>
      </c>
    </row>
    <row r="6" spans="1:3" ht="15">
      <c r="A6" s="121" t="s">
        <v>2132</v>
      </c>
      <c r="B6" s="121" t="s">
        <v>2132</v>
      </c>
      <c r="C6" s="34">
        <v>200</v>
      </c>
    </row>
    <row r="7" spans="1:3" ht="15">
      <c r="A7" s="121" t="s">
        <v>2132</v>
      </c>
      <c r="B7" s="121" t="s">
        <v>2133</v>
      </c>
      <c r="C7" s="34">
        <v>15</v>
      </c>
    </row>
    <row r="8" spans="1:3" ht="15">
      <c r="A8" s="121" t="s">
        <v>2132</v>
      </c>
      <c r="B8" s="121" t="s">
        <v>2135</v>
      </c>
      <c r="C8" s="34">
        <v>14</v>
      </c>
    </row>
    <row r="9" spans="1:3" ht="15">
      <c r="A9" s="121" t="s">
        <v>2133</v>
      </c>
      <c r="B9" s="121" t="s">
        <v>2133</v>
      </c>
      <c r="C9" s="34">
        <v>65</v>
      </c>
    </row>
    <row r="10" spans="1:3" ht="15">
      <c r="A10" s="121" t="s">
        <v>2134</v>
      </c>
      <c r="B10" s="121" t="s">
        <v>2132</v>
      </c>
      <c r="C10" s="34">
        <v>1</v>
      </c>
    </row>
    <row r="11" spans="1:3" ht="15">
      <c r="A11" s="121" t="s">
        <v>2134</v>
      </c>
      <c r="B11" s="121" t="s">
        <v>2133</v>
      </c>
      <c r="C11" s="34">
        <v>5</v>
      </c>
    </row>
    <row r="12" spans="1:3" ht="15">
      <c r="A12" s="121" t="s">
        <v>2134</v>
      </c>
      <c r="B12" s="121" t="s">
        <v>2134</v>
      </c>
      <c r="C12" s="34">
        <v>29</v>
      </c>
    </row>
    <row r="13" spans="1:3" ht="15">
      <c r="A13" s="121" t="s">
        <v>2135</v>
      </c>
      <c r="B13" s="121" t="s">
        <v>2133</v>
      </c>
      <c r="C13" s="34">
        <v>1</v>
      </c>
    </row>
    <row r="14" spans="1:3" ht="15">
      <c r="A14" s="121" t="s">
        <v>2135</v>
      </c>
      <c r="B14" s="121" t="s">
        <v>2135</v>
      </c>
      <c r="C14" s="34">
        <v>37</v>
      </c>
    </row>
    <row r="15" spans="1:3" ht="15">
      <c r="A15" s="121" t="s">
        <v>2136</v>
      </c>
      <c r="B15" s="121" t="s">
        <v>2132</v>
      </c>
      <c r="C15" s="34">
        <v>1</v>
      </c>
    </row>
    <row r="16" spans="1:3" ht="15">
      <c r="A16" s="121" t="s">
        <v>2136</v>
      </c>
      <c r="B16" s="121" t="s">
        <v>2133</v>
      </c>
      <c r="C16" s="34">
        <v>2</v>
      </c>
    </row>
    <row r="17" spans="1:3" ht="15">
      <c r="A17" s="121" t="s">
        <v>2136</v>
      </c>
      <c r="B17" s="121" t="s">
        <v>2135</v>
      </c>
      <c r="C17" s="34">
        <v>3</v>
      </c>
    </row>
    <row r="18" spans="1:3" ht="15">
      <c r="A18" s="121" t="s">
        <v>2136</v>
      </c>
      <c r="B18" s="121" t="s">
        <v>2136</v>
      </c>
      <c r="C18" s="34">
        <v>30</v>
      </c>
    </row>
    <row r="19" spans="1:3" ht="15">
      <c r="A19" s="121" t="s">
        <v>2137</v>
      </c>
      <c r="B19" s="121" t="s">
        <v>2132</v>
      </c>
      <c r="C19" s="34">
        <v>1</v>
      </c>
    </row>
    <row r="20" spans="1:3" ht="15">
      <c r="A20" s="121" t="s">
        <v>2137</v>
      </c>
      <c r="B20" s="121" t="s">
        <v>2133</v>
      </c>
      <c r="C20" s="34">
        <v>2</v>
      </c>
    </row>
    <row r="21" spans="1:3" ht="15">
      <c r="A21" s="121" t="s">
        <v>2137</v>
      </c>
      <c r="B21" s="121" t="s">
        <v>2137</v>
      </c>
      <c r="C21" s="34">
        <v>11</v>
      </c>
    </row>
    <row r="22" spans="1:3" ht="15">
      <c r="A22" s="121" t="s">
        <v>2138</v>
      </c>
      <c r="B22" s="121" t="s">
        <v>2133</v>
      </c>
      <c r="C22" s="34">
        <v>4</v>
      </c>
    </row>
    <row r="23" spans="1:3" ht="15">
      <c r="A23" s="121" t="s">
        <v>2138</v>
      </c>
      <c r="B23" s="121" t="s">
        <v>2138</v>
      </c>
      <c r="C23" s="34">
        <v>36</v>
      </c>
    </row>
    <row r="24" spans="1:3" ht="15">
      <c r="A24" s="121" t="s">
        <v>2139</v>
      </c>
      <c r="B24" s="121" t="s">
        <v>2133</v>
      </c>
      <c r="C24" s="34">
        <v>1</v>
      </c>
    </row>
    <row r="25" spans="1:3" ht="15">
      <c r="A25" s="121" t="s">
        <v>2139</v>
      </c>
      <c r="B25" s="121" t="s">
        <v>2139</v>
      </c>
      <c r="C25" s="34">
        <v>8</v>
      </c>
    </row>
    <row r="26" spans="1:3" ht="15">
      <c r="A26" s="121" t="s">
        <v>2140</v>
      </c>
      <c r="B26" s="121" t="s">
        <v>2140</v>
      </c>
      <c r="C26" s="34">
        <v>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2683</v>
      </c>
      <c r="B1" s="13" t="s">
        <v>17</v>
      </c>
    </row>
    <row r="2" spans="1:2" ht="15">
      <c r="A2" s="78" t="s">
        <v>2684</v>
      </c>
      <c r="B2" s="78" t="s">
        <v>2690</v>
      </c>
    </row>
    <row r="3" spans="1:2" ht="15">
      <c r="A3" s="78" t="s">
        <v>2685</v>
      </c>
      <c r="B3" s="78" t="s">
        <v>2691</v>
      </c>
    </row>
    <row r="4" spans="1:2" ht="15">
      <c r="A4" s="78" t="s">
        <v>2686</v>
      </c>
      <c r="B4" s="78" t="s">
        <v>2692</v>
      </c>
    </row>
    <row r="5" spans="1:2" ht="15">
      <c r="A5" s="78" t="s">
        <v>2687</v>
      </c>
      <c r="B5" s="78" t="s">
        <v>2693</v>
      </c>
    </row>
    <row r="6" spans="1:2" ht="15">
      <c r="A6" s="78" t="s">
        <v>2688</v>
      </c>
      <c r="B6" s="78" t="s">
        <v>2694</v>
      </c>
    </row>
    <row r="7" spans="1:2" ht="15">
      <c r="A7" s="78" t="s">
        <v>2689</v>
      </c>
      <c r="B7" s="78" t="s">
        <v>2691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2130</v>
      </c>
      <c r="BB2" s="13" t="s">
        <v>2152</v>
      </c>
      <c r="BC2" s="13" t="s">
        <v>2153</v>
      </c>
      <c r="BD2" s="119" t="s">
        <v>2664</v>
      </c>
      <c r="BE2" s="119" t="s">
        <v>2665</v>
      </c>
      <c r="BF2" s="119" t="s">
        <v>2666</v>
      </c>
      <c r="BG2" s="119" t="s">
        <v>2667</v>
      </c>
      <c r="BH2" s="119" t="s">
        <v>2668</v>
      </c>
      <c r="BI2" s="119" t="s">
        <v>2669</v>
      </c>
      <c r="BJ2" s="119" t="s">
        <v>2670</v>
      </c>
      <c r="BK2" s="119" t="s">
        <v>2671</v>
      </c>
      <c r="BL2" s="119" t="s">
        <v>2672</v>
      </c>
    </row>
    <row r="3" spans="1:64" ht="15" customHeight="1">
      <c r="A3" s="64" t="s">
        <v>212</v>
      </c>
      <c r="B3" s="64" t="s">
        <v>276</v>
      </c>
      <c r="C3" s="65"/>
      <c r="D3" s="66"/>
      <c r="E3" s="67"/>
      <c r="F3" s="68"/>
      <c r="G3" s="65"/>
      <c r="H3" s="69"/>
      <c r="I3" s="70"/>
      <c r="J3" s="70"/>
      <c r="K3" s="34" t="s">
        <v>65</v>
      </c>
      <c r="L3" s="71">
        <v>3</v>
      </c>
      <c r="M3" s="71"/>
      <c r="N3" s="72"/>
      <c r="O3" s="78" t="s">
        <v>382</v>
      </c>
      <c r="P3" s="80">
        <v>43677.70261574074</v>
      </c>
      <c r="Q3" s="78" t="s">
        <v>384</v>
      </c>
      <c r="R3" s="78"/>
      <c r="S3" s="78"/>
      <c r="T3" s="78"/>
      <c r="U3" s="78"/>
      <c r="V3" s="83" t="s">
        <v>541</v>
      </c>
      <c r="W3" s="80">
        <v>43677.70261574074</v>
      </c>
      <c r="X3" s="83" t="s">
        <v>591</v>
      </c>
      <c r="Y3" s="78"/>
      <c r="Z3" s="78"/>
      <c r="AA3" s="84" t="s">
        <v>709</v>
      </c>
      <c r="AB3" s="84" t="s">
        <v>711</v>
      </c>
      <c r="AC3" s="78" t="b">
        <v>0</v>
      </c>
      <c r="AD3" s="78">
        <v>3</v>
      </c>
      <c r="AE3" s="84" t="s">
        <v>836</v>
      </c>
      <c r="AF3" s="78" t="b">
        <v>0</v>
      </c>
      <c r="AG3" s="78" t="s">
        <v>853</v>
      </c>
      <c r="AH3" s="78"/>
      <c r="AI3" s="84" t="s">
        <v>839</v>
      </c>
      <c r="AJ3" s="78" t="b">
        <v>0</v>
      </c>
      <c r="AK3" s="78">
        <v>0</v>
      </c>
      <c r="AL3" s="84" t="s">
        <v>839</v>
      </c>
      <c r="AM3" s="78" t="s">
        <v>860</v>
      </c>
      <c r="AN3" s="78" t="b">
        <v>0</v>
      </c>
      <c r="AO3" s="84" t="s">
        <v>711</v>
      </c>
      <c r="AP3" s="78" t="s">
        <v>176</v>
      </c>
      <c r="AQ3" s="78">
        <v>0</v>
      </c>
      <c r="AR3" s="78">
        <v>0</v>
      </c>
      <c r="AS3" s="78"/>
      <c r="AT3" s="78"/>
      <c r="AU3" s="78"/>
      <c r="AV3" s="78"/>
      <c r="AW3" s="78"/>
      <c r="AX3" s="78"/>
      <c r="AY3" s="78"/>
      <c r="AZ3" s="78"/>
      <c r="BA3">
        <v>1</v>
      </c>
      <c r="BB3" s="78" t="str">
        <f>REPLACE(INDEX(GroupVertices[Group],MATCH(Edges25[[#This Row],[Vertex 1]],GroupVertices[Vertex],0)),1,1,"")</f>
        <v>8</v>
      </c>
      <c r="BC3" s="78" t="str">
        <f>REPLACE(INDEX(GroupVertices[Group],MATCH(Edges25[[#This Row],[Vertex 2]],GroupVertices[Vertex],0)),1,1,"")</f>
        <v>8</v>
      </c>
      <c r="BD3" s="48"/>
      <c r="BE3" s="49"/>
      <c r="BF3" s="48"/>
      <c r="BG3" s="49"/>
      <c r="BH3" s="48"/>
      <c r="BI3" s="49"/>
      <c r="BJ3" s="48"/>
      <c r="BK3" s="49"/>
      <c r="BL3" s="48"/>
    </row>
    <row r="4" spans="1:64" ht="15" customHeight="1">
      <c r="A4" s="64" t="s">
        <v>213</v>
      </c>
      <c r="B4" s="64" t="s">
        <v>277</v>
      </c>
      <c r="C4" s="65"/>
      <c r="D4" s="66"/>
      <c r="E4" s="67"/>
      <c r="F4" s="68"/>
      <c r="G4" s="65"/>
      <c r="H4" s="69"/>
      <c r="I4" s="70"/>
      <c r="J4" s="70"/>
      <c r="K4" s="34" t="s">
        <v>65</v>
      </c>
      <c r="L4" s="77">
        <v>4</v>
      </c>
      <c r="M4" s="77"/>
      <c r="N4" s="72"/>
      <c r="O4" s="79" t="s">
        <v>382</v>
      </c>
      <c r="P4" s="81">
        <v>43677.70085648148</v>
      </c>
      <c r="Q4" s="79" t="s">
        <v>385</v>
      </c>
      <c r="R4" s="79"/>
      <c r="S4" s="79"/>
      <c r="T4" s="79"/>
      <c r="U4" s="79"/>
      <c r="V4" s="82" t="s">
        <v>542</v>
      </c>
      <c r="W4" s="81">
        <v>43677.70085648148</v>
      </c>
      <c r="X4" s="82" t="s">
        <v>592</v>
      </c>
      <c r="Y4" s="79"/>
      <c r="Z4" s="79"/>
      <c r="AA4" s="85" t="s">
        <v>710</v>
      </c>
      <c r="AB4" s="85" t="s">
        <v>711</v>
      </c>
      <c r="AC4" s="79" t="b">
        <v>0</v>
      </c>
      <c r="AD4" s="79">
        <v>0</v>
      </c>
      <c r="AE4" s="85" t="s">
        <v>836</v>
      </c>
      <c r="AF4" s="79" t="b">
        <v>0</v>
      </c>
      <c r="AG4" s="79" t="s">
        <v>854</v>
      </c>
      <c r="AH4" s="79"/>
      <c r="AI4" s="85" t="s">
        <v>839</v>
      </c>
      <c r="AJ4" s="79" t="b">
        <v>0</v>
      </c>
      <c r="AK4" s="79">
        <v>0</v>
      </c>
      <c r="AL4" s="85" t="s">
        <v>839</v>
      </c>
      <c r="AM4" s="79" t="s">
        <v>861</v>
      </c>
      <c r="AN4" s="79" t="b">
        <v>0</v>
      </c>
      <c r="AO4" s="85" t="s">
        <v>711</v>
      </c>
      <c r="AP4" s="79" t="s">
        <v>176</v>
      </c>
      <c r="AQ4" s="79">
        <v>0</v>
      </c>
      <c r="AR4" s="79">
        <v>0</v>
      </c>
      <c r="AS4" s="79"/>
      <c r="AT4" s="79"/>
      <c r="AU4" s="79"/>
      <c r="AV4" s="79"/>
      <c r="AW4" s="79"/>
      <c r="AX4" s="79"/>
      <c r="AY4" s="79"/>
      <c r="AZ4" s="79"/>
      <c r="BA4">
        <v>1</v>
      </c>
      <c r="BB4" s="78" t="str">
        <f>REPLACE(INDEX(GroupVertices[Group],MATCH(Edges25[[#This Row],[Vertex 1]],GroupVertices[Vertex],0)),1,1,"")</f>
        <v>8</v>
      </c>
      <c r="BC4" s="78" t="str">
        <f>REPLACE(INDEX(GroupVertices[Group],MATCH(Edges25[[#This Row],[Vertex 2]],GroupVertices[Vertex],0)),1,1,"")</f>
        <v>8</v>
      </c>
      <c r="BD4" s="48"/>
      <c r="BE4" s="49"/>
      <c r="BF4" s="48"/>
      <c r="BG4" s="49"/>
      <c r="BH4" s="48"/>
      <c r="BI4" s="49"/>
      <c r="BJ4" s="48"/>
      <c r="BK4" s="49"/>
      <c r="BL4" s="48"/>
    </row>
    <row r="5" spans="1:64" ht="15">
      <c r="A5" s="64" t="s">
        <v>214</v>
      </c>
      <c r="B5" s="64" t="s">
        <v>277</v>
      </c>
      <c r="C5" s="65"/>
      <c r="D5" s="66"/>
      <c r="E5" s="67"/>
      <c r="F5" s="68"/>
      <c r="G5" s="65"/>
      <c r="H5" s="69"/>
      <c r="I5" s="70"/>
      <c r="J5" s="70"/>
      <c r="K5" s="34" t="s">
        <v>65</v>
      </c>
      <c r="L5" s="77">
        <v>6</v>
      </c>
      <c r="M5" s="77"/>
      <c r="N5" s="72"/>
      <c r="O5" s="79" t="s">
        <v>382</v>
      </c>
      <c r="P5" s="81">
        <v>43677.694699074076</v>
      </c>
      <c r="Q5" s="79" t="s">
        <v>386</v>
      </c>
      <c r="R5" s="79"/>
      <c r="S5" s="79"/>
      <c r="T5" s="79"/>
      <c r="U5" s="79"/>
      <c r="V5" s="82" t="s">
        <v>543</v>
      </c>
      <c r="W5" s="81">
        <v>43677.694699074076</v>
      </c>
      <c r="X5" s="82" t="s">
        <v>593</v>
      </c>
      <c r="Y5" s="79"/>
      <c r="Z5" s="79"/>
      <c r="AA5" s="85" t="s">
        <v>711</v>
      </c>
      <c r="AB5" s="85" t="s">
        <v>827</v>
      </c>
      <c r="AC5" s="79" t="b">
        <v>0</v>
      </c>
      <c r="AD5" s="79">
        <v>7</v>
      </c>
      <c r="AE5" s="85" t="s">
        <v>837</v>
      </c>
      <c r="AF5" s="79" t="b">
        <v>0</v>
      </c>
      <c r="AG5" s="79" t="s">
        <v>853</v>
      </c>
      <c r="AH5" s="79"/>
      <c r="AI5" s="85" t="s">
        <v>839</v>
      </c>
      <c r="AJ5" s="79" t="b">
        <v>0</v>
      </c>
      <c r="AK5" s="79">
        <v>0</v>
      </c>
      <c r="AL5" s="85" t="s">
        <v>839</v>
      </c>
      <c r="AM5" s="79" t="s">
        <v>861</v>
      </c>
      <c r="AN5" s="79" t="b">
        <v>0</v>
      </c>
      <c r="AO5" s="85" t="s">
        <v>827</v>
      </c>
      <c r="AP5" s="79" t="s">
        <v>176</v>
      </c>
      <c r="AQ5" s="79">
        <v>0</v>
      </c>
      <c r="AR5" s="79">
        <v>0</v>
      </c>
      <c r="AS5" s="79"/>
      <c r="AT5" s="79"/>
      <c r="AU5" s="79"/>
      <c r="AV5" s="79"/>
      <c r="AW5" s="79"/>
      <c r="AX5" s="79"/>
      <c r="AY5" s="79"/>
      <c r="AZ5" s="79"/>
      <c r="BA5">
        <v>1</v>
      </c>
      <c r="BB5" s="78" t="str">
        <f>REPLACE(INDEX(GroupVertices[Group],MATCH(Edges25[[#This Row],[Vertex 1]],GroupVertices[Vertex],0)),1,1,"")</f>
        <v>8</v>
      </c>
      <c r="BC5" s="78" t="str">
        <f>REPLACE(INDEX(GroupVertices[Group],MATCH(Edges25[[#This Row],[Vertex 2]],GroupVertices[Vertex],0)),1,1,"")</f>
        <v>8</v>
      </c>
      <c r="BD5" s="48"/>
      <c r="BE5" s="49"/>
      <c r="BF5" s="48"/>
      <c r="BG5" s="49"/>
      <c r="BH5" s="48"/>
      <c r="BI5" s="49"/>
      <c r="BJ5" s="48"/>
      <c r="BK5" s="49"/>
      <c r="BL5" s="48"/>
    </row>
    <row r="6" spans="1:64" ht="15">
      <c r="A6" s="64" t="s">
        <v>214</v>
      </c>
      <c r="B6" s="64" t="s">
        <v>278</v>
      </c>
      <c r="C6" s="65"/>
      <c r="D6" s="66"/>
      <c r="E6" s="67"/>
      <c r="F6" s="68"/>
      <c r="G6" s="65"/>
      <c r="H6" s="69"/>
      <c r="I6" s="70"/>
      <c r="J6" s="70"/>
      <c r="K6" s="34" t="s">
        <v>65</v>
      </c>
      <c r="L6" s="77">
        <v>10</v>
      </c>
      <c r="M6" s="77"/>
      <c r="N6" s="72"/>
      <c r="O6" s="79" t="s">
        <v>382</v>
      </c>
      <c r="P6" s="81">
        <v>43677.742997685185</v>
      </c>
      <c r="Q6" s="79" t="s">
        <v>387</v>
      </c>
      <c r="R6" s="82" t="s">
        <v>482</v>
      </c>
      <c r="S6" s="79" t="s">
        <v>512</v>
      </c>
      <c r="T6" s="79"/>
      <c r="U6" s="79"/>
      <c r="V6" s="82" t="s">
        <v>543</v>
      </c>
      <c r="W6" s="81">
        <v>43677.742997685185</v>
      </c>
      <c r="X6" s="82" t="s">
        <v>594</v>
      </c>
      <c r="Y6" s="79"/>
      <c r="Z6" s="79"/>
      <c r="AA6" s="85" t="s">
        <v>712</v>
      </c>
      <c r="AB6" s="85" t="s">
        <v>709</v>
      </c>
      <c r="AC6" s="79" t="b">
        <v>0</v>
      </c>
      <c r="AD6" s="79">
        <v>0</v>
      </c>
      <c r="AE6" s="85" t="s">
        <v>838</v>
      </c>
      <c r="AF6" s="79" t="b">
        <v>0</v>
      </c>
      <c r="AG6" s="79" t="s">
        <v>853</v>
      </c>
      <c r="AH6" s="79"/>
      <c r="AI6" s="85" t="s">
        <v>839</v>
      </c>
      <c r="AJ6" s="79" t="b">
        <v>0</v>
      </c>
      <c r="AK6" s="79">
        <v>0</v>
      </c>
      <c r="AL6" s="85" t="s">
        <v>839</v>
      </c>
      <c r="AM6" s="79" t="s">
        <v>861</v>
      </c>
      <c r="AN6" s="79" t="b">
        <v>1</v>
      </c>
      <c r="AO6" s="85" t="s">
        <v>709</v>
      </c>
      <c r="AP6" s="79" t="s">
        <v>176</v>
      </c>
      <c r="AQ6" s="79">
        <v>0</v>
      </c>
      <c r="AR6" s="79">
        <v>0</v>
      </c>
      <c r="AS6" s="79"/>
      <c r="AT6" s="79"/>
      <c r="AU6" s="79"/>
      <c r="AV6" s="79"/>
      <c r="AW6" s="79"/>
      <c r="AX6" s="79"/>
      <c r="AY6" s="79"/>
      <c r="AZ6" s="79"/>
      <c r="BA6">
        <v>2</v>
      </c>
      <c r="BB6" s="78" t="str">
        <f>REPLACE(INDEX(GroupVertices[Group],MATCH(Edges25[[#This Row],[Vertex 1]],GroupVertices[Vertex],0)),1,1,"")</f>
        <v>8</v>
      </c>
      <c r="BC6" s="78" t="str">
        <f>REPLACE(INDEX(GroupVertices[Group],MATCH(Edges25[[#This Row],[Vertex 2]],GroupVertices[Vertex],0)),1,1,"")</f>
        <v>8</v>
      </c>
      <c r="BD6" s="48"/>
      <c r="BE6" s="49"/>
      <c r="BF6" s="48"/>
      <c r="BG6" s="49"/>
      <c r="BH6" s="48"/>
      <c r="BI6" s="49"/>
      <c r="BJ6" s="48"/>
      <c r="BK6" s="49"/>
      <c r="BL6" s="48"/>
    </row>
    <row r="7" spans="1:64" ht="15">
      <c r="A7" s="64" t="s">
        <v>215</v>
      </c>
      <c r="B7" s="64" t="s">
        <v>215</v>
      </c>
      <c r="C7" s="65"/>
      <c r="D7" s="66"/>
      <c r="E7" s="67"/>
      <c r="F7" s="68"/>
      <c r="G7" s="65"/>
      <c r="H7" s="69"/>
      <c r="I7" s="70"/>
      <c r="J7" s="70"/>
      <c r="K7" s="34" t="s">
        <v>65</v>
      </c>
      <c r="L7" s="77">
        <v>43</v>
      </c>
      <c r="M7" s="77"/>
      <c r="N7" s="72"/>
      <c r="O7" s="79" t="s">
        <v>176</v>
      </c>
      <c r="P7" s="81">
        <v>43679.47920138889</v>
      </c>
      <c r="Q7" s="82" t="s">
        <v>388</v>
      </c>
      <c r="R7" s="79"/>
      <c r="S7" s="79"/>
      <c r="T7" s="79"/>
      <c r="U7" s="82" t="s">
        <v>520</v>
      </c>
      <c r="V7" s="82" t="s">
        <v>520</v>
      </c>
      <c r="W7" s="81">
        <v>43679.47920138889</v>
      </c>
      <c r="X7" s="82" t="s">
        <v>595</v>
      </c>
      <c r="Y7" s="79"/>
      <c r="Z7" s="79"/>
      <c r="AA7" s="85" t="s">
        <v>713</v>
      </c>
      <c r="AB7" s="79"/>
      <c r="AC7" s="79" t="b">
        <v>0</v>
      </c>
      <c r="AD7" s="79">
        <v>0</v>
      </c>
      <c r="AE7" s="85" t="s">
        <v>839</v>
      </c>
      <c r="AF7" s="79" t="b">
        <v>0</v>
      </c>
      <c r="AG7" s="79" t="s">
        <v>854</v>
      </c>
      <c r="AH7" s="79"/>
      <c r="AI7" s="85" t="s">
        <v>839</v>
      </c>
      <c r="AJ7" s="79" t="b">
        <v>0</v>
      </c>
      <c r="AK7" s="79">
        <v>0</v>
      </c>
      <c r="AL7" s="85" t="s">
        <v>839</v>
      </c>
      <c r="AM7" s="79" t="s">
        <v>862</v>
      </c>
      <c r="AN7" s="79" t="b">
        <v>0</v>
      </c>
      <c r="AO7" s="85" t="s">
        <v>713</v>
      </c>
      <c r="AP7" s="79" t="s">
        <v>176</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v>0</v>
      </c>
      <c r="BE7" s="49">
        <v>0</v>
      </c>
      <c r="BF7" s="48">
        <v>0</v>
      </c>
      <c r="BG7" s="49">
        <v>0</v>
      </c>
      <c r="BH7" s="48">
        <v>0</v>
      </c>
      <c r="BI7" s="49">
        <v>0</v>
      </c>
      <c r="BJ7" s="48">
        <v>0</v>
      </c>
      <c r="BK7" s="49">
        <v>0</v>
      </c>
      <c r="BL7" s="48">
        <v>0</v>
      </c>
    </row>
    <row r="8" spans="1:64" ht="15">
      <c r="A8" s="64" t="s">
        <v>216</v>
      </c>
      <c r="B8" s="64" t="s">
        <v>216</v>
      </c>
      <c r="C8" s="65"/>
      <c r="D8" s="66"/>
      <c r="E8" s="67"/>
      <c r="F8" s="68"/>
      <c r="G8" s="65"/>
      <c r="H8" s="69"/>
      <c r="I8" s="70"/>
      <c r="J8" s="70"/>
      <c r="K8" s="34" t="s">
        <v>65</v>
      </c>
      <c r="L8" s="77">
        <v>44</v>
      </c>
      <c r="M8" s="77"/>
      <c r="N8" s="72"/>
      <c r="O8" s="79" t="s">
        <v>176</v>
      </c>
      <c r="P8" s="81">
        <v>43679.83341435185</v>
      </c>
      <c r="Q8" s="82" t="s">
        <v>389</v>
      </c>
      <c r="R8" s="79"/>
      <c r="S8" s="79"/>
      <c r="T8" s="79"/>
      <c r="U8" s="82" t="s">
        <v>520</v>
      </c>
      <c r="V8" s="82" t="s">
        <v>520</v>
      </c>
      <c r="W8" s="81">
        <v>43679.83341435185</v>
      </c>
      <c r="X8" s="82" t="s">
        <v>596</v>
      </c>
      <c r="Y8" s="79"/>
      <c r="Z8" s="79"/>
      <c r="AA8" s="85" t="s">
        <v>714</v>
      </c>
      <c r="AB8" s="79"/>
      <c r="AC8" s="79" t="b">
        <v>0</v>
      </c>
      <c r="AD8" s="79">
        <v>0</v>
      </c>
      <c r="AE8" s="85" t="s">
        <v>839</v>
      </c>
      <c r="AF8" s="79" t="b">
        <v>0</v>
      </c>
      <c r="AG8" s="79" t="s">
        <v>854</v>
      </c>
      <c r="AH8" s="79"/>
      <c r="AI8" s="85" t="s">
        <v>839</v>
      </c>
      <c r="AJ8" s="79" t="b">
        <v>0</v>
      </c>
      <c r="AK8" s="79">
        <v>0</v>
      </c>
      <c r="AL8" s="85" t="s">
        <v>839</v>
      </c>
      <c r="AM8" s="79" t="s">
        <v>862</v>
      </c>
      <c r="AN8" s="79" t="b">
        <v>0</v>
      </c>
      <c r="AO8" s="85" t="s">
        <v>714</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0</v>
      </c>
      <c r="BE8" s="49">
        <v>0</v>
      </c>
      <c r="BF8" s="48">
        <v>0</v>
      </c>
      <c r="BG8" s="49">
        <v>0</v>
      </c>
      <c r="BH8" s="48">
        <v>0</v>
      </c>
      <c r="BI8" s="49">
        <v>0</v>
      </c>
      <c r="BJ8" s="48">
        <v>0</v>
      </c>
      <c r="BK8" s="49">
        <v>0</v>
      </c>
      <c r="BL8" s="48">
        <v>0</v>
      </c>
    </row>
    <row r="9" spans="1:64" ht="15">
      <c r="A9" s="64" t="s">
        <v>217</v>
      </c>
      <c r="B9" s="64" t="s">
        <v>217</v>
      </c>
      <c r="C9" s="65"/>
      <c r="D9" s="66"/>
      <c r="E9" s="67"/>
      <c r="F9" s="68"/>
      <c r="G9" s="65"/>
      <c r="H9" s="69"/>
      <c r="I9" s="70"/>
      <c r="J9" s="70"/>
      <c r="K9" s="34" t="s">
        <v>65</v>
      </c>
      <c r="L9" s="77">
        <v>45</v>
      </c>
      <c r="M9" s="77"/>
      <c r="N9" s="72"/>
      <c r="O9" s="79" t="s">
        <v>176</v>
      </c>
      <c r="P9" s="81">
        <v>43680.06253472222</v>
      </c>
      <c r="Q9" s="82" t="s">
        <v>390</v>
      </c>
      <c r="R9" s="79"/>
      <c r="S9" s="79"/>
      <c r="T9" s="79"/>
      <c r="U9" s="82" t="s">
        <v>520</v>
      </c>
      <c r="V9" s="82" t="s">
        <v>520</v>
      </c>
      <c r="W9" s="81">
        <v>43680.06253472222</v>
      </c>
      <c r="X9" s="82" t="s">
        <v>597</v>
      </c>
      <c r="Y9" s="79"/>
      <c r="Z9" s="79"/>
      <c r="AA9" s="85" t="s">
        <v>715</v>
      </c>
      <c r="AB9" s="79"/>
      <c r="AC9" s="79" t="b">
        <v>0</v>
      </c>
      <c r="AD9" s="79">
        <v>0</v>
      </c>
      <c r="AE9" s="85" t="s">
        <v>839</v>
      </c>
      <c r="AF9" s="79" t="b">
        <v>0</v>
      </c>
      <c r="AG9" s="79" t="s">
        <v>854</v>
      </c>
      <c r="AH9" s="79"/>
      <c r="AI9" s="85" t="s">
        <v>839</v>
      </c>
      <c r="AJ9" s="79" t="b">
        <v>0</v>
      </c>
      <c r="AK9" s="79">
        <v>0</v>
      </c>
      <c r="AL9" s="85" t="s">
        <v>839</v>
      </c>
      <c r="AM9" s="79" t="s">
        <v>862</v>
      </c>
      <c r="AN9" s="79" t="b">
        <v>0</v>
      </c>
      <c r="AO9" s="85" t="s">
        <v>715</v>
      </c>
      <c r="AP9" s="79" t="s">
        <v>176</v>
      </c>
      <c r="AQ9" s="79">
        <v>0</v>
      </c>
      <c r="AR9" s="79">
        <v>0</v>
      </c>
      <c r="AS9" s="79"/>
      <c r="AT9" s="79"/>
      <c r="AU9" s="79"/>
      <c r="AV9" s="79"/>
      <c r="AW9" s="79"/>
      <c r="AX9" s="79"/>
      <c r="AY9" s="79"/>
      <c r="AZ9" s="79"/>
      <c r="BA9">
        <v>1</v>
      </c>
      <c r="BB9" s="78" t="str">
        <f>REPLACE(INDEX(GroupVertices[Group],MATCH(Edges25[[#This Row],[Vertex 1]],GroupVertices[Vertex],0)),1,1,"")</f>
        <v>10</v>
      </c>
      <c r="BC9" s="78" t="str">
        <f>REPLACE(INDEX(GroupVertices[Group],MATCH(Edges25[[#This Row],[Vertex 2]],GroupVertices[Vertex],0)),1,1,"")</f>
        <v>10</v>
      </c>
      <c r="BD9" s="48">
        <v>0</v>
      </c>
      <c r="BE9" s="49">
        <v>0</v>
      </c>
      <c r="BF9" s="48">
        <v>0</v>
      </c>
      <c r="BG9" s="49">
        <v>0</v>
      </c>
      <c r="BH9" s="48">
        <v>0</v>
      </c>
      <c r="BI9" s="49">
        <v>0</v>
      </c>
      <c r="BJ9" s="48">
        <v>0</v>
      </c>
      <c r="BK9" s="49">
        <v>0</v>
      </c>
      <c r="BL9" s="48">
        <v>0</v>
      </c>
    </row>
    <row r="10" spans="1:64" ht="15">
      <c r="A10" s="64" t="s">
        <v>218</v>
      </c>
      <c r="B10" s="64" t="s">
        <v>222</v>
      </c>
      <c r="C10" s="65"/>
      <c r="D10" s="66"/>
      <c r="E10" s="67"/>
      <c r="F10" s="68"/>
      <c r="G10" s="65"/>
      <c r="H10" s="69"/>
      <c r="I10" s="70"/>
      <c r="J10" s="70"/>
      <c r="K10" s="34" t="s">
        <v>65</v>
      </c>
      <c r="L10" s="77">
        <v>46</v>
      </c>
      <c r="M10" s="77"/>
      <c r="N10" s="72"/>
      <c r="O10" s="79" t="s">
        <v>383</v>
      </c>
      <c r="P10" s="81">
        <v>43681.077060185184</v>
      </c>
      <c r="Q10" s="79" t="s">
        <v>391</v>
      </c>
      <c r="R10" s="79"/>
      <c r="S10" s="79"/>
      <c r="T10" s="79"/>
      <c r="U10" s="79"/>
      <c r="V10" s="82" t="s">
        <v>544</v>
      </c>
      <c r="W10" s="81">
        <v>43681.077060185184</v>
      </c>
      <c r="X10" s="82" t="s">
        <v>598</v>
      </c>
      <c r="Y10" s="79"/>
      <c r="Z10" s="79"/>
      <c r="AA10" s="85" t="s">
        <v>716</v>
      </c>
      <c r="AB10" s="79"/>
      <c r="AC10" s="79" t="b">
        <v>0</v>
      </c>
      <c r="AD10" s="79">
        <v>0</v>
      </c>
      <c r="AE10" s="85" t="s">
        <v>840</v>
      </c>
      <c r="AF10" s="79" t="b">
        <v>0</v>
      </c>
      <c r="AG10" s="79" t="s">
        <v>853</v>
      </c>
      <c r="AH10" s="79"/>
      <c r="AI10" s="85" t="s">
        <v>839</v>
      </c>
      <c r="AJ10" s="79" t="b">
        <v>0</v>
      </c>
      <c r="AK10" s="79">
        <v>0</v>
      </c>
      <c r="AL10" s="85" t="s">
        <v>839</v>
      </c>
      <c r="AM10" s="79" t="s">
        <v>863</v>
      </c>
      <c r="AN10" s="79" t="b">
        <v>0</v>
      </c>
      <c r="AO10" s="85" t="s">
        <v>716</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v>4</v>
      </c>
      <c r="BE10" s="49">
        <v>16.666666666666668</v>
      </c>
      <c r="BF10" s="48">
        <v>0</v>
      </c>
      <c r="BG10" s="49">
        <v>0</v>
      </c>
      <c r="BH10" s="48">
        <v>0</v>
      </c>
      <c r="BI10" s="49">
        <v>0</v>
      </c>
      <c r="BJ10" s="48">
        <v>20</v>
      </c>
      <c r="BK10" s="49">
        <v>83.33333333333333</v>
      </c>
      <c r="BL10" s="48">
        <v>24</v>
      </c>
    </row>
    <row r="11" spans="1:64" ht="15">
      <c r="A11" s="64" t="s">
        <v>219</v>
      </c>
      <c r="B11" s="64" t="s">
        <v>219</v>
      </c>
      <c r="C11" s="65"/>
      <c r="D11" s="66"/>
      <c r="E11" s="67"/>
      <c r="F11" s="68"/>
      <c r="G11" s="65"/>
      <c r="H11" s="69"/>
      <c r="I11" s="70"/>
      <c r="J11" s="70"/>
      <c r="K11" s="34" t="s">
        <v>65</v>
      </c>
      <c r="L11" s="77">
        <v>47</v>
      </c>
      <c r="M11" s="77"/>
      <c r="N11" s="72"/>
      <c r="O11" s="79" t="s">
        <v>176</v>
      </c>
      <c r="P11" s="81">
        <v>43681.229317129626</v>
      </c>
      <c r="Q11" s="82" t="s">
        <v>392</v>
      </c>
      <c r="R11" s="79"/>
      <c r="S11" s="79"/>
      <c r="T11" s="79"/>
      <c r="U11" s="82" t="s">
        <v>520</v>
      </c>
      <c r="V11" s="82" t="s">
        <v>520</v>
      </c>
      <c r="W11" s="81">
        <v>43681.229317129626</v>
      </c>
      <c r="X11" s="82" t="s">
        <v>599</v>
      </c>
      <c r="Y11" s="79"/>
      <c r="Z11" s="79"/>
      <c r="AA11" s="85" t="s">
        <v>717</v>
      </c>
      <c r="AB11" s="79"/>
      <c r="AC11" s="79" t="b">
        <v>0</v>
      </c>
      <c r="AD11" s="79">
        <v>0</v>
      </c>
      <c r="AE11" s="85" t="s">
        <v>839</v>
      </c>
      <c r="AF11" s="79" t="b">
        <v>0</v>
      </c>
      <c r="AG11" s="79" t="s">
        <v>854</v>
      </c>
      <c r="AH11" s="79"/>
      <c r="AI11" s="85" t="s">
        <v>839</v>
      </c>
      <c r="AJ11" s="79" t="b">
        <v>0</v>
      </c>
      <c r="AK11" s="79">
        <v>0</v>
      </c>
      <c r="AL11" s="85" t="s">
        <v>839</v>
      </c>
      <c r="AM11" s="79" t="s">
        <v>862</v>
      </c>
      <c r="AN11" s="79" t="b">
        <v>0</v>
      </c>
      <c r="AO11" s="85" t="s">
        <v>717</v>
      </c>
      <c r="AP11" s="79" t="s">
        <v>176</v>
      </c>
      <c r="AQ11" s="79">
        <v>0</v>
      </c>
      <c r="AR11" s="79">
        <v>0</v>
      </c>
      <c r="AS11" s="79"/>
      <c r="AT11" s="79"/>
      <c r="AU11" s="79"/>
      <c r="AV11" s="79"/>
      <c r="AW11" s="79"/>
      <c r="AX11" s="79"/>
      <c r="AY11" s="79"/>
      <c r="AZ11" s="79"/>
      <c r="BA11">
        <v>1</v>
      </c>
      <c r="BB11" s="78" t="str">
        <f>REPLACE(INDEX(GroupVertices[Group],MATCH(Edges25[[#This Row],[Vertex 1]],GroupVertices[Vertex],0)),1,1,"")</f>
        <v>10</v>
      </c>
      <c r="BC11" s="78" t="str">
        <f>REPLACE(INDEX(GroupVertices[Group],MATCH(Edges25[[#This Row],[Vertex 2]],GroupVertices[Vertex],0)),1,1,"")</f>
        <v>10</v>
      </c>
      <c r="BD11" s="48">
        <v>0</v>
      </c>
      <c r="BE11" s="49">
        <v>0</v>
      </c>
      <c r="BF11" s="48">
        <v>0</v>
      </c>
      <c r="BG11" s="49">
        <v>0</v>
      </c>
      <c r="BH11" s="48">
        <v>0</v>
      </c>
      <c r="BI11" s="49">
        <v>0</v>
      </c>
      <c r="BJ11" s="48">
        <v>0</v>
      </c>
      <c r="BK11" s="49">
        <v>0</v>
      </c>
      <c r="BL11" s="48">
        <v>0</v>
      </c>
    </row>
    <row r="12" spans="1:64" ht="15">
      <c r="A12" s="64" t="s">
        <v>220</v>
      </c>
      <c r="B12" s="64" t="s">
        <v>235</v>
      </c>
      <c r="C12" s="65"/>
      <c r="D12" s="66"/>
      <c r="E12" s="67"/>
      <c r="F12" s="68"/>
      <c r="G12" s="65"/>
      <c r="H12" s="69"/>
      <c r="I12" s="70"/>
      <c r="J12" s="70"/>
      <c r="K12" s="34" t="s">
        <v>65</v>
      </c>
      <c r="L12" s="77">
        <v>48</v>
      </c>
      <c r="M12" s="77"/>
      <c r="N12" s="72"/>
      <c r="O12" s="79" t="s">
        <v>382</v>
      </c>
      <c r="P12" s="81">
        <v>43681.68184027778</v>
      </c>
      <c r="Q12" s="79" t="s">
        <v>393</v>
      </c>
      <c r="R12" s="79"/>
      <c r="S12" s="79"/>
      <c r="T12" s="79"/>
      <c r="U12" s="79"/>
      <c r="V12" s="82" t="s">
        <v>545</v>
      </c>
      <c r="W12" s="81">
        <v>43681.68184027778</v>
      </c>
      <c r="X12" s="82" t="s">
        <v>600</v>
      </c>
      <c r="Y12" s="79"/>
      <c r="Z12" s="79"/>
      <c r="AA12" s="85" t="s">
        <v>718</v>
      </c>
      <c r="AB12" s="79"/>
      <c r="AC12" s="79" t="b">
        <v>0</v>
      </c>
      <c r="AD12" s="79">
        <v>0</v>
      </c>
      <c r="AE12" s="85" t="s">
        <v>839</v>
      </c>
      <c r="AF12" s="79" t="b">
        <v>0</v>
      </c>
      <c r="AG12" s="79" t="s">
        <v>853</v>
      </c>
      <c r="AH12" s="79"/>
      <c r="AI12" s="85" t="s">
        <v>839</v>
      </c>
      <c r="AJ12" s="79" t="b">
        <v>0</v>
      </c>
      <c r="AK12" s="79">
        <v>0</v>
      </c>
      <c r="AL12" s="85" t="s">
        <v>839</v>
      </c>
      <c r="AM12" s="79" t="s">
        <v>860</v>
      </c>
      <c r="AN12" s="79" t="b">
        <v>0</v>
      </c>
      <c r="AO12" s="85" t="s">
        <v>718</v>
      </c>
      <c r="AP12" s="79" t="s">
        <v>176</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c r="BE12" s="49"/>
      <c r="BF12" s="48"/>
      <c r="BG12" s="49"/>
      <c r="BH12" s="48"/>
      <c r="BI12" s="49"/>
      <c r="BJ12" s="48"/>
      <c r="BK12" s="49"/>
      <c r="BL12" s="48"/>
    </row>
    <row r="13" spans="1:64" ht="15">
      <c r="A13" s="64" t="s">
        <v>221</v>
      </c>
      <c r="B13" s="64" t="s">
        <v>222</v>
      </c>
      <c r="C13" s="65"/>
      <c r="D13" s="66"/>
      <c r="E13" s="67"/>
      <c r="F13" s="68"/>
      <c r="G13" s="65"/>
      <c r="H13" s="69"/>
      <c r="I13" s="70"/>
      <c r="J13" s="70"/>
      <c r="K13" s="34" t="s">
        <v>65</v>
      </c>
      <c r="L13" s="77">
        <v>51</v>
      </c>
      <c r="M13" s="77"/>
      <c r="N13" s="72"/>
      <c r="O13" s="79" t="s">
        <v>382</v>
      </c>
      <c r="P13" s="81">
        <v>43682.5703125</v>
      </c>
      <c r="Q13" s="79" t="s">
        <v>394</v>
      </c>
      <c r="R13" s="79"/>
      <c r="S13" s="79"/>
      <c r="T13" s="79"/>
      <c r="U13" s="79"/>
      <c r="V13" s="82" t="s">
        <v>546</v>
      </c>
      <c r="W13" s="81">
        <v>43682.5703125</v>
      </c>
      <c r="X13" s="82" t="s">
        <v>601</v>
      </c>
      <c r="Y13" s="79"/>
      <c r="Z13" s="79"/>
      <c r="AA13" s="85" t="s">
        <v>719</v>
      </c>
      <c r="AB13" s="79"/>
      <c r="AC13" s="79" t="b">
        <v>0</v>
      </c>
      <c r="AD13" s="79">
        <v>0</v>
      </c>
      <c r="AE13" s="85" t="s">
        <v>839</v>
      </c>
      <c r="AF13" s="79" t="b">
        <v>0</v>
      </c>
      <c r="AG13" s="79" t="s">
        <v>853</v>
      </c>
      <c r="AH13" s="79"/>
      <c r="AI13" s="85" t="s">
        <v>839</v>
      </c>
      <c r="AJ13" s="79" t="b">
        <v>0</v>
      </c>
      <c r="AK13" s="79">
        <v>17709</v>
      </c>
      <c r="AL13" s="85" t="s">
        <v>792</v>
      </c>
      <c r="AM13" s="79" t="s">
        <v>860</v>
      </c>
      <c r="AN13" s="79" t="b">
        <v>0</v>
      </c>
      <c r="AO13" s="85" t="s">
        <v>792</v>
      </c>
      <c r="AP13" s="79" t="s">
        <v>176</v>
      </c>
      <c r="AQ13" s="79">
        <v>0</v>
      </c>
      <c r="AR13" s="79">
        <v>0</v>
      </c>
      <c r="AS13" s="79"/>
      <c r="AT13" s="79"/>
      <c r="AU13" s="79"/>
      <c r="AV13" s="79"/>
      <c r="AW13" s="79"/>
      <c r="AX13" s="79"/>
      <c r="AY13" s="79"/>
      <c r="AZ13" s="79"/>
      <c r="BA13">
        <v>2</v>
      </c>
      <c r="BB13" s="78" t="str">
        <f>REPLACE(INDEX(GroupVertices[Group],MATCH(Edges25[[#This Row],[Vertex 1]],GroupVertices[Vertex],0)),1,1,"")</f>
        <v>3</v>
      </c>
      <c r="BC13" s="78" t="str">
        <f>REPLACE(INDEX(GroupVertices[Group],MATCH(Edges25[[#This Row],[Vertex 2]],GroupVertices[Vertex],0)),1,1,"")</f>
        <v>3</v>
      </c>
      <c r="BD13" s="48">
        <v>0</v>
      </c>
      <c r="BE13" s="49">
        <v>0</v>
      </c>
      <c r="BF13" s="48">
        <v>0</v>
      </c>
      <c r="BG13" s="49">
        <v>0</v>
      </c>
      <c r="BH13" s="48">
        <v>0</v>
      </c>
      <c r="BI13" s="49">
        <v>0</v>
      </c>
      <c r="BJ13" s="48">
        <v>22</v>
      </c>
      <c r="BK13" s="49">
        <v>100</v>
      </c>
      <c r="BL13" s="48">
        <v>22</v>
      </c>
    </row>
    <row r="14" spans="1:64" ht="15">
      <c r="A14" s="64" t="s">
        <v>221</v>
      </c>
      <c r="B14" s="64" t="s">
        <v>222</v>
      </c>
      <c r="C14" s="65"/>
      <c r="D14" s="66"/>
      <c r="E14" s="67"/>
      <c r="F14" s="68"/>
      <c r="G14" s="65"/>
      <c r="H14" s="69"/>
      <c r="I14" s="70"/>
      <c r="J14" s="70"/>
      <c r="K14" s="34" t="s">
        <v>65</v>
      </c>
      <c r="L14" s="77">
        <v>52</v>
      </c>
      <c r="M14" s="77"/>
      <c r="N14" s="72"/>
      <c r="O14" s="79" t="s">
        <v>382</v>
      </c>
      <c r="P14" s="81">
        <v>43682.57130787037</v>
      </c>
      <c r="Q14" s="79" t="s">
        <v>395</v>
      </c>
      <c r="R14" s="79"/>
      <c r="S14" s="79"/>
      <c r="T14" s="79"/>
      <c r="U14" s="79"/>
      <c r="V14" s="82" t="s">
        <v>546</v>
      </c>
      <c r="W14" s="81">
        <v>43682.57130787037</v>
      </c>
      <c r="X14" s="82" t="s">
        <v>602</v>
      </c>
      <c r="Y14" s="79"/>
      <c r="Z14" s="79"/>
      <c r="AA14" s="85" t="s">
        <v>720</v>
      </c>
      <c r="AB14" s="79"/>
      <c r="AC14" s="79" t="b">
        <v>0</v>
      </c>
      <c r="AD14" s="79">
        <v>0</v>
      </c>
      <c r="AE14" s="85" t="s">
        <v>839</v>
      </c>
      <c r="AF14" s="79" t="b">
        <v>0</v>
      </c>
      <c r="AG14" s="79" t="s">
        <v>853</v>
      </c>
      <c r="AH14" s="79"/>
      <c r="AI14" s="85" t="s">
        <v>839</v>
      </c>
      <c r="AJ14" s="79" t="b">
        <v>0</v>
      </c>
      <c r="AK14" s="79">
        <v>2859</v>
      </c>
      <c r="AL14" s="85" t="s">
        <v>791</v>
      </c>
      <c r="AM14" s="79" t="s">
        <v>860</v>
      </c>
      <c r="AN14" s="79" t="b">
        <v>0</v>
      </c>
      <c r="AO14" s="85" t="s">
        <v>791</v>
      </c>
      <c r="AP14" s="79" t="s">
        <v>176</v>
      </c>
      <c r="AQ14" s="79">
        <v>0</v>
      </c>
      <c r="AR14" s="79">
        <v>0</v>
      </c>
      <c r="AS14" s="79"/>
      <c r="AT14" s="79"/>
      <c r="AU14" s="79"/>
      <c r="AV14" s="79"/>
      <c r="AW14" s="79"/>
      <c r="AX14" s="79"/>
      <c r="AY14" s="79"/>
      <c r="AZ14" s="79"/>
      <c r="BA14">
        <v>2</v>
      </c>
      <c r="BB14" s="78" t="str">
        <f>REPLACE(INDEX(GroupVertices[Group],MATCH(Edges25[[#This Row],[Vertex 1]],GroupVertices[Vertex],0)),1,1,"")</f>
        <v>3</v>
      </c>
      <c r="BC14" s="78" t="str">
        <f>REPLACE(INDEX(GroupVertices[Group],MATCH(Edges25[[#This Row],[Vertex 2]],GroupVertices[Vertex],0)),1,1,"")</f>
        <v>3</v>
      </c>
      <c r="BD14" s="48">
        <v>1</v>
      </c>
      <c r="BE14" s="49">
        <v>6.25</v>
      </c>
      <c r="BF14" s="48">
        <v>0</v>
      </c>
      <c r="BG14" s="49">
        <v>0</v>
      </c>
      <c r="BH14" s="48">
        <v>0</v>
      </c>
      <c r="BI14" s="49">
        <v>0</v>
      </c>
      <c r="BJ14" s="48">
        <v>15</v>
      </c>
      <c r="BK14" s="49">
        <v>93.75</v>
      </c>
      <c r="BL14" s="48">
        <v>16</v>
      </c>
    </row>
    <row r="15" spans="1:64" ht="15">
      <c r="A15" s="64" t="s">
        <v>222</v>
      </c>
      <c r="B15" s="64" t="s">
        <v>285</v>
      </c>
      <c r="C15" s="65"/>
      <c r="D15" s="66"/>
      <c r="E15" s="67"/>
      <c r="F15" s="68"/>
      <c r="G15" s="65"/>
      <c r="H15" s="69"/>
      <c r="I15" s="70"/>
      <c r="J15" s="70"/>
      <c r="K15" s="34" t="s">
        <v>65</v>
      </c>
      <c r="L15" s="77">
        <v>53</v>
      </c>
      <c r="M15" s="77"/>
      <c r="N15" s="72"/>
      <c r="O15" s="79" t="s">
        <v>382</v>
      </c>
      <c r="P15" s="81">
        <v>43255.66217592593</v>
      </c>
      <c r="Q15" s="79" t="s">
        <v>396</v>
      </c>
      <c r="R15" s="79"/>
      <c r="S15" s="79"/>
      <c r="T15" s="79"/>
      <c r="U15" s="82" t="s">
        <v>521</v>
      </c>
      <c r="V15" s="82" t="s">
        <v>521</v>
      </c>
      <c r="W15" s="81">
        <v>43255.66217592593</v>
      </c>
      <c r="X15" s="82" t="s">
        <v>603</v>
      </c>
      <c r="Y15" s="79"/>
      <c r="Z15" s="79"/>
      <c r="AA15" s="85" t="s">
        <v>721</v>
      </c>
      <c r="AB15" s="79"/>
      <c r="AC15" s="79" t="b">
        <v>0</v>
      </c>
      <c r="AD15" s="79">
        <v>180</v>
      </c>
      <c r="AE15" s="85" t="s">
        <v>839</v>
      </c>
      <c r="AF15" s="79" t="b">
        <v>0</v>
      </c>
      <c r="AG15" s="79" t="s">
        <v>853</v>
      </c>
      <c r="AH15" s="79"/>
      <c r="AI15" s="85" t="s">
        <v>839</v>
      </c>
      <c r="AJ15" s="79" t="b">
        <v>0</v>
      </c>
      <c r="AK15" s="79">
        <v>31</v>
      </c>
      <c r="AL15" s="85" t="s">
        <v>839</v>
      </c>
      <c r="AM15" s="79" t="s">
        <v>864</v>
      </c>
      <c r="AN15" s="79" t="b">
        <v>0</v>
      </c>
      <c r="AO15" s="85" t="s">
        <v>721</v>
      </c>
      <c r="AP15" s="79" t="s">
        <v>867</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1</v>
      </c>
      <c r="BE15" s="49">
        <v>5.555555555555555</v>
      </c>
      <c r="BF15" s="48">
        <v>1</v>
      </c>
      <c r="BG15" s="49">
        <v>5.555555555555555</v>
      </c>
      <c r="BH15" s="48">
        <v>0</v>
      </c>
      <c r="BI15" s="49">
        <v>0</v>
      </c>
      <c r="BJ15" s="48">
        <v>16</v>
      </c>
      <c r="BK15" s="49">
        <v>88.88888888888889</v>
      </c>
      <c r="BL15" s="48">
        <v>18</v>
      </c>
    </row>
    <row r="16" spans="1:64" ht="15">
      <c r="A16" s="64" t="s">
        <v>223</v>
      </c>
      <c r="B16" s="64" t="s">
        <v>285</v>
      </c>
      <c r="C16" s="65"/>
      <c r="D16" s="66"/>
      <c r="E16" s="67"/>
      <c r="F16" s="68"/>
      <c r="G16" s="65"/>
      <c r="H16" s="69"/>
      <c r="I16" s="70"/>
      <c r="J16" s="70"/>
      <c r="K16" s="34" t="s">
        <v>65</v>
      </c>
      <c r="L16" s="77">
        <v>54</v>
      </c>
      <c r="M16" s="77"/>
      <c r="N16" s="72"/>
      <c r="O16" s="79" t="s">
        <v>382</v>
      </c>
      <c r="P16" s="81">
        <v>43684.550520833334</v>
      </c>
      <c r="Q16" s="79" t="s">
        <v>397</v>
      </c>
      <c r="R16" s="79"/>
      <c r="S16" s="79"/>
      <c r="T16" s="79"/>
      <c r="U16" s="79"/>
      <c r="V16" s="82" t="s">
        <v>547</v>
      </c>
      <c r="W16" s="81">
        <v>43684.550520833334</v>
      </c>
      <c r="X16" s="82" t="s">
        <v>604</v>
      </c>
      <c r="Y16" s="79"/>
      <c r="Z16" s="79"/>
      <c r="AA16" s="85" t="s">
        <v>722</v>
      </c>
      <c r="AB16" s="79"/>
      <c r="AC16" s="79" t="b">
        <v>0</v>
      </c>
      <c r="AD16" s="79">
        <v>0</v>
      </c>
      <c r="AE16" s="85" t="s">
        <v>839</v>
      </c>
      <c r="AF16" s="79" t="b">
        <v>0</v>
      </c>
      <c r="AG16" s="79" t="s">
        <v>853</v>
      </c>
      <c r="AH16" s="79"/>
      <c r="AI16" s="85" t="s">
        <v>839</v>
      </c>
      <c r="AJ16" s="79" t="b">
        <v>0</v>
      </c>
      <c r="AK16" s="79">
        <v>31</v>
      </c>
      <c r="AL16" s="85" t="s">
        <v>721</v>
      </c>
      <c r="AM16" s="79" t="s">
        <v>863</v>
      </c>
      <c r="AN16" s="79" t="b">
        <v>0</v>
      </c>
      <c r="AO16" s="85" t="s">
        <v>721</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c r="BE16" s="49"/>
      <c r="BF16" s="48"/>
      <c r="BG16" s="49"/>
      <c r="BH16" s="48"/>
      <c r="BI16" s="49"/>
      <c r="BJ16" s="48"/>
      <c r="BK16" s="49"/>
      <c r="BL16" s="48"/>
    </row>
    <row r="17" spans="1:64" ht="15">
      <c r="A17" s="64" t="s">
        <v>224</v>
      </c>
      <c r="B17" s="64" t="s">
        <v>286</v>
      </c>
      <c r="C17" s="65"/>
      <c r="D17" s="66"/>
      <c r="E17" s="67"/>
      <c r="F17" s="68"/>
      <c r="G17" s="65"/>
      <c r="H17" s="69"/>
      <c r="I17" s="70"/>
      <c r="J17" s="70"/>
      <c r="K17" s="34" t="s">
        <v>65</v>
      </c>
      <c r="L17" s="77">
        <v>56</v>
      </c>
      <c r="M17" s="77"/>
      <c r="N17" s="72"/>
      <c r="O17" s="79" t="s">
        <v>382</v>
      </c>
      <c r="P17" s="81">
        <v>43641.17056712963</v>
      </c>
      <c r="Q17" s="79" t="s">
        <v>398</v>
      </c>
      <c r="R17" s="79"/>
      <c r="S17" s="79"/>
      <c r="T17" s="79"/>
      <c r="U17" s="82" t="s">
        <v>522</v>
      </c>
      <c r="V17" s="82" t="s">
        <v>522</v>
      </c>
      <c r="W17" s="81">
        <v>43641.17056712963</v>
      </c>
      <c r="X17" s="82" t="s">
        <v>605</v>
      </c>
      <c r="Y17" s="79"/>
      <c r="Z17" s="79"/>
      <c r="AA17" s="85" t="s">
        <v>723</v>
      </c>
      <c r="AB17" s="79"/>
      <c r="AC17" s="79" t="b">
        <v>0</v>
      </c>
      <c r="AD17" s="79">
        <v>99</v>
      </c>
      <c r="AE17" s="85" t="s">
        <v>839</v>
      </c>
      <c r="AF17" s="79" t="b">
        <v>0</v>
      </c>
      <c r="AG17" s="79" t="s">
        <v>853</v>
      </c>
      <c r="AH17" s="79"/>
      <c r="AI17" s="85" t="s">
        <v>839</v>
      </c>
      <c r="AJ17" s="79" t="b">
        <v>0</v>
      </c>
      <c r="AK17" s="79">
        <v>37</v>
      </c>
      <c r="AL17" s="85" t="s">
        <v>839</v>
      </c>
      <c r="AM17" s="79" t="s">
        <v>861</v>
      </c>
      <c r="AN17" s="79" t="b">
        <v>0</v>
      </c>
      <c r="AO17" s="85" t="s">
        <v>723</v>
      </c>
      <c r="AP17" s="79" t="s">
        <v>867</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v>0</v>
      </c>
      <c r="BE17" s="49">
        <v>0</v>
      </c>
      <c r="BF17" s="48">
        <v>1</v>
      </c>
      <c r="BG17" s="49">
        <v>2.5641025641025643</v>
      </c>
      <c r="BH17" s="48">
        <v>0</v>
      </c>
      <c r="BI17" s="49">
        <v>0</v>
      </c>
      <c r="BJ17" s="48">
        <v>38</v>
      </c>
      <c r="BK17" s="49">
        <v>97.43589743589743</v>
      </c>
      <c r="BL17" s="48">
        <v>39</v>
      </c>
    </row>
    <row r="18" spans="1:64" ht="15">
      <c r="A18" s="64" t="s">
        <v>225</v>
      </c>
      <c r="B18" s="64" t="s">
        <v>224</v>
      </c>
      <c r="C18" s="65"/>
      <c r="D18" s="66"/>
      <c r="E18" s="67"/>
      <c r="F18" s="68"/>
      <c r="G18" s="65"/>
      <c r="H18" s="69"/>
      <c r="I18" s="70"/>
      <c r="J18" s="70"/>
      <c r="K18" s="34" t="s">
        <v>65</v>
      </c>
      <c r="L18" s="77">
        <v>59</v>
      </c>
      <c r="M18" s="77"/>
      <c r="N18" s="72"/>
      <c r="O18" s="79" t="s">
        <v>382</v>
      </c>
      <c r="P18" s="81">
        <v>43684.82361111111</v>
      </c>
      <c r="Q18" s="79" t="s">
        <v>399</v>
      </c>
      <c r="R18" s="79"/>
      <c r="S18" s="79"/>
      <c r="T18" s="79"/>
      <c r="U18" s="79"/>
      <c r="V18" s="82" t="s">
        <v>548</v>
      </c>
      <c r="W18" s="81">
        <v>43684.82361111111</v>
      </c>
      <c r="X18" s="82" t="s">
        <v>606</v>
      </c>
      <c r="Y18" s="79"/>
      <c r="Z18" s="79"/>
      <c r="AA18" s="85" t="s">
        <v>724</v>
      </c>
      <c r="AB18" s="79"/>
      <c r="AC18" s="79" t="b">
        <v>0</v>
      </c>
      <c r="AD18" s="79">
        <v>0</v>
      </c>
      <c r="AE18" s="85" t="s">
        <v>839</v>
      </c>
      <c r="AF18" s="79" t="b">
        <v>0</v>
      </c>
      <c r="AG18" s="79" t="s">
        <v>853</v>
      </c>
      <c r="AH18" s="79"/>
      <c r="AI18" s="85" t="s">
        <v>839</v>
      </c>
      <c r="AJ18" s="79" t="b">
        <v>0</v>
      </c>
      <c r="AK18" s="79">
        <v>37</v>
      </c>
      <c r="AL18" s="85" t="s">
        <v>723</v>
      </c>
      <c r="AM18" s="79" t="s">
        <v>860</v>
      </c>
      <c r="AN18" s="79" t="b">
        <v>0</v>
      </c>
      <c r="AO18" s="85" t="s">
        <v>723</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c r="BE18" s="49"/>
      <c r="BF18" s="48"/>
      <c r="BG18" s="49"/>
      <c r="BH18" s="48"/>
      <c r="BI18" s="49"/>
      <c r="BJ18" s="48"/>
      <c r="BK18" s="49"/>
      <c r="BL18" s="48"/>
    </row>
    <row r="19" spans="1:64" ht="15">
      <c r="A19" s="64" t="s">
        <v>226</v>
      </c>
      <c r="B19" s="64" t="s">
        <v>226</v>
      </c>
      <c r="C19" s="65"/>
      <c r="D19" s="66"/>
      <c r="E19" s="67"/>
      <c r="F19" s="68"/>
      <c r="G19" s="65"/>
      <c r="H19" s="69"/>
      <c r="I19" s="70"/>
      <c r="J19" s="70"/>
      <c r="K19" s="34" t="s">
        <v>65</v>
      </c>
      <c r="L19" s="77">
        <v>61</v>
      </c>
      <c r="M19" s="77"/>
      <c r="N19" s="72"/>
      <c r="O19" s="79" t="s">
        <v>176</v>
      </c>
      <c r="P19" s="81">
        <v>43685.14591435185</v>
      </c>
      <c r="Q19" s="82" t="s">
        <v>400</v>
      </c>
      <c r="R19" s="79"/>
      <c r="S19" s="79"/>
      <c r="T19" s="79"/>
      <c r="U19" s="82" t="s">
        <v>520</v>
      </c>
      <c r="V19" s="82" t="s">
        <v>520</v>
      </c>
      <c r="W19" s="81">
        <v>43685.14591435185</v>
      </c>
      <c r="X19" s="82" t="s">
        <v>607</v>
      </c>
      <c r="Y19" s="79"/>
      <c r="Z19" s="79"/>
      <c r="AA19" s="85" t="s">
        <v>725</v>
      </c>
      <c r="AB19" s="79"/>
      <c r="AC19" s="79" t="b">
        <v>0</v>
      </c>
      <c r="AD19" s="79">
        <v>0</v>
      </c>
      <c r="AE19" s="85" t="s">
        <v>839</v>
      </c>
      <c r="AF19" s="79" t="b">
        <v>0</v>
      </c>
      <c r="AG19" s="79" t="s">
        <v>854</v>
      </c>
      <c r="AH19" s="79"/>
      <c r="AI19" s="85" t="s">
        <v>839</v>
      </c>
      <c r="AJ19" s="79" t="b">
        <v>0</v>
      </c>
      <c r="AK19" s="79">
        <v>0</v>
      </c>
      <c r="AL19" s="85" t="s">
        <v>839</v>
      </c>
      <c r="AM19" s="79" t="s">
        <v>862</v>
      </c>
      <c r="AN19" s="79" t="b">
        <v>0</v>
      </c>
      <c r="AO19" s="85" t="s">
        <v>725</v>
      </c>
      <c r="AP19" s="79" t="s">
        <v>176</v>
      </c>
      <c r="AQ19" s="79">
        <v>0</v>
      </c>
      <c r="AR19" s="79">
        <v>0</v>
      </c>
      <c r="AS19" s="79"/>
      <c r="AT19" s="79"/>
      <c r="AU19" s="79"/>
      <c r="AV19" s="79"/>
      <c r="AW19" s="79"/>
      <c r="AX19" s="79"/>
      <c r="AY19" s="79"/>
      <c r="AZ19" s="79"/>
      <c r="BA19">
        <v>1</v>
      </c>
      <c r="BB19" s="78" t="str">
        <f>REPLACE(INDEX(GroupVertices[Group],MATCH(Edges25[[#This Row],[Vertex 1]],GroupVertices[Vertex],0)),1,1,"")</f>
        <v>10</v>
      </c>
      <c r="BC19" s="78" t="str">
        <f>REPLACE(INDEX(GroupVertices[Group],MATCH(Edges25[[#This Row],[Vertex 2]],GroupVertices[Vertex],0)),1,1,"")</f>
        <v>10</v>
      </c>
      <c r="BD19" s="48">
        <v>0</v>
      </c>
      <c r="BE19" s="49">
        <v>0</v>
      </c>
      <c r="BF19" s="48">
        <v>0</v>
      </c>
      <c r="BG19" s="49">
        <v>0</v>
      </c>
      <c r="BH19" s="48">
        <v>0</v>
      </c>
      <c r="BI19" s="49">
        <v>0</v>
      </c>
      <c r="BJ19" s="48">
        <v>0</v>
      </c>
      <c r="BK19" s="49">
        <v>0</v>
      </c>
      <c r="BL19" s="48">
        <v>0</v>
      </c>
    </row>
    <row r="20" spans="1:64" ht="15">
      <c r="A20" s="64" t="s">
        <v>227</v>
      </c>
      <c r="B20" s="64" t="s">
        <v>287</v>
      </c>
      <c r="C20" s="65"/>
      <c r="D20" s="66"/>
      <c r="E20" s="67"/>
      <c r="F20" s="68"/>
      <c r="G20" s="65"/>
      <c r="H20" s="69"/>
      <c r="I20" s="70"/>
      <c r="J20" s="70"/>
      <c r="K20" s="34" t="s">
        <v>65</v>
      </c>
      <c r="L20" s="77">
        <v>62</v>
      </c>
      <c r="M20" s="77"/>
      <c r="N20" s="72"/>
      <c r="O20" s="79" t="s">
        <v>382</v>
      </c>
      <c r="P20" s="81">
        <v>43685.57959490741</v>
      </c>
      <c r="Q20" s="79" t="s">
        <v>401</v>
      </c>
      <c r="R20" s="79"/>
      <c r="S20" s="79"/>
      <c r="T20" s="79"/>
      <c r="U20" s="79"/>
      <c r="V20" s="82" t="s">
        <v>549</v>
      </c>
      <c r="W20" s="81">
        <v>43685.57959490741</v>
      </c>
      <c r="X20" s="82" t="s">
        <v>608</v>
      </c>
      <c r="Y20" s="79"/>
      <c r="Z20" s="79"/>
      <c r="AA20" s="85" t="s">
        <v>726</v>
      </c>
      <c r="AB20" s="85" t="s">
        <v>828</v>
      </c>
      <c r="AC20" s="79" t="b">
        <v>0</v>
      </c>
      <c r="AD20" s="79">
        <v>2</v>
      </c>
      <c r="AE20" s="85" t="s">
        <v>841</v>
      </c>
      <c r="AF20" s="79" t="b">
        <v>0</v>
      </c>
      <c r="AG20" s="79" t="s">
        <v>855</v>
      </c>
      <c r="AH20" s="79"/>
      <c r="AI20" s="85" t="s">
        <v>839</v>
      </c>
      <c r="AJ20" s="79" t="b">
        <v>0</v>
      </c>
      <c r="AK20" s="79">
        <v>0</v>
      </c>
      <c r="AL20" s="85" t="s">
        <v>839</v>
      </c>
      <c r="AM20" s="79" t="s">
        <v>863</v>
      </c>
      <c r="AN20" s="79" t="b">
        <v>0</v>
      </c>
      <c r="AO20" s="85" t="s">
        <v>828</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c r="BE20" s="49"/>
      <c r="BF20" s="48"/>
      <c r="BG20" s="49"/>
      <c r="BH20" s="48"/>
      <c r="BI20" s="49"/>
      <c r="BJ20" s="48"/>
      <c r="BK20" s="49"/>
      <c r="BL20" s="48"/>
    </row>
    <row r="21" spans="1:64" ht="15">
      <c r="A21" s="64" t="s">
        <v>228</v>
      </c>
      <c r="B21" s="64" t="s">
        <v>222</v>
      </c>
      <c r="C21" s="65"/>
      <c r="D21" s="66"/>
      <c r="E21" s="67"/>
      <c r="F21" s="68"/>
      <c r="G21" s="65"/>
      <c r="H21" s="69"/>
      <c r="I21" s="70"/>
      <c r="J21" s="70"/>
      <c r="K21" s="34" t="s">
        <v>65</v>
      </c>
      <c r="L21" s="77">
        <v>81</v>
      </c>
      <c r="M21" s="77"/>
      <c r="N21" s="72"/>
      <c r="O21" s="79" t="s">
        <v>382</v>
      </c>
      <c r="P21" s="81">
        <v>43667.81171296296</v>
      </c>
      <c r="Q21" s="79" t="s">
        <v>402</v>
      </c>
      <c r="R21" s="82" t="s">
        <v>483</v>
      </c>
      <c r="S21" s="79" t="s">
        <v>513</v>
      </c>
      <c r="T21" s="79"/>
      <c r="U21" s="79"/>
      <c r="V21" s="82" t="s">
        <v>550</v>
      </c>
      <c r="W21" s="81">
        <v>43667.81171296296</v>
      </c>
      <c r="X21" s="82" t="s">
        <v>609</v>
      </c>
      <c r="Y21" s="79"/>
      <c r="Z21" s="79"/>
      <c r="AA21" s="85" t="s">
        <v>727</v>
      </c>
      <c r="AB21" s="79"/>
      <c r="AC21" s="79" t="b">
        <v>0</v>
      </c>
      <c r="AD21" s="79">
        <v>12</v>
      </c>
      <c r="AE21" s="85" t="s">
        <v>839</v>
      </c>
      <c r="AF21" s="79" t="b">
        <v>0</v>
      </c>
      <c r="AG21" s="79" t="s">
        <v>853</v>
      </c>
      <c r="AH21" s="79"/>
      <c r="AI21" s="85" t="s">
        <v>839</v>
      </c>
      <c r="AJ21" s="79" t="b">
        <v>0</v>
      </c>
      <c r="AK21" s="79">
        <v>3</v>
      </c>
      <c r="AL21" s="85" t="s">
        <v>839</v>
      </c>
      <c r="AM21" s="79" t="s">
        <v>861</v>
      </c>
      <c r="AN21" s="79" t="b">
        <v>0</v>
      </c>
      <c r="AO21" s="85" t="s">
        <v>727</v>
      </c>
      <c r="AP21" s="79" t="s">
        <v>867</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v>1</v>
      </c>
      <c r="BE21" s="49">
        <v>10</v>
      </c>
      <c r="BF21" s="48">
        <v>0</v>
      </c>
      <c r="BG21" s="49">
        <v>0</v>
      </c>
      <c r="BH21" s="48">
        <v>0</v>
      </c>
      <c r="BI21" s="49">
        <v>0</v>
      </c>
      <c r="BJ21" s="48">
        <v>9</v>
      </c>
      <c r="BK21" s="49">
        <v>90</v>
      </c>
      <c r="BL21" s="48">
        <v>10</v>
      </c>
    </row>
    <row r="22" spans="1:64" ht="15">
      <c r="A22" s="64" t="s">
        <v>229</v>
      </c>
      <c r="B22" s="64" t="s">
        <v>228</v>
      </c>
      <c r="C22" s="65"/>
      <c r="D22" s="66"/>
      <c r="E22" s="67"/>
      <c r="F22" s="68"/>
      <c r="G22" s="65"/>
      <c r="H22" s="69"/>
      <c r="I22" s="70"/>
      <c r="J22" s="70"/>
      <c r="K22" s="34" t="s">
        <v>65</v>
      </c>
      <c r="L22" s="77">
        <v>82</v>
      </c>
      <c r="M22" s="77"/>
      <c r="N22" s="72"/>
      <c r="O22" s="79" t="s">
        <v>382</v>
      </c>
      <c r="P22" s="81">
        <v>43686.111134259256</v>
      </c>
      <c r="Q22" s="79" t="s">
        <v>403</v>
      </c>
      <c r="R22" s="82" t="s">
        <v>483</v>
      </c>
      <c r="S22" s="79" t="s">
        <v>513</v>
      </c>
      <c r="T22" s="79"/>
      <c r="U22" s="79"/>
      <c r="V22" s="82" t="s">
        <v>551</v>
      </c>
      <c r="W22" s="81">
        <v>43686.111134259256</v>
      </c>
      <c r="X22" s="82" t="s">
        <v>610</v>
      </c>
      <c r="Y22" s="79"/>
      <c r="Z22" s="79"/>
      <c r="AA22" s="85" t="s">
        <v>728</v>
      </c>
      <c r="AB22" s="79"/>
      <c r="AC22" s="79" t="b">
        <v>0</v>
      </c>
      <c r="AD22" s="79">
        <v>0</v>
      </c>
      <c r="AE22" s="85" t="s">
        <v>839</v>
      </c>
      <c r="AF22" s="79" t="b">
        <v>0</v>
      </c>
      <c r="AG22" s="79" t="s">
        <v>853</v>
      </c>
      <c r="AH22" s="79"/>
      <c r="AI22" s="85" t="s">
        <v>839</v>
      </c>
      <c r="AJ22" s="79" t="b">
        <v>0</v>
      </c>
      <c r="AK22" s="79">
        <v>0</v>
      </c>
      <c r="AL22" s="85" t="s">
        <v>727</v>
      </c>
      <c r="AM22" s="79" t="s">
        <v>861</v>
      </c>
      <c r="AN22" s="79" t="b">
        <v>0</v>
      </c>
      <c r="AO22" s="85" t="s">
        <v>727</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c r="BE22" s="49"/>
      <c r="BF22" s="48"/>
      <c r="BG22" s="49"/>
      <c r="BH22" s="48"/>
      <c r="BI22" s="49"/>
      <c r="BJ22" s="48"/>
      <c r="BK22" s="49"/>
      <c r="BL22" s="48"/>
    </row>
    <row r="23" spans="1:64" ht="15">
      <c r="A23" s="64" t="s">
        <v>230</v>
      </c>
      <c r="B23" s="64" t="s">
        <v>294</v>
      </c>
      <c r="C23" s="65"/>
      <c r="D23" s="66"/>
      <c r="E23" s="67"/>
      <c r="F23" s="68"/>
      <c r="G23" s="65"/>
      <c r="H23" s="69"/>
      <c r="I23" s="70"/>
      <c r="J23" s="70"/>
      <c r="K23" s="34" t="s">
        <v>65</v>
      </c>
      <c r="L23" s="77">
        <v>84</v>
      </c>
      <c r="M23" s="77"/>
      <c r="N23" s="72"/>
      <c r="O23" s="79" t="s">
        <v>382</v>
      </c>
      <c r="P23" s="81">
        <v>43686.31559027778</v>
      </c>
      <c r="Q23" s="79" t="s">
        <v>404</v>
      </c>
      <c r="R23" s="79"/>
      <c r="S23" s="79"/>
      <c r="T23" s="79"/>
      <c r="U23" s="79"/>
      <c r="V23" s="82" t="s">
        <v>552</v>
      </c>
      <c r="W23" s="81">
        <v>43686.31559027778</v>
      </c>
      <c r="X23" s="82" t="s">
        <v>611</v>
      </c>
      <c r="Y23" s="79"/>
      <c r="Z23" s="79"/>
      <c r="AA23" s="85" t="s">
        <v>729</v>
      </c>
      <c r="AB23" s="85" t="s">
        <v>829</v>
      </c>
      <c r="AC23" s="79" t="b">
        <v>0</v>
      </c>
      <c r="AD23" s="79">
        <v>0</v>
      </c>
      <c r="AE23" s="85" t="s">
        <v>841</v>
      </c>
      <c r="AF23" s="79" t="b">
        <v>0</v>
      </c>
      <c r="AG23" s="79" t="s">
        <v>853</v>
      </c>
      <c r="AH23" s="79"/>
      <c r="AI23" s="85" t="s">
        <v>839</v>
      </c>
      <c r="AJ23" s="79" t="b">
        <v>0</v>
      </c>
      <c r="AK23" s="79">
        <v>0</v>
      </c>
      <c r="AL23" s="85" t="s">
        <v>839</v>
      </c>
      <c r="AM23" s="79" t="s">
        <v>860</v>
      </c>
      <c r="AN23" s="79" t="b">
        <v>0</v>
      </c>
      <c r="AO23" s="85" t="s">
        <v>829</v>
      </c>
      <c r="AP23" s="79" t="s">
        <v>176</v>
      </c>
      <c r="AQ23" s="79">
        <v>0</v>
      </c>
      <c r="AR23" s="79">
        <v>0</v>
      </c>
      <c r="AS23" s="79"/>
      <c r="AT23" s="79"/>
      <c r="AU23" s="79"/>
      <c r="AV23" s="79"/>
      <c r="AW23" s="79"/>
      <c r="AX23" s="79"/>
      <c r="AY23" s="79"/>
      <c r="AZ23" s="79"/>
      <c r="BA23">
        <v>1</v>
      </c>
      <c r="BB23" s="78" t="str">
        <f>REPLACE(INDEX(GroupVertices[Group],MATCH(Edges25[[#This Row],[Vertex 1]],GroupVertices[Vertex],0)),1,1,"")</f>
        <v>2</v>
      </c>
      <c r="BC23" s="78" t="str">
        <f>REPLACE(INDEX(GroupVertices[Group],MATCH(Edges25[[#This Row],[Vertex 2]],GroupVertices[Vertex],0)),1,1,"")</f>
        <v>2</v>
      </c>
      <c r="BD23" s="48"/>
      <c r="BE23" s="49"/>
      <c r="BF23" s="48"/>
      <c r="BG23" s="49"/>
      <c r="BH23" s="48"/>
      <c r="BI23" s="49"/>
      <c r="BJ23" s="48"/>
      <c r="BK23" s="49"/>
      <c r="BL23" s="48"/>
    </row>
    <row r="24" spans="1:64" ht="15">
      <c r="A24" s="64" t="s">
        <v>231</v>
      </c>
      <c r="B24" s="64" t="s">
        <v>306</v>
      </c>
      <c r="C24" s="65"/>
      <c r="D24" s="66"/>
      <c r="E24" s="67"/>
      <c r="F24" s="68"/>
      <c r="G24" s="65"/>
      <c r="H24" s="69"/>
      <c r="I24" s="70"/>
      <c r="J24" s="70"/>
      <c r="K24" s="34" t="s">
        <v>65</v>
      </c>
      <c r="L24" s="77">
        <v>97</v>
      </c>
      <c r="M24" s="77"/>
      <c r="N24" s="72"/>
      <c r="O24" s="79" t="s">
        <v>382</v>
      </c>
      <c r="P24" s="81">
        <v>42979.95983796296</v>
      </c>
      <c r="Q24" s="79" t="s">
        <v>405</v>
      </c>
      <c r="R24" s="82" t="s">
        <v>484</v>
      </c>
      <c r="S24" s="79" t="s">
        <v>512</v>
      </c>
      <c r="T24" s="79"/>
      <c r="U24" s="79"/>
      <c r="V24" s="82" t="s">
        <v>553</v>
      </c>
      <c r="W24" s="81">
        <v>42979.95983796296</v>
      </c>
      <c r="X24" s="82" t="s">
        <v>612</v>
      </c>
      <c r="Y24" s="79"/>
      <c r="Z24" s="79"/>
      <c r="AA24" s="85" t="s">
        <v>730</v>
      </c>
      <c r="AB24" s="85" t="s">
        <v>732</v>
      </c>
      <c r="AC24" s="79" t="b">
        <v>0</v>
      </c>
      <c r="AD24" s="79">
        <v>77</v>
      </c>
      <c r="AE24" s="85" t="s">
        <v>840</v>
      </c>
      <c r="AF24" s="79" t="b">
        <v>0</v>
      </c>
      <c r="AG24" s="79" t="s">
        <v>853</v>
      </c>
      <c r="AH24" s="79"/>
      <c r="AI24" s="85" t="s">
        <v>839</v>
      </c>
      <c r="AJ24" s="79" t="b">
        <v>0</v>
      </c>
      <c r="AK24" s="79">
        <v>6</v>
      </c>
      <c r="AL24" s="85" t="s">
        <v>839</v>
      </c>
      <c r="AM24" s="79" t="s">
        <v>864</v>
      </c>
      <c r="AN24" s="79" t="b">
        <v>1</v>
      </c>
      <c r="AO24" s="85" t="s">
        <v>732</v>
      </c>
      <c r="AP24" s="79" t="s">
        <v>867</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c r="BE24" s="49"/>
      <c r="BF24" s="48"/>
      <c r="BG24" s="49"/>
      <c r="BH24" s="48"/>
      <c r="BI24" s="49"/>
      <c r="BJ24" s="48"/>
      <c r="BK24" s="49"/>
      <c r="BL24" s="48"/>
    </row>
    <row r="25" spans="1:64" ht="15">
      <c r="A25" s="64" t="s">
        <v>232</v>
      </c>
      <c r="B25" s="64" t="s">
        <v>306</v>
      </c>
      <c r="C25" s="65"/>
      <c r="D25" s="66"/>
      <c r="E25" s="67"/>
      <c r="F25" s="68"/>
      <c r="G25" s="65"/>
      <c r="H25" s="69"/>
      <c r="I25" s="70"/>
      <c r="J25" s="70"/>
      <c r="K25" s="34" t="s">
        <v>65</v>
      </c>
      <c r="L25" s="77">
        <v>98</v>
      </c>
      <c r="M25" s="77"/>
      <c r="N25" s="72"/>
      <c r="O25" s="79" t="s">
        <v>382</v>
      </c>
      <c r="P25" s="81">
        <v>43686.58086805556</v>
      </c>
      <c r="Q25" s="79" t="s">
        <v>406</v>
      </c>
      <c r="R25" s="79"/>
      <c r="S25" s="79"/>
      <c r="T25" s="79"/>
      <c r="U25" s="79"/>
      <c r="V25" s="82" t="s">
        <v>554</v>
      </c>
      <c r="W25" s="81">
        <v>43686.58086805556</v>
      </c>
      <c r="X25" s="82" t="s">
        <v>613</v>
      </c>
      <c r="Y25" s="79"/>
      <c r="Z25" s="79"/>
      <c r="AA25" s="85" t="s">
        <v>731</v>
      </c>
      <c r="AB25" s="79"/>
      <c r="AC25" s="79" t="b">
        <v>0</v>
      </c>
      <c r="AD25" s="79">
        <v>0</v>
      </c>
      <c r="AE25" s="85" t="s">
        <v>839</v>
      </c>
      <c r="AF25" s="79" t="b">
        <v>0</v>
      </c>
      <c r="AG25" s="79" t="s">
        <v>853</v>
      </c>
      <c r="AH25" s="79"/>
      <c r="AI25" s="85" t="s">
        <v>839</v>
      </c>
      <c r="AJ25" s="79" t="b">
        <v>0</v>
      </c>
      <c r="AK25" s="79">
        <v>0</v>
      </c>
      <c r="AL25" s="85" t="s">
        <v>730</v>
      </c>
      <c r="AM25" s="79" t="s">
        <v>861</v>
      </c>
      <c r="AN25" s="79" t="b">
        <v>0</v>
      </c>
      <c r="AO25" s="85" t="s">
        <v>730</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c r="BE25" s="49"/>
      <c r="BF25" s="48"/>
      <c r="BG25" s="49"/>
      <c r="BH25" s="48"/>
      <c r="BI25" s="49"/>
      <c r="BJ25" s="48"/>
      <c r="BK25" s="49"/>
      <c r="BL25" s="48"/>
    </row>
    <row r="26" spans="1:64" ht="15">
      <c r="A26" s="64" t="s">
        <v>222</v>
      </c>
      <c r="B26" s="64" t="s">
        <v>307</v>
      </c>
      <c r="C26" s="65"/>
      <c r="D26" s="66"/>
      <c r="E26" s="67"/>
      <c r="F26" s="68"/>
      <c r="G26" s="65"/>
      <c r="H26" s="69"/>
      <c r="I26" s="70"/>
      <c r="J26" s="70"/>
      <c r="K26" s="34" t="s">
        <v>65</v>
      </c>
      <c r="L26" s="77">
        <v>100</v>
      </c>
      <c r="M26" s="77"/>
      <c r="N26" s="72"/>
      <c r="O26" s="79" t="s">
        <v>382</v>
      </c>
      <c r="P26" s="81">
        <v>42979.873252314814</v>
      </c>
      <c r="Q26" s="79" t="s">
        <v>407</v>
      </c>
      <c r="R26" s="79"/>
      <c r="S26" s="79"/>
      <c r="T26" s="79"/>
      <c r="U26" s="82" t="s">
        <v>523</v>
      </c>
      <c r="V26" s="82" t="s">
        <v>523</v>
      </c>
      <c r="W26" s="81">
        <v>42979.873252314814</v>
      </c>
      <c r="X26" s="82" t="s">
        <v>614</v>
      </c>
      <c r="Y26" s="79"/>
      <c r="Z26" s="79"/>
      <c r="AA26" s="85" t="s">
        <v>732</v>
      </c>
      <c r="AB26" s="79"/>
      <c r="AC26" s="79" t="b">
        <v>0</v>
      </c>
      <c r="AD26" s="79">
        <v>5118</v>
      </c>
      <c r="AE26" s="85" t="s">
        <v>842</v>
      </c>
      <c r="AF26" s="79" t="b">
        <v>0</v>
      </c>
      <c r="AG26" s="79" t="s">
        <v>853</v>
      </c>
      <c r="AH26" s="79"/>
      <c r="AI26" s="85" t="s">
        <v>839</v>
      </c>
      <c r="AJ26" s="79" t="b">
        <v>0</v>
      </c>
      <c r="AK26" s="79">
        <v>1207</v>
      </c>
      <c r="AL26" s="85" t="s">
        <v>839</v>
      </c>
      <c r="AM26" s="79" t="s">
        <v>864</v>
      </c>
      <c r="AN26" s="79" t="b">
        <v>0</v>
      </c>
      <c r="AO26" s="85" t="s">
        <v>732</v>
      </c>
      <c r="AP26" s="79" t="s">
        <v>867</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232</v>
      </c>
      <c r="B27" s="64" t="s">
        <v>307</v>
      </c>
      <c r="C27" s="65"/>
      <c r="D27" s="66"/>
      <c r="E27" s="67"/>
      <c r="F27" s="68"/>
      <c r="G27" s="65"/>
      <c r="H27" s="69"/>
      <c r="I27" s="70"/>
      <c r="J27" s="70"/>
      <c r="K27" s="34" t="s">
        <v>65</v>
      </c>
      <c r="L27" s="77">
        <v>101</v>
      </c>
      <c r="M27" s="77"/>
      <c r="N27" s="72"/>
      <c r="O27" s="79" t="s">
        <v>382</v>
      </c>
      <c r="P27" s="81">
        <v>43686.58069444444</v>
      </c>
      <c r="Q27" s="79" t="s">
        <v>408</v>
      </c>
      <c r="R27" s="79"/>
      <c r="S27" s="79"/>
      <c r="T27" s="79"/>
      <c r="U27" s="82" t="s">
        <v>523</v>
      </c>
      <c r="V27" s="82" t="s">
        <v>523</v>
      </c>
      <c r="W27" s="81">
        <v>43686.58069444444</v>
      </c>
      <c r="X27" s="82" t="s">
        <v>615</v>
      </c>
      <c r="Y27" s="79"/>
      <c r="Z27" s="79"/>
      <c r="AA27" s="85" t="s">
        <v>733</v>
      </c>
      <c r="AB27" s="79"/>
      <c r="AC27" s="79" t="b">
        <v>0</v>
      </c>
      <c r="AD27" s="79">
        <v>0</v>
      </c>
      <c r="AE27" s="85" t="s">
        <v>839</v>
      </c>
      <c r="AF27" s="79" t="b">
        <v>0</v>
      </c>
      <c r="AG27" s="79" t="s">
        <v>853</v>
      </c>
      <c r="AH27" s="79"/>
      <c r="AI27" s="85" t="s">
        <v>839</v>
      </c>
      <c r="AJ27" s="79" t="b">
        <v>0</v>
      </c>
      <c r="AK27" s="79">
        <v>0</v>
      </c>
      <c r="AL27" s="85" t="s">
        <v>732</v>
      </c>
      <c r="AM27" s="79" t="s">
        <v>861</v>
      </c>
      <c r="AN27" s="79" t="b">
        <v>0</v>
      </c>
      <c r="AO27" s="85" t="s">
        <v>732</v>
      </c>
      <c r="AP27" s="79" t="s">
        <v>176</v>
      </c>
      <c r="AQ27" s="79">
        <v>0</v>
      </c>
      <c r="AR27" s="79">
        <v>0</v>
      </c>
      <c r="AS27" s="79"/>
      <c r="AT27" s="79"/>
      <c r="AU27" s="79"/>
      <c r="AV27" s="79"/>
      <c r="AW27" s="79"/>
      <c r="AX27" s="79"/>
      <c r="AY27" s="79"/>
      <c r="AZ27" s="79"/>
      <c r="BA27">
        <v>2</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233</v>
      </c>
      <c r="B28" s="64" t="s">
        <v>310</v>
      </c>
      <c r="C28" s="65"/>
      <c r="D28" s="66"/>
      <c r="E28" s="67"/>
      <c r="F28" s="68"/>
      <c r="G28" s="65"/>
      <c r="H28" s="69"/>
      <c r="I28" s="70"/>
      <c r="J28" s="70"/>
      <c r="K28" s="34" t="s">
        <v>65</v>
      </c>
      <c r="L28" s="77">
        <v>113</v>
      </c>
      <c r="M28" s="77"/>
      <c r="N28" s="72"/>
      <c r="O28" s="79" t="s">
        <v>382</v>
      </c>
      <c r="P28" s="81">
        <v>43678.77657407407</v>
      </c>
      <c r="Q28" s="79" t="s">
        <v>409</v>
      </c>
      <c r="R28" s="82" t="s">
        <v>485</v>
      </c>
      <c r="S28" s="79" t="s">
        <v>512</v>
      </c>
      <c r="T28" s="79"/>
      <c r="U28" s="79"/>
      <c r="V28" s="82" t="s">
        <v>555</v>
      </c>
      <c r="W28" s="81">
        <v>43678.77657407407</v>
      </c>
      <c r="X28" s="82" t="s">
        <v>616</v>
      </c>
      <c r="Y28" s="79"/>
      <c r="Z28" s="79"/>
      <c r="AA28" s="85" t="s">
        <v>734</v>
      </c>
      <c r="AB28" s="79"/>
      <c r="AC28" s="79" t="b">
        <v>0</v>
      </c>
      <c r="AD28" s="79">
        <v>0</v>
      </c>
      <c r="AE28" s="85" t="s">
        <v>843</v>
      </c>
      <c r="AF28" s="79" t="b">
        <v>1</v>
      </c>
      <c r="AG28" s="79" t="s">
        <v>854</v>
      </c>
      <c r="AH28" s="79"/>
      <c r="AI28" s="85" t="s">
        <v>856</v>
      </c>
      <c r="AJ28" s="79" t="b">
        <v>0</v>
      </c>
      <c r="AK28" s="79">
        <v>0</v>
      </c>
      <c r="AL28" s="85" t="s">
        <v>839</v>
      </c>
      <c r="AM28" s="79" t="s">
        <v>860</v>
      </c>
      <c r="AN28" s="79" t="b">
        <v>0</v>
      </c>
      <c r="AO28" s="85" t="s">
        <v>734</v>
      </c>
      <c r="AP28" s="79" t="s">
        <v>176</v>
      </c>
      <c r="AQ28" s="79">
        <v>0</v>
      </c>
      <c r="AR28" s="79">
        <v>0</v>
      </c>
      <c r="AS28" s="79"/>
      <c r="AT28" s="79"/>
      <c r="AU28" s="79"/>
      <c r="AV28" s="79"/>
      <c r="AW28" s="79"/>
      <c r="AX28" s="79"/>
      <c r="AY28" s="79"/>
      <c r="AZ28" s="79"/>
      <c r="BA28">
        <v>2</v>
      </c>
      <c r="BB28" s="78" t="str">
        <f>REPLACE(INDEX(GroupVertices[Group],MATCH(Edges25[[#This Row],[Vertex 1]],GroupVertices[Vertex],0)),1,1,"")</f>
        <v>1</v>
      </c>
      <c r="BC28" s="78" t="str">
        <f>REPLACE(INDEX(GroupVertices[Group],MATCH(Edges25[[#This Row],[Vertex 2]],GroupVertices[Vertex],0)),1,1,"")</f>
        <v>1</v>
      </c>
      <c r="BD28" s="48"/>
      <c r="BE28" s="49"/>
      <c r="BF28" s="48"/>
      <c r="BG28" s="49"/>
      <c r="BH28" s="48"/>
      <c r="BI28" s="49"/>
      <c r="BJ28" s="48"/>
      <c r="BK28" s="49"/>
      <c r="BL28" s="48"/>
    </row>
    <row r="29" spans="1:64" ht="15">
      <c r="A29" s="64" t="s">
        <v>233</v>
      </c>
      <c r="B29" s="64" t="s">
        <v>310</v>
      </c>
      <c r="C29" s="65"/>
      <c r="D29" s="66"/>
      <c r="E29" s="67"/>
      <c r="F29" s="68"/>
      <c r="G29" s="65"/>
      <c r="H29" s="69"/>
      <c r="I29" s="70"/>
      <c r="J29" s="70"/>
      <c r="K29" s="34" t="s">
        <v>65</v>
      </c>
      <c r="L29" s="77">
        <v>114</v>
      </c>
      <c r="M29" s="77"/>
      <c r="N29" s="72"/>
      <c r="O29" s="79" t="s">
        <v>382</v>
      </c>
      <c r="P29" s="81">
        <v>43684.58042824074</v>
      </c>
      <c r="Q29" s="79" t="s">
        <v>410</v>
      </c>
      <c r="R29" s="82" t="s">
        <v>486</v>
      </c>
      <c r="S29" s="79" t="s">
        <v>512</v>
      </c>
      <c r="T29" s="79"/>
      <c r="U29" s="79"/>
      <c r="V29" s="82" t="s">
        <v>555</v>
      </c>
      <c r="W29" s="81">
        <v>43684.58042824074</v>
      </c>
      <c r="X29" s="82" t="s">
        <v>617</v>
      </c>
      <c r="Y29" s="79"/>
      <c r="Z29" s="79"/>
      <c r="AA29" s="85" t="s">
        <v>735</v>
      </c>
      <c r="AB29" s="79"/>
      <c r="AC29" s="79" t="b">
        <v>0</v>
      </c>
      <c r="AD29" s="79">
        <v>0</v>
      </c>
      <c r="AE29" s="85" t="s">
        <v>844</v>
      </c>
      <c r="AF29" s="79" t="b">
        <v>1</v>
      </c>
      <c r="AG29" s="79" t="s">
        <v>854</v>
      </c>
      <c r="AH29" s="79"/>
      <c r="AI29" s="85" t="s">
        <v>857</v>
      </c>
      <c r="AJ29" s="79" t="b">
        <v>0</v>
      </c>
      <c r="AK29" s="79">
        <v>0</v>
      </c>
      <c r="AL29" s="85" t="s">
        <v>839</v>
      </c>
      <c r="AM29" s="79" t="s">
        <v>860</v>
      </c>
      <c r="AN29" s="79" t="b">
        <v>0</v>
      </c>
      <c r="AO29" s="85" t="s">
        <v>735</v>
      </c>
      <c r="AP29" s="79" t="s">
        <v>176</v>
      </c>
      <c r="AQ29" s="79">
        <v>0</v>
      </c>
      <c r="AR29" s="79">
        <v>0</v>
      </c>
      <c r="AS29" s="79"/>
      <c r="AT29" s="79"/>
      <c r="AU29" s="79"/>
      <c r="AV29" s="79"/>
      <c r="AW29" s="79"/>
      <c r="AX29" s="79"/>
      <c r="AY29" s="79"/>
      <c r="AZ29" s="79"/>
      <c r="BA29">
        <v>2</v>
      </c>
      <c r="BB29" s="78" t="str">
        <f>REPLACE(INDEX(GroupVertices[Group],MATCH(Edges25[[#This Row],[Vertex 1]],GroupVertices[Vertex],0)),1,1,"")</f>
        <v>1</v>
      </c>
      <c r="BC29" s="78" t="str">
        <f>REPLACE(INDEX(GroupVertices[Group],MATCH(Edges25[[#This Row],[Vertex 2]],GroupVertices[Vertex],0)),1,1,"")</f>
        <v>1</v>
      </c>
      <c r="BD29" s="48"/>
      <c r="BE29" s="49"/>
      <c r="BF29" s="48"/>
      <c r="BG29" s="49"/>
      <c r="BH29" s="48"/>
      <c r="BI29" s="49"/>
      <c r="BJ29" s="48"/>
      <c r="BK29" s="49"/>
      <c r="BL29" s="48"/>
    </row>
    <row r="30" spans="1:64" ht="15">
      <c r="A30" s="64" t="s">
        <v>233</v>
      </c>
      <c r="B30" s="64" t="s">
        <v>321</v>
      </c>
      <c r="C30" s="65"/>
      <c r="D30" s="66"/>
      <c r="E30" s="67"/>
      <c r="F30" s="68"/>
      <c r="G30" s="65"/>
      <c r="H30" s="69"/>
      <c r="I30" s="70"/>
      <c r="J30" s="70"/>
      <c r="K30" s="34" t="s">
        <v>65</v>
      </c>
      <c r="L30" s="77">
        <v>135</v>
      </c>
      <c r="M30" s="77"/>
      <c r="N30" s="72"/>
      <c r="O30" s="79" t="s">
        <v>382</v>
      </c>
      <c r="P30" s="81">
        <v>43684.62453703704</v>
      </c>
      <c r="Q30" s="79" t="s">
        <v>411</v>
      </c>
      <c r="R30" s="82" t="s">
        <v>486</v>
      </c>
      <c r="S30" s="79" t="s">
        <v>512</v>
      </c>
      <c r="T30" s="79"/>
      <c r="U30" s="79"/>
      <c r="V30" s="82" t="s">
        <v>555</v>
      </c>
      <c r="W30" s="81">
        <v>43684.62453703704</v>
      </c>
      <c r="X30" s="82" t="s">
        <v>618</v>
      </c>
      <c r="Y30" s="79"/>
      <c r="Z30" s="79"/>
      <c r="AA30" s="85" t="s">
        <v>736</v>
      </c>
      <c r="AB30" s="79"/>
      <c r="AC30" s="79" t="b">
        <v>0</v>
      </c>
      <c r="AD30" s="79">
        <v>0</v>
      </c>
      <c r="AE30" s="85" t="s">
        <v>845</v>
      </c>
      <c r="AF30" s="79" t="b">
        <v>1</v>
      </c>
      <c r="AG30" s="79" t="s">
        <v>854</v>
      </c>
      <c r="AH30" s="79"/>
      <c r="AI30" s="85" t="s">
        <v>857</v>
      </c>
      <c r="AJ30" s="79" t="b">
        <v>0</v>
      </c>
      <c r="AK30" s="79">
        <v>0</v>
      </c>
      <c r="AL30" s="85" t="s">
        <v>839</v>
      </c>
      <c r="AM30" s="79" t="s">
        <v>860</v>
      </c>
      <c r="AN30" s="79" t="b">
        <v>0</v>
      </c>
      <c r="AO30" s="85" t="s">
        <v>736</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233</v>
      </c>
      <c r="B31" s="64" t="s">
        <v>325</v>
      </c>
      <c r="C31" s="65"/>
      <c r="D31" s="66"/>
      <c r="E31" s="67"/>
      <c r="F31" s="68"/>
      <c r="G31" s="65"/>
      <c r="H31" s="69"/>
      <c r="I31" s="70"/>
      <c r="J31" s="70"/>
      <c r="K31" s="34" t="s">
        <v>65</v>
      </c>
      <c r="L31" s="77">
        <v>140</v>
      </c>
      <c r="M31" s="77"/>
      <c r="N31" s="72"/>
      <c r="O31" s="79" t="s">
        <v>382</v>
      </c>
      <c r="P31" s="81">
        <v>43685.755520833336</v>
      </c>
      <c r="Q31" s="79" t="s">
        <v>412</v>
      </c>
      <c r="R31" s="82" t="s">
        <v>487</v>
      </c>
      <c r="S31" s="79" t="s">
        <v>512</v>
      </c>
      <c r="T31" s="79"/>
      <c r="U31" s="79"/>
      <c r="V31" s="82" t="s">
        <v>555</v>
      </c>
      <c r="W31" s="81">
        <v>43685.755520833336</v>
      </c>
      <c r="X31" s="82" t="s">
        <v>619</v>
      </c>
      <c r="Y31" s="79"/>
      <c r="Z31" s="79"/>
      <c r="AA31" s="85" t="s">
        <v>737</v>
      </c>
      <c r="AB31" s="79"/>
      <c r="AC31" s="79" t="b">
        <v>0</v>
      </c>
      <c r="AD31" s="79">
        <v>0</v>
      </c>
      <c r="AE31" s="85" t="s">
        <v>839</v>
      </c>
      <c r="AF31" s="79" t="b">
        <v>1</v>
      </c>
      <c r="AG31" s="79" t="s">
        <v>854</v>
      </c>
      <c r="AH31" s="79"/>
      <c r="AI31" s="85" t="s">
        <v>858</v>
      </c>
      <c r="AJ31" s="79" t="b">
        <v>0</v>
      </c>
      <c r="AK31" s="79">
        <v>0</v>
      </c>
      <c r="AL31" s="85" t="s">
        <v>839</v>
      </c>
      <c r="AM31" s="79" t="s">
        <v>860</v>
      </c>
      <c r="AN31" s="79" t="b">
        <v>0</v>
      </c>
      <c r="AO31" s="85" t="s">
        <v>737</v>
      </c>
      <c r="AP31" s="79" t="s">
        <v>176</v>
      </c>
      <c r="AQ31" s="79">
        <v>0</v>
      </c>
      <c r="AR31" s="79">
        <v>0</v>
      </c>
      <c r="AS31" s="79"/>
      <c r="AT31" s="79"/>
      <c r="AU31" s="79"/>
      <c r="AV31" s="79"/>
      <c r="AW31" s="79"/>
      <c r="AX31" s="79"/>
      <c r="AY31" s="79"/>
      <c r="AZ31" s="79"/>
      <c r="BA31">
        <v>2</v>
      </c>
      <c r="BB31" s="78" t="str">
        <f>REPLACE(INDEX(GroupVertices[Group],MATCH(Edges25[[#This Row],[Vertex 1]],GroupVertices[Vertex],0)),1,1,"")</f>
        <v>1</v>
      </c>
      <c r="BC31" s="78" t="str">
        <f>REPLACE(INDEX(GroupVertices[Group],MATCH(Edges25[[#This Row],[Vertex 2]],GroupVertices[Vertex],0)),1,1,"")</f>
        <v>1</v>
      </c>
      <c r="BD31" s="48"/>
      <c r="BE31" s="49"/>
      <c r="BF31" s="48"/>
      <c r="BG31" s="49"/>
      <c r="BH31" s="48"/>
      <c r="BI31" s="49"/>
      <c r="BJ31" s="48"/>
      <c r="BK31" s="49"/>
      <c r="BL31" s="48"/>
    </row>
    <row r="32" spans="1:64" ht="15">
      <c r="A32" s="64" t="s">
        <v>233</v>
      </c>
      <c r="B32" s="64" t="s">
        <v>336</v>
      </c>
      <c r="C32" s="65"/>
      <c r="D32" s="66"/>
      <c r="E32" s="67"/>
      <c r="F32" s="68"/>
      <c r="G32" s="65"/>
      <c r="H32" s="69"/>
      <c r="I32" s="70"/>
      <c r="J32" s="70"/>
      <c r="K32" s="34" t="s">
        <v>65</v>
      </c>
      <c r="L32" s="77">
        <v>170</v>
      </c>
      <c r="M32" s="77"/>
      <c r="N32" s="72"/>
      <c r="O32" s="79" t="s">
        <v>382</v>
      </c>
      <c r="P32" s="81">
        <v>43686.84967592593</v>
      </c>
      <c r="Q32" s="79" t="s">
        <v>413</v>
      </c>
      <c r="R32" s="82" t="s">
        <v>488</v>
      </c>
      <c r="S32" s="79" t="s">
        <v>512</v>
      </c>
      <c r="T32" s="79"/>
      <c r="U32" s="79"/>
      <c r="V32" s="82" t="s">
        <v>555</v>
      </c>
      <c r="W32" s="81">
        <v>43686.84967592593</v>
      </c>
      <c r="X32" s="82" t="s">
        <v>620</v>
      </c>
      <c r="Y32" s="79"/>
      <c r="Z32" s="79"/>
      <c r="AA32" s="85" t="s">
        <v>738</v>
      </c>
      <c r="AB32" s="79"/>
      <c r="AC32" s="79" t="b">
        <v>0</v>
      </c>
      <c r="AD32" s="79">
        <v>0</v>
      </c>
      <c r="AE32" s="85" t="s">
        <v>840</v>
      </c>
      <c r="AF32" s="79" t="b">
        <v>1</v>
      </c>
      <c r="AG32" s="79" t="s">
        <v>854</v>
      </c>
      <c r="AH32" s="79"/>
      <c r="AI32" s="85" t="s">
        <v>859</v>
      </c>
      <c r="AJ32" s="79" t="b">
        <v>0</v>
      </c>
      <c r="AK32" s="79">
        <v>0</v>
      </c>
      <c r="AL32" s="85" t="s">
        <v>839</v>
      </c>
      <c r="AM32" s="79" t="s">
        <v>860</v>
      </c>
      <c r="AN32" s="79" t="b">
        <v>1</v>
      </c>
      <c r="AO32" s="85" t="s">
        <v>738</v>
      </c>
      <c r="AP32" s="79" t="s">
        <v>176</v>
      </c>
      <c r="AQ32" s="79">
        <v>0</v>
      </c>
      <c r="AR32" s="79">
        <v>0</v>
      </c>
      <c r="AS32" s="79"/>
      <c r="AT32" s="79"/>
      <c r="AU32" s="79"/>
      <c r="AV32" s="79"/>
      <c r="AW32" s="79"/>
      <c r="AX32" s="79"/>
      <c r="AY32" s="79"/>
      <c r="AZ32" s="79"/>
      <c r="BA32">
        <v>3</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234</v>
      </c>
      <c r="B33" s="64" t="s">
        <v>235</v>
      </c>
      <c r="C33" s="65"/>
      <c r="D33" s="66"/>
      <c r="E33" s="67"/>
      <c r="F33" s="68"/>
      <c r="G33" s="65"/>
      <c r="H33" s="69"/>
      <c r="I33" s="70"/>
      <c r="J33" s="70"/>
      <c r="K33" s="34" t="s">
        <v>66</v>
      </c>
      <c r="L33" s="77">
        <v>199</v>
      </c>
      <c r="M33" s="77"/>
      <c r="N33" s="72"/>
      <c r="O33" s="79" t="s">
        <v>382</v>
      </c>
      <c r="P33" s="81">
        <v>43687.0465625</v>
      </c>
      <c r="Q33" s="79" t="s">
        <v>414</v>
      </c>
      <c r="R33" s="82" t="s">
        <v>489</v>
      </c>
      <c r="S33" s="79" t="s">
        <v>514</v>
      </c>
      <c r="T33" s="79" t="s">
        <v>515</v>
      </c>
      <c r="U33" s="82" t="s">
        <v>524</v>
      </c>
      <c r="V33" s="82" t="s">
        <v>524</v>
      </c>
      <c r="W33" s="81">
        <v>43687.0465625</v>
      </c>
      <c r="X33" s="82" t="s">
        <v>621</v>
      </c>
      <c r="Y33" s="79"/>
      <c r="Z33" s="79"/>
      <c r="AA33" s="85" t="s">
        <v>739</v>
      </c>
      <c r="AB33" s="79"/>
      <c r="AC33" s="79" t="b">
        <v>0</v>
      </c>
      <c r="AD33" s="79">
        <v>17</v>
      </c>
      <c r="AE33" s="85" t="s">
        <v>839</v>
      </c>
      <c r="AF33" s="79" t="b">
        <v>0</v>
      </c>
      <c r="AG33" s="79" t="s">
        <v>853</v>
      </c>
      <c r="AH33" s="79"/>
      <c r="AI33" s="85" t="s">
        <v>839</v>
      </c>
      <c r="AJ33" s="79" t="b">
        <v>0</v>
      </c>
      <c r="AK33" s="79">
        <v>11</v>
      </c>
      <c r="AL33" s="85" t="s">
        <v>839</v>
      </c>
      <c r="AM33" s="79" t="s">
        <v>865</v>
      </c>
      <c r="AN33" s="79" t="b">
        <v>0</v>
      </c>
      <c r="AO33" s="85" t="s">
        <v>739</v>
      </c>
      <c r="AP33" s="79" t="s">
        <v>176</v>
      </c>
      <c r="AQ33" s="79">
        <v>0</v>
      </c>
      <c r="AR33" s="79">
        <v>0</v>
      </c>
      <c r="AS33" s="79"/>
      <c r="AT33" s="79"/>
      <c r="AU33" s="79"/>
      <c r="AV33" s="79"/>
      <c r="AW33" s="79"/>
      <c r="AX33" s="79"/>
      <c r="AY33" s="79"/>
      <c r="AZ33" s="79"/>
      <c r="BA33">
        <v>1</v>
      </c>
      <c r="BB33" s="78" t="str">
        <f>REPLACE(INDEX(GroupVertices[Group],MATCH(Edges25[[#This Row],[Vertex 1]],GroupVertices[Vertex],0)),1,1,"")</f>
        <v>6</v>
      </c>
      <c r="BC33" s="78" t="str">
        <f>REPLACE(INDEX(GroupVertices[Group],MATCH(Edges25[[#This Row],[Vertex 2]],GroupVertices[Vertex],0)),1,1,"")</f>
        <v>6</v>
      </c>
      <c r="BD33" s="48"/>
      <c r="BE33" s="49"/>
      <c r="BF33" s="48"/>
      <c r="BG33" s="49"/>
      <c r="BH33" s="48"/>
      <c r="BI33" s="49"/>
      <c r="BJ33" s="48"/>
      <c r="BK33" s="49"/>
      <c r="BL33" s="48"/>
    </row>
    <row r="34" spans="1:64" ht="15">
      <c r="A34" s="64" t="s">
        <v>235</v>
      </c>
      <c r="B34" s="64" t="s">
        <v>344</v>
      </c>
      <c r="C34" s="65"/>
      <c r="D34" s="66"/>
      <c r="E34" s="67"/>
      <c r="F34" s="68"/>
      <c r="G34" s="65"/>
      <c r="H34" s="69"/>
      <c r="I34" s="70"/>
      <c r="J34" s="70"/>
      <c r="K34" s="34" t="s">
        <v>65</v>
      </c>
      <c r="L34" s="77">
        <v>200</v>
      </c>
      <c r="M34" s="77"/>
      <c r="N34" s="72"/>
      <c r="O34" s="79" t="s">
        <v>382</v>
      </c>
      <c r="P34" s="81">
        <v>43687.055138888885</v>
      </c>
      <c r="Q34" s="79" t="s">
        <v>415</v>
      </c>
      <c r="R34" s="79"/>
      <c r="S34" s="79"/>
      <c r="T34" s="79" t="s">
        <v>516</v>
      </c>
      <c r="U34" s="79"/>
      <c r="V34" s="82" t="s">
        <v>556</v>
      </c>
      <c r="W34" s="81">
        <v>43687.055138888885</v>
      </c>
      <c r="X34" s="82" t="s">
        <v>622</v>
      </c>
      <c r="Y34" s="79"/>
      <c r="Z34" s="79"/>
      <c r="AA34" s="85" t="s">
        <v>740</v>
      </c>
      <c r="AB34" s="79"/>
      <c r="AC34" s="79" t="b">
        <v>0</v>
      </c>
      <c r="AD34" s="79">
        <v>0</v>
      </c>
      <c r="AE34" s="85" t="s">
        <v>839</v>
      </c>
      <c r="AF34" s="79" t="b">
        <v>0</v>
      </c>
      <c r="AG34" s="79" t="s">
        <v>853</v>
      </c>
      <c r="AH34" s="79"/>
      <c r="AI34" s="85" t="s">
        <v>839</v>
      </c>
      <c r="AJ34" s="79" t="b">
        <v>0</v>
      </c>
      <c r="AK34" s="79">
        <v>11</v>
      </c>
      <c r="AL34" s="85" t="s">
        <v>739</v>
      </c>
      <c r="AM34" s="79" t="s">
        <v>861</v>
      </c>
      <c r="AN34" s="79" t="b">
        <v>0</v>
      </c>
      <c r="AO34" s="85" t="s">
        <v>739</v>
      </c>
      <c r="AP34" s="79" t="s">
        <v>176</v>
      </c>
      <c r="AQ34" s="79">
        <v>0</v>
      </c>
      <c r="AR34" s="79">
        <v>0</v>
      </c>
      <c r="AS34" s="79"/>
      <c r="AT34" s="79"/>
      <c r="AU34" s="79"/>
      <c r="AV34" s="79"/>
      <c r="AW34" s="79"/>
      <c r="AX34" s="79"/>
      <c r="AY34" s="79"/>
      <c r="AZ34" s="79"/>
      <c r="BA34">
        <v>1</v>
      </c>
      <c r="BB34" s="78" t="str">
        <f>REPLACE(INDEX(GroupVertices[Group],MATCH(Edges25[[#This Row],[Vertex 1]],GroupVertices[Vertex],0)),1,1,"")</f>
        <v>6</v>
      </c>
      <c r="BC34" s="78" t="str">
        <f>REPLACE(INDEX(GroupVertices[Group],MATCH(Edges25[[#This Row],[Vertex 2]],GroupVertices[Vertex],0)),1,1,"")</f>
        <v>6</v>
      </c>
      <c r="BD34" s="48"/>
      <c r="BE34" s="49"/>
      <c r="BF34" s="48"/>
      <c r="BG34" s="49"/>
      <c r="BH34" s="48"/>
      <c r="BI34" s="49"/>
      <c r="BJ34" s="48"/>
      <c r="BK34" s="49"/>
      <c r="BL34" s="48"/>
    </row>
    <row r="35" spans="1:64" ht="15">
      <c r="A35" s="64" t="s">
        <v>236</v>
      </c>
      <c r="B35" s="64" t="s">
        <v>344</v>
      </c>
      <c r="C35" s="65"/>
      <c r="D35" s="66"/>
      <c r="E35" s="67"/>
      <c r="F35" s="68"/>
      <c r="G35" s="65"/>
      <c r="H35" s="69"/>
      <c r="I35" s="70"/>
      <c r="J35" s="70"/>
      <c r="K35" s="34" t="s">
        <v>65</v>
      </c>
      <c r="L35" s="77">
        <v>203</v>
      </c>
      <c r="M35" s="77"/>
      <c r="N35" s="72"/>
      <c r="O35" s="79" t="s">
        <v>382</v>
      </c>
      <c r="P35" s="81">
        <v>43687.05731481482</v>
      </c>
      <c r="Q35" s="79" t="s">
        <v>415</v>
      </c>
      <c r="R35" s="79"/>
      <c r="S35" s="79"/>
      <c r="T35" s="79" t="s">
        <v>516</v>
      </c>
      <c r="U35" s="79"/>
      <c r="V35" s="82" t="s">
        <v>557</v>
      </c>
      <c r="W35" s="81">
        <v>43687.05731481482</v>
      </c>
      <c r="X35" s="82" t="s">
        <v>623</v>
      </c>
      <c r="Y35" s="79"/>
      <c r="Z35" s="79"/>
      <c r="AA35" s="85" t="s">
        <v>741</v>
      </c>
      <c r="AB35" s="79"/>
      <c r="AC35" s="79" t="b">
        <v>0</v>
      </c>
      <c r="AD35" s="79">
        <v>0</v>
      </c>
      <c r="AE35" s="85" t="s">
        <v>839</v>
      </c>
      <c r="AF35" s="79" t="b">
        <v>0</v>
      </c>
      <c r="AG35" s="79" t="s">
        <v>853</v>
      </c>
      <c r="AH35" s="79"/>
      <c r="AI35" s="85" t="s">
        <v>839</v>
      </c>
      <c r="AJ35" s="79" t="b">
        <v>0</v>
      </c>
      <c r="AK35" s="79">
        <v>11</v>
      </c>
      <c r="AL35" s="85" t="s">
        <v>739</v>
      </c>
      <c r="AM35" s="79" t="s">
        <v>863</v>
      </c>
      <c r="AN35" s="79" t="b">
        <v>0</v>
      </c>
      <c r="AO35" s="85" t="s">
        <v>739</v>
      </c>
      <c r="AP35" s="79" t="s">
        <v>176</v>
      </c>
      <c r="AQ35" s="79">
        <v>0</v>
      </c>
      <c r="AR35" s="79">
        <v>0</v>
      </c>
      <c r="AS35" s="79"/>
      <c r="AT35" s="79"/>
      <c r="AU35" s="79"/>
      <c r="AV35" s="79"/>
      <c r="AW35" s="79"/>
      <c r="AX35" s="79"/>
      <c r="AY35" s="79"/>
      <c r="AZ35" s="79"/>
      <c r="BA35">
        <v>1</v>
      </c>
      <c r="BB35" s="78" t="str">
        <f>REPLACE(INDEX(GroupVertices[Group],MATCH(Edges25[[#This Row],[Vertex 1]],GroupVertices[Vertex],0)),1,1,"")</f>
        <v>6</v>
      </c>
      <c r="BC35" s="78" t="str">
        <f>REPLACE(INDEX(GroupVertices[Group],MATCH(Edges25[[#This Row],[Vertex 2]],GroupVertices[Vertex],0)),1,1,"")</f>
        <v>6</v>
      </c>
      <c r="BD35" s="48"/>
      <c r="BE35" s="49"/>
      <c r="BF35" s="48"/>
      <c r="BG35" s="49"/>
      <c r="BH35" s="48"/>
      <c r="BI35" s="49"/>
      <c r="BJ35" s="48"/>
      <c r="BK35" s="49"/>
      <c r="BL35" s="48"/>
    </row>
    <row r="36" spans="1:64" ht="15">
      <c r="A36" s="64" t="s">
        <v>237</v>
      </c>
      <c r="B36" s="64" t="s">
        <v>344</v>
      </c>
      <c r="C36" s="65"/>
      <c r="D36" s="66"/>
      <c r="E36" s="67"/>
      <c r="F36" s="68"/>
      <c r="G36" s="65"/>
      <c r="H36" s="69"/>
      <c r="I36" s="70"/>
      <c r="J36" s="70"/>
      <c r="K36" s="34" t="s">
        <v>65</v>
      </c>
      <c r="L36" s="77">
        <v>206</v>
      </c>
      <c r="M36" s="77"/>
      <c r="N36" s="72"/>
      <c r="O36" s="79" t="s">
        <v>382</v>
      </c>
      <c r="P36" s="81">
        <v>43687.07763888889</v>
      </c>
      <c r="Q36" s="79" t="s">
        <v>415</v>
      </c>
      <c r="R36" s="79"/>
      <c r="S36" s="79"/>
      <c r="T36" s="79" t="s">
        <v>516</v>
      </c>
      <c r="U36" s="79"/>
      <c r="V36" s="82" t="s">
        <v>558</v>
      </c>
      <c r="W36" s="81">
        <v>43687.07763888889</v>
      </c>
      <c r="X36" s="82" t="s">
        <v>624</v>
      </c>
      <c r="Y36" s="79"/>
      <c r="Z36" s="79"/>
      <c r="AA36" s="85" t="s">
        <v>742</v>
      </c>
      <c r="AB36" s="79"/>
      <c r="AC36" s="79" t="b">
        <v>0</v>
      </c>
      <c r="AD36" s="79">
        <v>0</v>
      </c>
      <c r="AE36" s="85" t="s">
        <v>839</v>
      </c>
      <c r="AF36" s="79" t="b">
        <v>0</v>
      </c>
      <c r="AG36" s="79" t="s">
        <v>853</v>
      </c>
      <c r="AH36" s="79"/>
      <c r="AI36" s="85" t="s">
        <v>839</v>
      </c>
      <c r="AJ36" s="79" t="b">
        <v>0</v>
      </c>
      <c r="AK36" s="79">
        <v>11</v>
      </c>
      <c r="AL36" s="85" t="s">
        <v>739</v>
      </c>
      <c r="AM36" s="79" t="s">
        <v>863</v>
      </c>
      <c r="AN36" s="79" t="b">
        <v>0</v>
      </c>
      <c r="AO36" s="85" t="s">
        <v>739</v>
      </c>
      <c r="AP36" s="79" t="s">
        <v>176</v>
      </c>
      <c r="AQ36" s="79">
        <v>0</v>
      </c>
      <c r="AR36" s="79">
        <v>0</v>
      </c>
      <c r="AS36" s="79"/>
      <c r="AT36" s="79"/>
      <c r="AU36" s="79"/>
      <c r="AV36" s="79"/>
      <c r="AW36" s="79"/>
      <c r="AX36" s="79"/>
      <c r="AY36" s="79"/>
      <c r="AZ36" s="79"/>
      <c r="BA36">
        <v>1</v>
      </c>
      <c r="BB36" s="78" t="str">
        <f>REPLACE(INDEX(GroupVertices[Group],MATCH(Edges25[[#This Row],[Vertex 1]],GroupVertices[Vertex],0)),1,1,"")</f>
        <v>6</v>
      </c>
      <c r="BC36" s="78" t="str">
        <f>REPLACE(INDEX(GroupVertices[Group],MATCH(Edges25[[#This Row],[Vertex 2]],GroupVertices[Vertex],0)),1,1,"")</f>
        <v>6</v>
      </c>
      <c r="BD36" s="48"/>
      <c r="BE36" s="49"/>
      <c r="BF36" s="48"/>
      <c r="BG36" s="49"/>
      <c r="BH36" s="48"/>
      <c r="BI36" s="49"/>
      <c r="BJ36" s="48"/>
      <c r="BK36" s="49"/>
      <c r="BL36" s="48"/>
    </row>
    <row r="37" spans="1:64" ht="15">
      <c r="A37" s="64" t="s">
        <v>238</v>
      </c>
      <c r="B37" s="64" t="s">
        <v>344</v>
      </c>
      <c r="C37" s="65"/>
      <c r="D37" s="66"/>
      <c r="E37" s="67"/>
      <c r="F37" s="68"/>
      <c r="G37" s="65"/>
      <c r="H37" s="69"/>
      <c r="I37" s="70"/>
      <c r="J37" s="70"/>
      <c r="K37" s="34" t="s">
        <v>65</v>
      </c>
      <c r="L37" s="77">
        <v>209</v>
      </c>
      <c r="M37" s="77"/>
      <c r="N37" s="72"/>
      <c r="O37" s="79" t="s">
        <v>382</v>
      </c>
      <c r="P37" s="81">
        <v>43687.07777777778</v>
      </c>
      <c r="Q37" s="79" t="s">
        <v>415</v>
      </c>
      <c r="R37" s="79"/>
      <c r="S37" s="79"/>
      <c r="T37" s="79" t="s">
        <v>516</v>
      </c>
      <c r="U37" s="79"/>
      <c r="V37" s="82" t="s">
        <v>559</v>
      </c>
      <c r="W37" s="81">
        <v>43687.07777777778</v>
      </c>
      <c r="X37" s="82" t="s">
        <v>625</v>
      </c>
      <c r="Y37" s="79"/>
      <c r="Z37" s="79"/>
      <c r="AA37" s="85" t="s">
        <v>743</v>
      </c>
      <c r="AB37" s="79"/>
      <c r="AC37" s="79" t="b">
        <v>0</v>
      </c>
      <c r="AD37" s="79">
        <v>0</v>
      </c>
      <c r="AE37" s="85" t="s">
        <v>839</v>
      </c>
      <c r="AF37" s="79" t="b">
        <v>0</v>
      </c>
      <c r="AG37" s="79" t="s">
        <v>853</v>
      </c>
      <c r="AH37" s="79"/>
      <c r="AI37" s="85" t="s">
        <v>839</v>
      </c>
      <c r="AJ37" s="79" t="b">
        <v>0</v>
      </c>
      <c r="AK37" s="79">
        <v>11</v>
      </c>
      <c r="AL37" s="85" t="s">
        <v>739</v>
      </c>
      <c r="AM37" s="79" t="s">
        <v>861</v>
      </c>
      <c r="AN37" s="79" t="b">
        <v>0</v>
      </c>
      <c r="AO37" s="85" t="s">
        <v>739</v>
      </c>
      <c r="AP37" s="79" t="s">
        <v>176</v>
      </c>
      <c r="AQ37" s="79">
        <v>0</v>
      </c>
      <c r="AR37" s="79">
        <v>0</v>
      </c>
      <c r="AS37" s="79"/>
      <c r="AT37" s="79"/>
      <c r="AU37" s="79"/>
      <c r="AV37" s="79"/>
      <c r="AW37" s="79"/>
      <c r="AX37" s="79"/>
      <c r="AY37" s="79"/>
      <c r="AZ37" s="79"/>
      <c r="BA37">
        <v>1</v>
      </c>
      <c r="BB37" s="78" t="str">
        <f>REPLACE(INDEX(GroupVertices[Group],MATCH(Edges25[[#This Row],[Vertex 1]],GroupVertices[Vertex],0)),1,1,"")</f>
        <v>6</v>
      </c>
      <c r="BC37" s="78" t="str">
        <f>REPLACE(INDEX(GroupVertices[Group],MATCH(Edges25[[#This Row],[Vertex 2]],GroupVertices[Vertex],0)),1,1,"")</f>
        <v>6</v>
      </c>
      <c r="BD37" s="48"/>
      <c r="BE37" s="49"/>
      <c r="BF37" s="48"/>
      <c r="BG37" s="49"/>
      <c r="BH37" s="48"/>
      <c r="BI37" s="49"/>
      <c r="BJ37" s="48"/>
      <c r="BK37" s="49"/>
      <c r="BL37" s="48"/>
    </row>
    <row r="38" spans="1:64" ht="15">
      <c r="A38" s="64" t="s">
        <v>239</v>
      </c>
      <c r="B38" s="64" t="s">
        <v>344</v>
      </c>
      <c r="C38" s="65"/>
      <c r="D38" s="66"/>
      <c r="E38" s="67"/>
      <c r="F38" s="68"/>
      <c r="G38" s="65"/>
      <c r="H38" s="69"/>
      <c r="I38" s="70"/>
      <c r="J38" s="70"/>
      <c r="K38" s="34" t="s">
        <v>65</v>
      </c>
      <c r="L38" s="77">
        <v>212</v>
      </c>
      <c r="M38" s="77"/>
      <c r="N38" s="72"/>
      <c r="O38" s="79" t="s">
        <v>382</v>
      </c>
      <c r="P38" s="81">
        <v>43687.08696759259</v>
      </c>
      <c r="Q38" s="79" t="s">
        <v>415</v>
      </c>
      <c r="R38" s="79"/>
      <c r="S38" s="79"/>
      <c r="T38" s="79" t="s">
        <v>516</v>
      </c>
      <c r="U38" s="79"/>
      <c r="V38" s="82" t="s">
        <v>560</v>
      </c>
      <c r="W38" s="81">
        <v>43687.08696759259</v>
      </c>
      <c r="X38" s="82" t="s">
        <v>626</v>
      </c>
      <c r="Y38" s="79"/>
      <c r="Z38" s="79"/>
      <c r="AA38" s="85" t="s">
        <v>744</v>
      </c>
      <c r="AB38" s="79"/>
      <c r="AC38" s="79" t="b">
        <v>0</v>
      </c>
      <c r="AD38" s="79">
        <v>0</v>
      </c>
      <c r="AE38" s="85" t="s">
        <v>839</v>
      </c>
      <c r="AF38" s="79" t="b">
        <v>0</v>
      </c>
      <c r="AG38" s="79" t="s">
        <v>853</v>
      </c>
      <c r="AH38" s="79"/>
      <c r="AI38" s="85" t="s">
        <v>839</v>
      </c>
      <c r="AJ38" s="79" t="b">
        <v>0</v>
      </c>
      <c r="AK38" s="79">
        <v>11</v>
      </c>
      <c r="AL38" s="85" t="s">
        <v>739</v>
      </c>
      <c r="AM38" s="79" t="s">
        <v>860</v>
      </c>
      <c r="AN38" s="79" t="b">
        <v>0</v>
      </c>
      <c r="AO38" s="85" t="s">
        <v>739</v>
      </c>
      <c r="AP38" s="79" t="s">
        <v>176</v>
      </c>
      <c r="AQ38" s="79">
        <v>0</v>
      </c>
      <c r="AR38" s="79">
        <v>0</v>
      </c>
      <c r="AS38" s="79"/>
      <c r="AT38" s="79"/>
      <c r="AU38" s="79"/>
      <c r="AV38" s="79"/>
      <c r="AW38" s="79"/>
      <c r="AX38" s="79"/>
      <c r="AY38" s="79"/>
      <c r="AZ38" s="79"/>
      <c r="BA38">
        <v>1</v>
      </c>
      <c r="BB38" s="78" t="str">
        <f>REPLACE(INDEX(GroupVertices[Group],MATCH(Edges25[[#This Row],[Vertex 1]],GroupVertices[Vertex],0)),1,1,"")</f>
        <v>6</v>
      </c>
      <c r="BC38" s="78" t="str">
        <f>REPLACE(INDEX(GroupVertices[Group],MATCH(Edges25[[#This Row],[Vertex 2]],GroupVertices[Vertex],0)),1,1,"")</f>
        <v>6</v>
      </c>
      <c r="BD38" s="48"/>
      <c r="BE38" s="49"/>
      <c r="BF38" s="48"/>
      <c r="BG38" s="49"/>
      <c r="BH38" s="48"/>
      <c r="BI38" s="49"/>
      <c r="BJ38" s="48"/>
      <c r="BK38" s="49"/>
      <c r="BL38" s="48"/>
    </row>
    <row r="39" spans="1:64" ht="15">
      <c r="A39" s="64" t="s">
        <v>240</v>
      </c>
      <c r="B39" s="64" t="s">
        <v>344</v>
      </c>
      <c r="C39" s="65"/>
      <c r="D39" s="66"/>
      <c r="E39" s="67"/>
      <c r="F39" s="68"/>
      <c r="G39" s="65"/>
      <c r="H39" s="69"/>
      <c r="I39" s="70"/>
      <c r="J39" s="70"/>
      <c r="K39" s="34" t="s">
        <v>65</v>
      </c>
      <c r="L39" s="77">
        <v>215</v>
      </c>
      <c r="M39" s="77"/>
      <c r="N39" s="72"/>
      <c r="O39" s="79" t="s">
        <v>382</v>
      </c>
      <c r="P39" s="81">
        <v>43687.116064814814</v>
      </c>
      <c r="Q39" s="79" t="s">
        <v>415</v>
      </c>
      <c r="R39" s="79"/>
      <c r="S39" s="79"/>
      <c r="T39" s="79" t="s">
        <v>516</v>
      </c>
      <c r="U39" s="79"/>
      <c r="V39" s="82" t="s">
        <v>561</v>
      </c>
      <c r="W39" s="81">
        <v>43687.116064814814</v>
      </c>
      <c r="X39" s="82" t="s">
        <v>627</v>
      </c>
      <c r="Y39" s="79"/>
      <c r="Z39" s="79"/>
      <c r="AA39" s="85" t="s">
        <v>745</v>
      </c>
      <c r="AB39" s="79"/>
      <c r="AC39" s="79" t="b">
        <v>0</v>
      </c>
      <c r="AD39" s="79">
        <v>0</v>
      </c>
      <c r="AE39" s="85" t="s">
        <v>839</v>
      </c>
      <c r="AF39" s="79" t="b">
        <v>0</v>
      </c>
      <c r="AG39" s="79" t="s">
        <v>853</v>
      </c>
      <c r="AH39" s="79"/>
      <c r="AI39" s="85" t="s">
        <v>839</v>
      </c>
      <c r="AJ39" s="79" t="b">
        <v>0</v>
      </c>
      <c r="AK39" s="79">
        <v>11</v>
      </c>
      <c r="AL39" s="85" t="s">
        <v>739</v>
      </c>
      <c r="AM39" s="79" t="s">
        <v>860</v>
      </c>
      <c r="AN39" s="79" t="b">
        <v>0</v>
      </c>
      <c r="AO39" s="85" t="s">
        <v>739</v>
      </c>
      <c r="AP39" s="79" t="s">
        <v>176</v>
      </c>
      <c r="AQ39" s="79">
        <v>0</v>
      </c>
      <c r="AR39" s="79">
        <v>0</v>
      </c>
      <c r="AS39" s="79"/>
      <c r="AT39" s="79"/>
      <c r="AU39" s="79"/>
      <c r="AV39" s="79"/>
      <c r="AW39" s="79"/>
      <c r="AX39" s="79"/>
      <c r="AY39" s="79"/>
      <c r="AZ39" s="79"/>
      <c r="BA39">
        <v>1</v>
      </c>
      <c r="BB39" s="78" t="str">
        <f>REPLACE(INDEX(GroupVertices[Group],MATCH(Edges25[[#This Row],[Vertex 1]],GroupVertices[Vertex],0)),1,1,"")</f>
        <v>6</v>
      </c>
      <c r="BC39" s="78" t="str">
        <f>REPLACE(INDEX(GroupVertices[Group],MATCH(Edges25[[#This Row],[Vertex 2]],GroupVertices[Vertex],0)),1,1,"")</f>
        <v>6</v>
      </c>
      <c r="BD39" s="48"/>
      <c r="BE39" s="49"/>
      <c r="BF39" s="48"/>
      <c r="BG39" s="49"/>
      <c r="BH39" s="48"/>
      <c r="BI39" s="49"/>
      <c r="BJ39" s="48"/>
      <c r="BK39" s="49"/>
      <c r="BL39" s="48"/>
    </row>
    <row r="40" spans="1:64" ht="15">
      <c r="A40" s="64" t="s">
        <v>241</v>
      </c>
      <c r="B40" s="64" t="s">
        <v>344</v>
      </c>
      <c r="C40" s="65"/>
      <c r="D40" s="66"/>
      <c r="E40" s="67"/>
      <c r="F40" s="68"/>
      <c r="G40" s="65"/>
      <c r="H40" s="69"/>
      <c r="I40" s="70"/>
      <c r="J40" s="70"/>
      <c r="K40" s="34" t="s">
        <v>65</v>
      </c>
      <c r="L40" s="77">
        <v>218</v>
      </c>
      <c r="M40" s="77"/>
      <c r="N40" s="72"/>
      <c r="O40" s="79" t="s">
        <v>382</v>
      </c>
      <c r="P40" s="81">
        <v>43687.126122685186</v>
      </c>
      <c r="Q40" s="79" t="s">
        <v>415</v>
      </c>
      <c r="R40" s="79"/>
      <c r="S40" s="79"/>
      <c r="T40" s="79" t="s">
        <v>516</v>
      </c>
      <c r="U40" s="79"/>
      <c r="V40" s="82" t="s">
        <v>562</v>
      </c>
      <c r="W40" s="81">
        <v>43687.126122685186</v>
      </c>
      <c r="X40" s="82" t="s">
        <v>628</v>
      </c>
      <c r="Y40" s="79"/>
      <c r="Z40" s="79"/>
      <c r="AA40" s="85" t="s">
        <v>746</v>
      </c>
      <c r="AB40" s="79"/>
      <c r="AC40" s="79" t="b">
        <v>0</v>
      </c>
      <c r="AD40" s="79">
        <v>0</v>
      </c>
      <c r="AE40" s="85" t="s">
        <v>839</v>
      </c>
      <c r="AF40" s="79" t="b">
        <v>0</v>
      </c>
      <c r="AG40" s="79" t="s">
        <v>853</v>
      </c>
      <c r="AH40" s="79"/>
      <c r="AI40" s="85" t="s">
        <v>839</v>
      </c>
      <c r="AJ40" s="79" t="b">
        <v>0</v>
      </c>
      <c r="AK40" s="79">
        <v>11</v>
      </c>
      <c r="AL40" s="85" t="s">
        <v>739</v>
      </c>
      <c r="AM40" s="79" t="s">
        <v>860</v>
      </c>
      <c r="AN40" s="79" t="b">
        <v>0</v>
      </c>
      <c r="AO40" s="85" t="s">
        <v>739</v>
      </c>
      <c r="AP40" s="79" t="s">
        <v>176</v>
      </c>
      <c r="AQ40" s="79">
        <v>0</v>
      </c>
      <c r="AR40" s="79">
        <v>0</v>
      </c>
      <c r="AS40" s="79"/>
      <c r="AT40" s="79"/>
      <c r="AU40" s="79"/>
      <c r="AV40" s="79"/>
      <c r="AW40" s="79"/>
      <c r="AX40" s="79"/>
      <c r="AY40" s="79"/>
      <c r="AZ40" s="79"/>
      <c r="BA40">
        <v>1</v>
      </c>
      <c r="BB40" s="78" t="str">
        <f>REPLACE(INDEX(GroupVertices[Group],MATCH(Edges25[[#This Row],[Vertex 1]],GroupVertices[Vertex],0)),1,1,"")</f>
        <v>6</v>
      </c>
      <c r="BC40" s="78" t="str">
        <f>REPLACE(INDEX(GroupVertices[Group],MATCH(Edges25[[#This Row],[Vertex 2]],GroupVertices[Vertex],0)),1,1,"")</f>
        <v>6</v>
      </c>
      <c r="BD40" s="48"/>
      <c r="BE40" s="49"/>
      <c r="BF40" s="48"/>
      <c r="BG40" s="49"/>
      <c r="BH40" s="48"/>
      <c r="BI40" s="49"/>
      <c r="BJ40" s="48"/>
      <c r="BK40" s="49"/>
      <c r="BL40" s="48"/>
    </row>
    <row r="41" spans="1:64" ht="15">
      <c r="A41" s="64" t="s">
        <v>242</v>
      </c>
      <c r="B41" s="64" t="s">
        <v>344</v>
      </c>
      <c r="C41" s="65"/>
      <c r="D41" s="66"/>
      <c r="E41" s="67"/>
      <c r="F41" s="68"/>
      <c r="G41" s="65"/>
      <c r="H41" s="69"/>
      <c r="I41" s="70"/>
      <c r="J41" s="70"/>
      <c r="K41" s="34" t="s">
        <v>65</v>
      </c>
      <c r="L41" s="77">
        <v>221</v>
      </c>
      <c r="M41" s="77"/>
      <c r="N41" s="72"/>
      <c r="O41" s="79" t="s">
        <v>382</v>
      </c>
      <c r="P41" s="81">
        <v>43687.20925925926</v>
      </c>
      <c r="Q41" s="79" t="s">
        <v>415</v>
      </c>
      <c r="R41" s="79"/>
      <c r="S41" s="79"/>
      <c r="T41" s="79" t="s">
        <v>516</v>
      </c>
      <c r="U41" s="79"/>
      <c r="V41" s="82" t="s">
        <v>563</v>
      </c>
      <c r="W41" s="81">
        <v>43687.20925925926</v>
      </c>
      <c r="X41" s="82" t="s">
        <v>629</v>
      </c>
      <c r="Y41" s="79"/>
      <c r="Z41" s="79"/>
      <c r="AA41" s="85" t="s">
        <v>747</v>
      </c>
      <c r="AB41" s="79"/>
      <c r="AC41" s="79" t="b">
        <v>0</v>
      </c>
      <c r="AD41" s="79">
        <v>0</v>
      </c>
      <c r="AE41" s="85" t="s">
        <v>839</v>
      </c>
      <c r="AF41" s="79" t="b">
        <v>0</v>
      </c>
      <c r="AG41" s="79" t="s">
        <v>853</v>
      </c>
      <c r="AH41" s="79"/>
      <c r="AI41" s="85" t="s">
        <v>839</v>
      </c>
      <c r="AJ41" s="79" t="b">
        <v>0</v>
      </c>
      <c r="AK41" s="79">
        <v>11</v>
      </c>
      <c r="AL41" s="85" t="s">
        <v>739</v>
      </c>
      <c r="AM41" s="79" t="s">
        <v>863</v>
      </c>
      <c r="AN41" s="79" t="b">
        <v>0</v>
      </c>
      <c r="AO41" s="85" t="s">
        <v>739</v>
      </c>
      <c r="AP41" s="79" t="s">
        <v>176</v>
      </c>
      <c r="AQ41" s="79">
        <v>0</v>
      </c>
      <c r="AR41" s="79">
        <v>0</v>
      </c>
      <c r="AS41" s="79"/>
      <c r="AT41" s="79"/>
      <c r="AU41" s="79"/>
      <c r="AV41" s="79"/>
      <c r="AW41" s="79"/>
      <c r="AX41" s="79"/>
      <c r="AY41" s="79"/>
      <c r="AZ41" s="79"/>
      <c r="BA41">
        <v>1</v>
      </c>
      <c r="BB41" s="78" t="str">
        <f>REPLACE(INDEX(GroupVertices[Group],MATCH(Edges25[[#This Row],[Vertex 1]],GroupVertices[Vertex],0)),1,1,"")</f>
        <v>6</v>
      </c>
      <c r="BC41" s="78" t="str">
        <f>REPLACE(INDEX(GroupVertices[Group],MATCH(Edges25[[#This Row],[Vertex 2]],GroupVertices[Vertex],0)),1,1,"")</f>
        <v>6</v>
      </c>
      <c r="BD41" s="48"/>
      <c r="BE41" s="49"/>
      <c r="BF41" s="48"/>
      <c r="BG41" s="49"/>
      <c r="BH41" s="48"/>
      <c r="BI41" s="49"/>
      <c r="BJ41" s="48"/>
      <c r="BK41" s="49"/>
      <c r="BL41" s="48"/>
    </row>
    <row r="42" spans="1:64" ht="15">
      <c r="A42" s="64" t="s">
        <v>243</v>
      </c>
      <c r="B42" s="64" t="s">
        <v>346</v>
      </c>
      <c r="C42" s="65"/>
      <c r="D42" s="66"/>
      <c r="E42" s="67"/>
      <c r="F42" s="68"/>
      <c r="G42" s="65"/>
      <c r="H42" s="69"/>
      <c r="I42" s="70"/>
      <c r="J42" s="70"/>
      <c r="K42" s="34" t="s">
        <v>65</v>
      </c>
      <c r="L42" s="77">
        <v>224</v>
      </c>
      <c r="M42" s="77"/>
      <c r="N42" s="72"/>
      <c r="O42" s="79" t="s">
        <v>382</v>
      </c>
      <c r="P42" s="81">
        <v>43687.25611111111</v>
      </c>
      <c r="Q42" s="79" t="s">
        <v>416</v>
      </c>
      <c r="R42" s="79"/>
      <c r="S42" s="79"/>
      <c r="T42" s="79"/>
      <c r="U42" s="82" t="s">
        <v>525</v>
      </c>
      <c r="V42" s="82" t="s">
        <v>525</v>
      </c>
      <c r="W42" s="81">
        <v>43687.25611111111</v>
      </c>
      <c r="X42" s="82" t="s">
        <v>630</v>
      </c>
      <c r="Y42" s="79"/>
      <c r="Z42" s="79"/>
      <c r="AA42" s="85" t="s">
        <v>748</v>
      </c>
      <c r="AB42" s="85" t="s">
        <v>830</v>
      </c>
      <c r="AC42" s="79" t="b">
        <v>0</v>
      </c>
      <c r="AD42" s="79">
        <v>0</v>
      </c>
      <c r="AE42" s="85" t="s">
        <v>846</v>
      </c>
      <c r="AF42" s="79" t="b">
        <v>0</v>
      </c>
      <c r="AG42" s="79" t="s">
        <v>854</v>
      </c>
      <c r="AH42" s="79"/>
      <c r="AI42" s="85" t="s">
        <v>839</v>
      </c>
      <c r="AJ42" s="79" t="b">
        <v>0</v>
      </c>
      <c r="AK42" s="79">
        <v>0</v>
      </c>
      <c r="AL42" s="85" t="s">
        <v>839</v>
      </c>
      <c r="AM42" s="79" t="s">
        <v>863</v>
      </c>
      <c r="AN42" s="79" t="b">
        <v>0</v>
      </c>
      <c r="AO42" s="85" t="s">
        <v>830</v>
      </c>
      <c r="AP42" s="79" t="s">
        <v>176</v>
      </c>
      <c r="AQ42" s="79">
        <v>0</v>
      </c>
      <c r="AR42" s="79">
        <v>0</v>
      </c>
      <c r="AS42" s="79"/>
      <c r="AT42" s="79"/>
      <c r="AU42" s="79"/>
      <c r="AV42" s="79"/>
      <c r="AW42" s="79"/>
      <c r="AX42" s="79"/>
      <c r="AY42" s="79"/>
      <c r="AZ42" s="79"/>
      <c r="BA42">
        <v>1</v>
      </c>
      <c r="BB42" s="78" t="str">
        <f>REPLACE(INDEX(GroupVertices[Group],MATCH(Edges25[[#This Row],[Vertex 1]],GroupVertices[Vertex],0)),1,1,"")</f>
        <v>7</v>
      </c>
      <c r="BC42" s="78" t="str">
        <f>REPLACE(INDEX(GroupVertices[Group],MATCH(Edges25[[#This Row],[Vertex 2]],GroupVertices[Vertex],0)),1,1,"")</f>
        <v>7</v>
      </c>
      <c r="BD42" s="48"/>
      <c r="BE42" s="49"/>
      <c r="BF42" s="48"/>
      <c r="BG42" s="49"/>
      <c r="BH42" s="48"/>
      <c r="BI42" s="49"/>
      <c r="BJ42" s="48"/>
      <c r="BK42" s="49"/>
      <c r="BL42" s="48"/>
    </row>
    <row r="43" spans="1:64" ht="15">
      <c r="A43" s="64" t="s">
        <v>244</v>
      </c>
      <c r="B43" s="64" t="s">
        <v>244</v>
      </c>
      <c r="C43" s="65"/>
      <c r="D43" s="66"/>
      <c r="E43" s="67"/>
      <c r="F43" s="68"/>
      <c r="G43" s="65"/>
      <c r="H43" s="69"/>
      <c r="I43" s="70"/>
      <c r="J43" s="70"/>
      <c r="K43" s="34" t="s">
        <v>65</v>
      </c>
      <c r="L43" s="77">
        <v>227</v>
      </c>
      <c r="M43" s="77"/>
      <c r="N43" s="72"/>
      <c r="O43" s="79" t="s">
        <v>176</v>
      </c>
      <c r="P43" s="81">
        <v>43687.28420138889</v>
      </c>
      <c r="Q43" s="79" t="s">
        <v>417</v>
      </c>
      <c r="R43" s="79"/>
      <c r="S43" s="79"/>
      <c r="T43" s="79" t="s">
        <v>517</v>
      </c>
      <c r="U43" s="79"/>
      <c r="V43" s="82" t="s">
        <v>564</v>
      </c>
      <c r="W43" s="81">
        <v>43687.28420138889</v>
      </c>
      <c r="X43" s="82" t="s">
        <v>631</v>
      </c>
      <c r="Y43" s="79"/>
      <c r="Z43" s="79"/>
      <c r="AA43" s="85" t="s">
        <v>749</v>
      </c>
      <c r="AB43" s="79"/>
      <c r="AC43" s="79" t="b">
        <v>0</v>
      </c>
      <c r="AD43" s="79">
        <v>0</v>
      </c>
      <c r="AE43" s="85" t="s">
        <v>839</v>
      </c>
      <c r="AF43" s="79" t="b">
        <v>0</v>
      </c>
      <c r="AG43" s="79" t="s">
        <v>853</v>
      </c>
      <c r="AH43" s="79"/>
      <c r="AI43" s="85" t="s">
        <v>839</v>
      </c>
      <c r="AJ43" s="79" t="b">
        <v>0</v>
      </c>
      <c r="AK43" s="79">
        <v>0</v>
      </c>
      <c r="AL43" s="85" t="s">
        <v>839</v>
      </c>
      <c r="AM43" s="79" t="s">
        <v>861</v>
      </c>
      <c r="AN43" s="79" t="b">
        <v>0</v>
      </c>
      <c r="AO43" s="85" t="s">
        <v>749</v>
      </c>
      <c r="AP43" s="79" t="s">
        <v>176</v>
      </c>
      <c r="AQ43" s="79">
        <v>0</v>
      </c>
      <c r="AR43" s="79">
        <v>0</v>
      </c>
      <c r="AS43" s="79"/>
      <c r="AT43" s="79"/>
      <c r="AU43" s="79"/>
      <c r="AV43" s="79"/>
      <c r="AW43" s="79"/>
      <c r="AX43" s="79"/>
      <c r="AY43" s="79"/>
      <c r="AZ43" s="79"/>
      <c r="BA43">
        <v>1</v>
      </c>
      <c r="BB43" s="78" t="str">
        <f>REPLACE(INDEX(GroupVertices[Group],MATCH(Edges25[[#This Row],[Vertex 1]],GroupVertices[Vertex],0)),1,1,"")</f>
        <v>10</v>
      </c>
      <c r="BC43" s="78" t="str">
        <f>REPLACE(INDEX(GroupVertices[Group],MATCH(Edges25[[#This Row],[Vertex 2]],GroupVertices[Vertex],0)),1,1,"")</f>
        <v>10</v>
      </c>
      <c r="BD43" s="48">
        <v>0</v>
      </c>
      <c r="BE43" s="49">
        <v>0</v>
      </c>
      <c r="BF43" s="48">
        <v>0</v>
      </c>
      <c r="BG43" s="49">
        <v>0</v>
      </c>
      <c r="BH43" s="48">
        <v>0</v>
      </c>
      <c r="BI43" s="49">
        <v>0</v>
      </c>
      <c r="BJ43" s="48">
        <v>6</v>
      </c>
      <c r="BK43" s="49">
        <v>100</v>
      </c>
      <c r="BL43" s="48">
        <v>6</v>
      </c>
    </row>
    <row r="44" spans="1:64" ht="15">
      <c r="A44" s="64" t="s">
        <v>245</v>
      </c>
      <c r="B44" s="64" t="s">
        <v>222</v>
      </c>
      <c r="C44" s="65"/>
      <c r="D44" s="66"/>
      <c r="E44" s="67"/>
      <c r="F44" s="68"/>
      <c r="G44" s="65"/>
      <c r="H44" s="69"/>
      <c r="I44" s="70"/>
      <c r="J44" s="70"/>
      <c r="K44" s="34" t="s">
        <v>65</v>
      </c>
      <c r="L44" s="77">
        <v>228</v>
      </c>
      <c r="M44" s="77"/>
      <c r="N44" s="72"/>
      <c r="O44" s="79" t="s">
        <v>382</v>
      </c>
      <c r="P44" s="81">
        <v>43687.28920138889</v>
      </c>
      <c r="Q44" s="79" t="s">
        <v>418</v>
      </c>
      <c r="R44" s="79"/>
      <c r="S44" s="79"/>
      <c r="T44" s="79"/>
      <c r="U44" s="79"/>
      <c r="V44" s="82" t="s">
        <v>565</v>
      </c>
      <c r="W44" s="81">
        <v>43687.28920138889</v>
      </c>
      <c r="X44" s="82" t="s">
        <v>632</v>
      </c>
      <c r="Y44" s="79"/>
      <c r="Z44" s="79"/>
      <c r="AA44" s="85" t="s">
        <v>750</v>
      </c>
      <c r="AB44" s="79"/>
      <c r="AC44" s="79" t="b">
        <v>0</v>
      </c>
      <c r="AD44" s="79">
        <v>0</v>
      </c>
      <c r="AE44" s="85" t="s">
        <v>839</v>
      </c>
      <c r="AF44" s="79" t="b">
        <v>0</v>
      </c>
      <c r="AG44" s="79" t="s">
        <v>853</v>
      </c>
      <c r="AH44" s="79"/>
      <c r="AI44" s="85" t="s">
        <v>839</v>
      </c>
      <c r="AJ44" s="79" t="b">
        <v>0</v>
      </c>
      <c r="AK44" s="79">
        <v>0</v>
      </c>
      <c r="AL44" s="85" t="s">
        <v>792</v>
      </c>
      <c r="AM44" s="79" t="s">
        <v>860</v>
      </c>
      <c r="AN44" s="79" t="b">
        <v>0</v>
      </c>
      <c r="AO44" s="85" t="s">
        <v>792</v>
      </c>
      <c r="AP44" s="79" t="s">
        <v>176</v>
      </c>
      <c r="AQ44" s="79">
        <v>0</v>
      </c>
      <c r="AR44" s="79">
        <v>0</v>
      </c>
      <c r="AS44" s="79"/>
      <c r="AT44" s="79"/>
      <c r="AU44" s="79"/>
      <c r="AV44" s="79"/>
      <c r="AW44" s="79"/>
      <c r="AX44" s="79"/>
      <c r="AY44" s="79"/>
      <c r="AZ44" s="79"/>
      <c r="BA44">
        <v>2</v>
      </c>
      <c r="BB44" s="78" t="str">
        <f>REPLACE(INDEX(GroupVertices[Group],MATCH(Edges25[[#This Row],[Vertex 1]],GroupVertices[Vertex],0)),1,1,"")</f>
        <v>3</v>
      </c>
      <c r="BC44" s="78" t="str">
        <f>REPLACE(INDEX(GroupVertices[Group],MATCH(Edges25[[#This Row],[Vertex 2]],GroupVertices[Vertex],0)),1,1,"")</f>
        <v>3</v>
      </c>
      <c r="BD44" s="48">
        <v>0</v>
      </c>
      <c r="BE44" s="49">
        <v>0</v>
      </c>
      <c r="BF44" s="48">
        <v>0</v>
      </c>
      <c r="BG44" s="49">
        <v>0</v>
      </c>
      <c r="BH44" s="48">
        <v>0</v>
      </c>
      <c r="BI44" s="49">
        <v>0</v>
      </c>
      <c r="BJ44" s="48">
        <v>22</v>
      </c>
      <c r="BK44" s="49">
        <v>100</v>
      </c>
      <c r="BL44" s="48">
        <v>22</v>
      </c>
    </row>
    <row r="45" spans="1:64" ht="15">
      <c r="A45" s="64" t="s">
        <v>245</v>
      </c>
      <c r="B45" s="64" t="s">
        <v>222</v>
      </c>
      <c r="C45" s="65"/>
      <c r="D45" s="66"/>
      <c r="E45" s="67"/>
      <c r="F45" s="68"/>
      <c r="G45" s="65"/>
      <c r="H45" s="69"/>
      <c r="I45" s="70"/>
      <c r="J45" s="70"/>
      <c r="K45" s="34" t="s">
        <v>65</v>
      </c>
      <c r="L45" s="77">
        <v>229</v>
      </c>
      <c r="M45" s="77"/>
      <c r="N45" s="72"/>
      <c r="O45" s="79" t="s">
        <v>382</v>
      </c>
      <c r="P45" s="81">
        <v>43687.289826388886</v>
      </c>
      <c r="Q45" s="79" t="s">
        <v>419</v>
      </c>
      <c r="R45" s="79"/>
      <c r="S45" s="79"/>
      <c r="T45" s="79"/>
      <c r="U45" s="79"/>
      <c r="V45" s="82" t="s">
        <v>565</v>
      </c>
      <c r="W45" s="81">
        <v>43687.289826388886</v>
      </c>
      <c r="X45" s="82" t="s">
        <v>633</v>
      </c>
      <c r="Y45" s="79"/>
      <c r="Z45" s="79"/>
      <c r="AA45" s="85" t="s">
        <v>751</v>
      </c>
      <c r="AB45" s="79"/>
      <c r="AC45" s="79" t="b">
        <v>0</v>
      </c>
      <c r="AD45" s="79">
        <v>0</v>
      </c>
      <c r="AE45" s="85" t="s">
        <v>839</v>
      </c>
      <c r="AF45" s="79" t="b">
        <v>0</v>
      </c>
      <c r="AG45" s="79" t="s">
        <v>853</v>
      </c>
      <c r="AH45" s="79"/>
      <c r="AI45" s="85" t="s">
        <v>839</v>
      </c>
      <c r="AJ45" s="79" t="b">
        <v>0</v>
      </c>
      <c r="AK45" s="79">
        <v>0</v>
      </c>
      <c r="AL45" s="85" t="s">
        <v>793</v>
      </c>
      <c r="AM45" s="79" t="s">
        <v>860</v>
      </c>
      <c r="AN45" s="79" t="b">
        <v>0</v>
      </c>
      <c r="AO45" s="85" t="s">
        <v>793</v>
      </c>
      <c r="AP45" s="79" t="s">
        <v>176</v>
      </c>
      <c r="AQ45" s="79">
        <v>0</v>
      </c>
      <c r="AR45" s="79">
        <v>0</v>
      </c>
      <c r="AS45" s="79"/>
      <c r="AT45" s="79"/>
      <c r="AU45" s="79"/>
      <c r="AV45" s="79"/>
      <c r="AW45" s="79"/>
      <c r="AX45" s="79"/>
      <c r="AY45" s="79"/>
      <c r="AZ45" s="79"/>
      <c r="BA45">
        <v>2</v>
      </c>
      <c r="BB45" s="78" t="str">
        <f>REPLACE(INDEX(GroupVertices[Group],MATCH(Edges25[[#This Row],[Vertex 1]],GroupVertices[Vertex],0)),1,1,"")</f>
        <v>3</v>
      </c>
      <c r="BC45" s="78" t="str">
        <f>REPLACE(INDEX(GroupVertices[Group],MATCH(Edges25[[#This Row],[Vertex 2]],GroupVertices[Vertex],0)),1,1,"")</f>
        <v>3</v>
      </c>
      <c r="BD45" s="48">
        <v>0</v>
      </c>
      <c r="BE45" s="49">
        <v>0</v>
      </c>
      <c r="BF45" s="48">
        <v>2</v>
      </c>
      <c r="BG45" s="49">
        <v>8.695652173913043</v>
      </c>
      <c r="BH45" s="48">
        <v>0</v>
      </c>
      <c r="BI45" s="49">
        <v>0</v>
      </c>
      <c r="BJ45" s="48">
        <v>21</v>
      </c>
      <c r="BK45" s="49">
        <v>91.30434782608695</v>
      </c>
      <c r="BL45" s="48">
        <v>23</v>
      </c>
    </row>
    <row r="46" spans="1:64" ht="15">
      <c r="A46" s="64" t="s">
        <v>246</v>
      </c>
      <c r="B46" s="64" t="s">
        <v>246</v>
      </c>
      <c r="C46" s="65"/>
      <c r="D46" s="66"/>
      <c r="E46" s="67"/>
      <c r="F46" s="68"/>
      <c r="G46" s="65"/>
      <c r="H46" s="69"/>
      <c r="I46" s="70"/>
      <c r="J46" s="70"/>
      <c r="K46" s="34" t="s">
        <v>65</v>
      </c>
      <c r="L46" s="77">
        <v>230</v>
      </c>
      <c r="M46" s="77"/>
      <c r="N46" s="72"/>
      <c r="O46" s="79" t="s">
        <v>176</v>
      </c>
      <c r="P46" s="81">
        <v>43687.604212962964</v>
      </c>
      <c r="Q46" s="82" t="s">
        <v>420</v>
      </c>
      <c r="R46" s="79"/>
      <c r="S46" s="79"/>
      <c r="T46" s="79"/>
      <c r="U46" s="82" t="s">
        <v>520</v>
      </c>
      <c r="V46" s="82" t="s">
        <v>520</v>
      </c>
      <c r="W46" s="81">
        <v>43687.604212962964</v>
      </c>
      <c r="X46" s="82" t="s">
        <v>634</v>
      </c>
      <c r="Y46" s="79"/>
      <c r="Z46" s="79"/>
      <c r="AA46" s="85" t="s">
        <v>752</v>
      </c>
      <c r="AB46" s="79"/>
      <c r="AC46" s="79" t="b">
        <v>0</v>
      </c>
      <c r="AD46" s="79">
        <v>0</v>
      </c>
      <c r="AE46" s="85" t="s">
        <v>839</v>
      </c>
      <c r="AF46" s="79" t="b">
        <v>0</v>
      </c>
      <c r="AG46" s="79" t="s">
        <v>854</v>
      </c>
      <c r="AH46" s="79"/>
      <c r="AI46" s="85" t="s">
        <v>839</v>
      </c>
      <c r="AJ46" s="79" t="b">
        <v>0</v>
      </c>
      <c r="AK46" s="79">
        <v>0</v>
      </c>
      <c r="AL46" s="85" t="s">
        <v>839</v>
      </c>
      <c r="AM46" s="79" t="s">
        <v>862</v>
      </c>
      <c r="AN46" s="79" t="b">
        <v>0</v>
      </c>
      <c r="AO46" s="85" t="s">
        <v>752</v>
      </c>
      <c r="AP46" s="79" t="s">
        <v>176</v>
      </c>
      <c r="AQ46" s="79">
        <v>0</v>
      </c>
      <c r="AR46" s="79">
        <v>0</v>
      </c>
      <c r="AS46" s="79"/>
      <c r="AT46" s="79"/>
      <c r="AU46" s="79"/>
      <c r="AV46" s="79"/>
      <c r="AW46" s="79"/>
      <c r="AX46" s="79"/>
      <c r="AY46" s="79"/>
      <c r="AZ46" s="79"/>
      <c r="BA46">
        <v>1</v>
      </c>
      <c r="BB46" s="78" t="str">
        <f>REPLACE(INDEX(GroupVertices[Group],MATCH(Edges25[[#This Row],[Vertex 1]],GroupVertices[Vertex],0)),1,1,"")</f>
        <v>10</v>
      </c>
      <c r="BC46" s="78" t="str">
        <f>REPLACE(INDEX(GroupVertices[Group],MATCH(Edges25[[#This Row],[Vertex 2]],GroupVertices[Vertex],0)),1,1,"")</f>
        <v>10</v>
      </c>
      <c r="BD46" s="48">
        <v>0</v>
      </c>
      <c r="BE46" s="49">
        <v>0</v>
      </c>
      <c r="BF46" s="48">
        <v>0</v>
      </c>
      <c r="BG46" s="49">
        <v>0</v>
      </c>
      <c r="BH46" s="48">
        <v>0</v>
      </c>
      <c r="BI46" s="49">
        <v>0</v>
      </c>
      <c r="BJ46" s="48">
        <v>0</v>
      </c>
      <c r="BK46" s="49">
        <v>0</v>
      </c>
      <c r="BL46" s="48">
        <v>0</v>
      </c>
    </row>
    <row r="47" spans="1:64" ht="15">
      <c r="A47" s="64" t="s">
        <v>247</v>
      </c>
      <c r="B47" s="64" t="s">
        <v>222</v>
      </c>
      <c r="C47" s="65"/>
      <c r="D47" s="66"/>
      <c r="E47" s="67"/>
      <c r="F47" s="68"/>
      <c r="G47" s="65"/>
      <c r="H47" s="69"/>
      <c r="I47" s="70"/>
      <c r="J47" s="70"/>
      <c r="K47" s="34" t="s">
        <v>65</v>
      </c>
      <c r="L47" s="77">
        <v>231</v>
      </c>
      <c r="M47" s="77"/>
      <c r="N47" s="72"/>
      <c r="O47" s="79" t="s">
        <v>383</v>
      </c>
      <c r="P47" s="81">
        <v>43687.75761574074</v>
      </c>
      <c r="Q47" s="79" t="s">
        <v>421</v>
      </c>
      <c r="R47" s="82" t="s">
        <v>490</v>
      </c>
      <c r="S47" s="79" t="s">
        <v>512</v>
      </c>
      <c r="T47" s="79"/>
      <c r="U47" s="79"/>
      <c r="V47" s="82" t="s">
        <v>566</v>
      </c>
      <c r="W47" s="81">
        <v>43687.75761574074</v>
      </c>
      <c r="X47" s="82" t="s">
        <v>635</v>
      </c>
      <c r="Y47" s="79"/>
      <c r="Z47" s="79"/>
      <c r="AA47" s="85" t="s">
        <v>753</v>
      </c>
      <c r="AB47" s="85" t="s">
        <v>831</v>
      </c>
      <c r="AC47" s="79" t="b">
        <v>0</v>
      </c>
      <c r="AD47" s="79">
        <v>0</v>
      </c>
      <c r="AE47" s="85" t="s">
        <v>840</v>
      </c>
      <c r="AF47" s="79" t="b">
        <v>0</v>
      </c>
      <c r="AG47" s="79" t="s">
        <v>853</v>
      </c>
      <c r="AH47" s="79"/>
      <c r="AI47" s="85" t="s">
        <v>839</v>
      </c>
      <c r="AJ47" s="79" t="b">
        <v>0</v>
      </c>
      <c r="AK47" s="79">
        <v>0</v>
      </c>
      <c r="AL47" s="85" t="s">
        <v>839</v>
      </c>
      <c r="AM47" s="79" t="s">
        <v>863</v>
      </c>
      <c r="AN47" s="79" t="b">
        <v>1</v>
      </c>
      <c r="AO47" s="85" t="s">
        <v>831</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v>0</v>
      </c>
      <c r="BE47" s="49">
        <v>0</v>
      </c>
      <c r="BF47" s="48">
        <v>0</v>
      </c>
      <c r="BG47" s="49">
        <v>0</v>
      </c>
      <c r="BH47" s="48">
        <v>0</v>
      </c>
      <c r="BI47" s="49">
        <v>0</v>
      </c>
      <c r="BJ47" s="48">
        <v>19</v>
      </c>
      <c r="BK47" s="49">
        <v>100</v>
      </c>
      <c r="BL47" s="48">
        <v>19</v>
      </c>
    </row>
    <row r="48" spans="1:64" ht="15">
      <c r="A48" s="64" t="s">
        <v>248</v>
      </c>
      <c r="B48" s="64" t="s">
        <v>248</v>
      </c>
      <c r="C48" s="65"/>
      <c r="D48" s="66"/>
      <c r="E48" s="67"/>
      <c r="F48" s="68"/>
      <c r="G48" s="65"/>
      <c r="H48" s="69"/>
      <c r="I48" s="70"/>
      <c r="J48" s="70"/>
      <c r="K48" s="34" t="s">
        <v>65</v>
      </c>
      <c r="L48" s="77">
        <v>232</v>
      </c>
      <c r="M48" s="77"/>
      <c r="N48" s="72"/>
      <c r="O48" s="79" t="s">
        <v>176</v>
      </c>
      <c r="P48" s="81">
        <v>43688.06266203704</v>
      </c>
      <c r="Q48" s="82" t="s">
        <v>422</v>
      </c>
      <c r="R48" s="79"/>
      <c r="S48" s="79"/>
      <c r="T48" s="79"/>
      <c r="U48" s="82" t="s">
        <v>520</v>
      </c>
      <c r="V48" s="82" t="s">
        <v>520</v>
      </c>
      <c r="W48" s="81">
        <v>43688.06266203704</v>
      </c>
      <c r="X48" s="82" t="s">
        <v>636</v>
      </c>
      <c r="Y48" s="79"/>
      <c r="Z48" s="79"/>
      <c r="AA48" s="85" t="s">
        <v>754</v>
      </c>
      <c r="AB48" s="79"/>
      <c r="AC48" s="79" t="b">
        <v>0</v>
      </c>
      <c r="AD48" s="79">
        <v>0</v>
      </c>
      <c r="AE48" s="85" t="s">
        <v>839</v>
      </c>
      <c r="AF48" s="79" t="b">
        <v>0</v>
      </c>
      <c r="AG48" s="79" t="s">
        <v>854</v>
      </c>
      <c r="AH48" s="79"/>
      <c r="AI48" s="85" t="s">
        <v>839</v>
      </c>
      <c r="AJ48" s="79" t="b">
        <v>0</v>
      </c>
      <c r="AK48" s="79">
        <v>0</v>
      </c>
      <c r="AL48" s="85" t="s">
        <v>839</v>
      </c>
      <c r="AM48" s="79" t="s">
        <v>862</v>
      </c>
      <c r="AN48" s="79" t="b">
        <v>0</v>
      </c>
      <c r="AO48" s="85" t="s">
        <v>754</v>
      </c>
      <c r="AP48" s="79" t="s">
        <v>176</v>
      </c>
      <c r="AQ48" s="79">
        <v>0</v>
      </c>
      <c r="AR48" s="79">
        <v>0</v>
      </c>
      <c r="AS48" s="79"/>
      <c r="AT48" s="79"/>
      <c r="AU48" s="79"/>
      <c r="AV48" s="79"/>
      <c r="AW48" s="79"/>
      <c r="AX48" s="79"/>
      <c r="AY48" s="79"/>
      <c r="AZ48" s="79"/>
      <c r="BA48">
        <v>1</v>
      </c>
      <c r="BB48" s="78" t="str">
        <f>REPLACE(INDEX(GroupVertices[Group],MATCH(Edges25[[#This Row],[Vertex 1]],GroupVertices[Vertex],0)),1,1,"")</f>
        <v>10</v>
      </c>
      <c r="BC48" s="78" t="str">
        <f>REPLACE(INDEX(GroupVertices[Group],MATCH(Edges25[[#This Row],[Vertex 2]],GroupVertices[Vertex],0)),1,1,"")</f>
        <v>10</v>
      </c>
      <c r="BD48" s="48">
        <v>0</v>
      </c>
      <c r="BE48" s="49">
        <v>0</v>
      </c>
      <c r="BF48" s="48">
        <v>0</v>
      </c>
      <c r="BG48" s="49">
        <v>0</v>
      </c>
      <c r="BH48" s="48">
        <v>0</v>
      </c>
      <c r="BI48" s="49">
        <v>0</v>
      </c>
      <c r="BJ48" s="48">
        <v>0</v>
      </c>
      <c r="BK48" s="49">
        <v>0</v>
      </c>
      <c r="BL48" s="48">
        <v>0</v>
      </c>
    </row>
    <row r="49" spans="1:64" ht="15">
      <c r="A49" s="64" t="s">
        <v>249</v>
      </c>
      <c r="B49" s="64" t="s">
        <v>348</v>
      </c>
      <c r="C49" s="65"/>
      <c r="D49" s="66"/>
      <c r="E49" s="67"/>
      <c r="F49" s="68"/>
      <c r="G49" s="65"/>
      <c r="H49" s="69"/>
      <c r="I49" s="70"/>
      <c r="J49" s="70"/>
      <c r="K49" s="34" t="s">
        <v>65</v>
      </c>
      <c r="L49" s="77">
        <v>233</v>
      </c>
      <c r="M49" s="77"/>
      <c r="N49" s="72"/>
      <c r="O49" s="79" t="s">
        <v>382</v>
      </c>
      <c r="P49" s="81">
        <v>43688.6955787037</v>
      </c>
      <c r="Q49" s="79" t="s">
        <v>423</v>
      </c>
      <c r="R49" s="79"/>
      <c r="S49" s="79"/>
      <c r="T49" s="79"/>
      <c r="U49" s="82" t="s">
        <v>526</v>
      </c>
      <c r="V49" s="82" t="s">
        <v>526</v>
      </c>
      <c r="W49" s="81">
        <v>43688.6955787037</v>
      </c>
      <c r="X49" s="82" t="s">
        <v>637</v>
      </c>
      <c r="Y49" s="79"/>
      <c r="Z49" s="79"/>
      <c r="AA49" s="85" t="s">
        <v>755</v>
      </c>
      <c r="AB49" s="85" t="s">
        <v>832</v>
      </c>
      <c r="AC49" s="79" t="b">
        <v>0</v>
      </c>
      <c r="AD49" s="79">
        <v>1</v>
      </c>
      <c r="AE49" s="85" t="s">
        <v>841</v>
      </c>
      <c r="AF49" s="79" t="b">
        <v>0</v>
      </c>
      <c r="AG49" s="79" t="s">
        <v>854</v>
      </c>
      <c r="AH49" s="79"/>
      <c r="AI49" s="85" t="s">
        <v>839</v>
      </c>
      <c r="AJ49" s="79" t="b">
        <v>0</v>
      </c>
      <c r="AK49" s="79">
        <v>0</v>
      </c>
      <c r="AL49" s="85" t="s">
        <v>839</v>
      </c>
      <c r="AM49" s="79" t="s">
        <v>863</v>
      </c>
      <c r="AN49" s="79" t="b">
        <v>0</v>
      </c>
      <c r="AO49" s="85" t="s">
        <v>832</v>
      </c>
      <c r="AP49" s="79" t="s">
        <v>176</v>
      </c>
      <c r="AQ49" s="79">
        <v>0</v>
      </c>
      <c r="AR49" s="79">
        <v>0</v>
      </c>
      <c r="AS49" s="79"/>
      <c r="AT49" s="79"/>
      <c r="AU49" s="79"/>
      <c r="AV49" s="79"/>
      <c r="AW49" s="79"/>
      <c r="AX49" s="79"/>
      <c r="AY49" s="79"/>
      <c r="AZ49" s="79"/>
      <c r="BA49">
        <v>9</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249</v>
      </c>
      <c r="B50" s="64" t="s">
        <v>348</v>
      </c>
      <c r="C50" s="65"/>
      <c r="D50" s="66"/>
      <c r="E50" s="67"/>
      <c r="F50" s="68"/>
      <c r="G50" s="65"/>
      <c r="H50" s="69"/>
      <c r="I50" s="70"/>
      <c r="J50" s="70"/>
      <c r="K50" s="34" t="s">
        <v>65</v>
      </c>
      <c r="L50" s="77">
        <v>234</v>
      </c>
      <c r="M50" s="77"/>
      <c r="N50" s="72"/>
      <c r="O50" s="79" t="s">
        <v>382</v>
      </c>
      <c r="P50" s="81">
        <v>43688.695856481485</v>
      </c>
      <c r="Q50" s="79" t="s">
        <v>424</v>
      </c>
      <c r="R50" s="79"/>
      <c r="S50" s="79"/>
      <c r="T50" s="79"/>
      <c r="U50" s="82" t="s">
        <v>527</v>
      </c>
      <c r="V50" s="82" t="s">
        <v>527</v>
      </c>
      <c r="W50" s="81">
        <v>43688.695856481485</v>
      </c>
      <c r="X50" s="82" t="s">
        <v>638</v>
      </c>
      <c r="Y50" s="79"/>
      <c r="Z50" s="79"/>
      <c r="AA50" s="85" t="s">
        <v>756</v>
      </c>
      <c r="AB50" s="85" t="s">
        <v>832</v>
      </c>
      <c r="AC50" s="79" t="b">
        <v>0</v>
      </c>
      <c r="AD50" s="79">
        <v>0</v>
      </c>
      <c r="AE50" s="85" t="s">
        <v>841</v>
      </c>
      <c r="AF50" s="79" t="b">
        <v>0</v>
      </c>
      <c r="AG50" s="79" t="s">
        <v>854</v>
      </c>
      <c r="AH50" s="79"/>
      <c r="AI50" s="85" t="s">
        <v>839</v>
      </c>
      <c r="AJ50" s="79" t="b">
        <v>0</v>
      </c>
      <c r="AK50" s="79">
        <v>0</v>
      </c>
      <c r="AL50" s="85" t="s">
        <v>839</v>
      </c>
      <c r="AM50" s="79" t="s">
        <v>863</v>
      </c>
      <c r="AN50" s="79" t="b">
        <v>0</v>
      </c>
      <c r="AO50" s="85" t="s">
        <v>832</v>
      </c>
      <c r="AP50" s="79" t="s">
        <v>176</v>
      </c>
      <c r="AQ50" s="79">
        <v>0</v>
      </c>
      <c r="AR50" s="79">
        <v>0</v>
      </c>
      <c r="AS50" s="79"/>
      <c r="AT50" s="79"/>
      <c r="AU50" s="79"/>
      <c r="AV50" s="79"/>
      <c r="AW50" s="79"/>
      <c r="AX50" s="79"/>
      <c r="AY50" s="79"/>
      <c r="AZ50" s="79"/>
      <c r="BA50">
        <v>9</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249</v>
      </c>
      <c r="B51" s="64" t="s">
        <v>348</v>
      </c>
      <c r="C51" s="65"/>
      <c r="D51" s="66"/>
      <c r="E51" s="67"/>
      <c r="F51" s="68"/>
      <c r="G51" s="65"/>
      <c r="H51" s="69"/>
      <c r="I51" s="70"/>
      <c r="J51" s="70"/>
      <c r="K51" s="34" t="s">
        <v>65</v>
      </c>
      <c r="L51" s="77">
        <v>235</v>
      </c>
      <c r="M51" s="77"/>
      <c r="N51" s="72"/>
      <c r="O51" s="79" t="s">
        <v>382</v>
      </c>
      <c r="P51" s="81">
        <v>43688.6959375</v>
      </c>
      <c r="Q51" s="79" t="s">
        <v>425</v>
      </c>
      <c r="R51" s="79"/>
      <c r="S51" s="79"/>
      <c r="T51" s="79"/>
      <c r="U51" s="82" t="s">
        <v>528</v>
      </c>
      <c r="V51" s="82" t="s">
        <v>528</v>
      </c>
      <c r="W51" s="81">
        <v>43688.6959375</v>
      </c>
      <c r="X51" s="82" t="s">
        <v>639</v>
      </c>
      <c r="Y51" s="79"/>
      <c r="Z51" s="79"/>
      <c r="AA51" s="85" t="s">
        <v>757</v>
      </c>
      <c r="AB51" s="85" t="s">
        <v>832</v>
      </c>
      <c r="AC51" s="79" t="b">
        <v>0</v>
      </c>
      <c r="AD51" s="79">
        <v>0</v>
      </c>
      <c r="AE51" s="85" t="s">
        <v>841</v>
      </c>
      <c r="AF51" s="79" t="b">
        <v>0</v>
      </c>
      <c r="AG51" s="79" t="s">
        <v>854</v>
      </c>
      <c r="AH51" s="79"/>
      <c r="AI51" s="85" t="s">
        <v>839</v>
      </c>
      <c r="AJ51" s="79" t="b">
        <v>0</v>
      </c>
      <c r="AK51" s="79">
        <v>0</v>
      </c>
      <c r="AL51" s="85" t="s">
        <v>839</v>
      </c>
      <c r="AM51" s="79" t="s">
        <v>863</v>
      </c>
      <c r="AN51" s="79" t="b">
        <v>0</v>
      </c>
      <c r="AO51" s="85" t="s">
        <v>832</v>
      </c>
      <c r="AP51" s="79" t="s">
        <v>176</v>
      </c>
      <c r="AQ51" s="79">
        <v>0</v>
      </c>
      <c r="AR51" s="79">
        <v>0</v>
      </c>
      <c r="AS51" s="79"/>
      <c r="AT51" s="79"/>
      <c r="AU51" s="79"/>
      <c r="AV51" s="79"/>
      <c r="AW51" s="79"/>
      <c r="AX51" s="79"/>
      <c r="AY51" s="79"/>
      <c r="AZ51" s="79"/>
      <c r="BA51">
        <v>9</v>
      </c>
      <c r="BB51" s="78" t="str">
        <f>REPLACE(INDEX(GroupVertices[Group],MATCH(Edges25[[#This Row],[Vertex 1]],GroupVertices[Vertex],0)),1,1,"")</f>
        <v>2</v>
      </c>
      <c r="BC51" s="78" t="str">
        <f>REPLACE(INDEX(GroupVertices[Group],MATCH(Edges25[[#This Row],[Vertex 2]],GroupVertices[Vertex],0)),1,1,"")</f>
        <v>2</v>
      </c>
      <c r="BD51" s="48"/>
      <c r="BE51" s="49"/>
      <c r="BF51" s="48"/>
      <c r="BG51" s="49"/>
      <c r="BH51" s="48"/>
      <c r="BI51" s="49"/>
      <c r="BJ51" s="48"/>
      <c r="BK51" s="49"/>
      <c r="BL51" s="48"/>
    </row>
    <row r="52" spans="1:64" ht="15">
      <c r="A52" s="64" t="s">
        <v>249</v>
      </c>
      <c r="B52" s="64" t="s">
        <v>348</v>
      </c>
      <c r="C52" s="65"/>
      <c r="D52" s="66"/>
      <c r="E52" s="67"/>
      <c r="F52" s="68"/>
      <c r="G52" s="65"/>
      <c r="H52" s="69"/>
      <c r="I52" s="70"/>
      <c r="J52" s="70"/>
      <c r="K52" s="34" t="s">
        <v>65</v>
      </c>
      <c r="L52" s="77">
        <v>236</v>
      </c>
      <c r="M52" s="77"/>
      <c r="N52" s="72"/>
      <c r="O52" s="79" t="s">
        <v>382</v>
      </c>
      <c r="P52" s="81">
        <v>43688.6962037037</v>
      </c>
      <c r="Q52" s="79" t="s">
        <v>426</v>
      </c>
      <c r="R52" s="79"/>
      <c r="S52" s="79"/>
      <c r="T52" s="79"/>
      <c r="U52" s="82" t="s">
        <v>529</v>
      </c>
      <c r="V52" s="82" t="s">
        <v>529</v>
      </c>
      <c r="W52" s="81">
        <v>43688.6962037037</v>
      </c>
      <c r="X52" s="82" t="s">
        <v>640</v>
      </c>
      <c r="Y52" s="79"/>
      <c r="Z52" s="79"/>
      <c r="AA52" s="85" t="s">
        <v>758</v>
      </c>
      <c r="AB52" s="85" t="s">
        <v>832</v>
      </c>
      <c r="AC52" s="79" t="b">
        <v>0</v>
      </c>
      <c r="AD52" s="79">
        <v>0</v>
      </c>
      <c r="AE52" s="85" t="s">
        <v>841</v>
      </c>
      <c r="AF52" s="79" t="b">
        <v>0</v>
      </c>
      <c r="AG52" s="79" t="s">
        <v>854</v>
      </c>
      <c r="AH52" s="79"/>
      <c r="AI52" s="85" t="s">
        <v>839</v>
      </c>
      <c r="AJ52" s="79" t="b">
        <v>0</v>
      </c>
      <c r="AK52" s="79">
        <v>0</v>
      </c>
      <c r="AL52" s="85" t="s">
        <v>839</v>
      </c>
      <c r="AM52" s="79" t="s">
        <v>863</v>
      </c>
      <c r="AN52" s="79" t="b">
        <v>0</v>
      </c>
      <c r="AO52" s="85" t="s">
        <v>832</v>
      </c>
      <c r="AP52" s="79" t="s">
        <v>176</v>
      </c>
      <c r="AQ52" s="79">
        <v>0</v>
      </c>
      <c r="AR52" s="79">
        <v>0</v>
      </c>
      <c r="AS52" s="79"/>
      <c r="AT52" s="79"/>
      <c r="AU52" s="79"/>
      <c r="AV52" s="79"/>
      <c r="AW52" s="79"/>
      <c r="AX52" s="79"/>
      <c r="AY52" s="79"/>
      <c r="AZ52" s="79"/>
      <c r="BA52">
        <v>9</v>
      </c>
      <c r="BB52" s="78" t="str">
        <f>REPLACE(INDEX(GroupVertices[Group],MATCH(Edges25[[#This Row],[Vertex 1]],GroupVertices[Vertex],0)),1,1,"")</f>
        <v>2</v>
      </c>
      <c r="BC52" s="78" t="str">
        <f>REPLACE(INDEX(GroupVertices[Group],MATCH(Edges25[[#This Row],[Vertex 2]],GroupVertices[Vertex],0)),1,1,"")</f>
        <v>2</v>
      </c>
      <c r="BD52" s="48"/>
      <c r="BE52" s="49"/>
      <c r="BF52" s="48"/>
      <c r="BG52" s="49"/>
      <c r="BH52" s="48"/>
      <c r="BI52" s="49"/>
      <c r="BJ52" s="48"/>
      <c r="BK52" s="49"/>
      <c r="BL52" s="48"/>
    </row>
    <row r="53" spans="1:64" ht="15">
      <c r="A53" s="64" t="s">
        <v>249</v>
      </c>
      <c r="B53" s="64" t="s">
        <v>348</v>
      </c>
      <c r="C53" s="65"/>
      <c r="D53" s="66"/>
      <c r="E53" s="67"/>
      <c r="F53" s="68"/>
      <c r="G53" s="65"/>
      <c r="H53" s="69"/>
      <c r="I53" s="70"/>
      <c r="J53" s="70"/>
      <c r="K53" s="34" t="s">
        <v>65</v>
      </c>
      <c r="L53" s="77">
        <v>237</v>
      </c>
      <c r="M53" s="77"/>
      <c r="N53" s="72"/>
      <c r="O53" s="79" t="s">
        <v>382</v>
      </c>
      <c r="P53" s="81">
        <v>43688.69627314815</v>
      </c>
      <c r="Q53" s="79" t="s">
        <v>427</v>
      </c>
      <c r="R53" s="79"/>
      <c r="S53" s="79"/>
      <c r="T53" s="79"/>
      <c r="U53" s="82" t="s">
        <v>530</v>
      </c>
      <c r="V53" s="82" t="s">
        <v>530</v>
      </c>
      <c r="W53" s="81">
        <v>43688.69627314815</v>
      </c>
      <c r="X53" s="82" t="s">
        <v>641</v>
      </c>
      <c r="Y53" s="79"/>
      <c r="Z53" s="79"/>
      <c r="AA53" s="85" t="s">
        <v>759</v>
      </c>
      <c r="AB53" s="85" t="s">
        <v>832</v>
      </c>
      <c r="AC53" s="79" t="b">
        <v>0</v>
      </c>
      <c r="AD53" s="79">
        <v>0</v>
      </c>
      <c r="AE53" s="85" t="s">
        <v>841</v>
      </c>
      <c r="AF53" s="79" t="b">
        <v>0</v>
      </c>
      <c r="AG53" s="79" t="s">
        <v>854</v>
      </c>
      <c r="AH53" s="79"/>
      <c r="AI53" s="85" t="s">
        <v>839</v>
      </c>
      <c r="AJ53" s="79" t="b">
        <v>0</v>
      </c>
      <c r="AK53" s="79">
        <v>0</v>
      </c>
      <c r="AL53" s="85" t="s">
        <v>839</v>
      </c>
      <c r="AM53" s="79" t="s">
        <v>863</v>
      </c>
      <c r="AN53" s="79" t="b">
        <v>0</v>
      </c>
      <c r="AO53" s="85" t="s">
        <v>832</v>
      </c>
      <c r="AP53" s="79" t="s">
        <v>176</v>
      </c>
      <c r="AQ53" s="79">
        <v>0</v>
      </c>
      <c r="AR53" s="79">
        <v>0</v>
      </c>
      <c r="AS53" s="79"/>
      <c r="AT53" s="79"/>
      <c r="AU53" s="79"/>
      <c r="AV53" s="79"/>
      <c r="AW53" s="79"/>
      <c r="AX53" s="79"/>
      <c r="AY53" s="79"/>
      <c r="AZ53" s="79"/>
      <c r="BA53">
        <v>9</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249</v>
      </c>
      <c r="B54" s="64" t="s">
        <v>348</v>
      </c>
      <c r="C54" s="65"/>
      <c r="D54" s="66"/>
      <c r="E54" s="67"/>
      <c r="F54" s="68"/>
      <c r="G54" s="65"/>
      <c r="H54" s="69"/>
      <c r="I54" s="70"/>
      <c r="J54" s="70"/>
      <c r="K54" s="34" t="s">
        <v>65</v>
      </c>
      <c r="L54" s="77">
        <v>238</v>
      </c>
      <c r="M54" s="77"/>
      <c r="N54" s="72"/>
      <c r="O54" s="79" t="s">
        <v>382</v>
      </c>
      <c r="P54" s="81">
        <v>43688.696377314816</v>
      </c>
      <c r="Q54" s="79" t="s">
        <v>428</v>
      </c>
      <c r="R54" s="79"/>
      <c r="S54" s="79"/>
      <c r="T54" s="79"/>
      <c r="U54" s="82" t="s">
        <v>531</v>
      </c>
      <c r="V54" s="82" t="s">
        <v>531</v>
      </c>
      <c r="W54" s="81">
        <v>43688.696377314816</v>
      </c>
      <c r="X54" s="82" t="s">
        <v>642</v>
      </c>
      <c r="Y54" s="79"/>
      <c r="Z54" s="79"/>
      <c r="AA54" s="85" t="s">
        <v>760</v>
      </c>
      <c r="AB54" s="85" t="s">
        <v>832</v>
      </c>
      <c r="AC54" s="79" t="b">
        <v>0</v>
      </c>
      <c r="AD54" s="79">
        <v>0</v>
      </c>
      <c r="AE54" s="85" t="s">
        <v>841</v>
      </c>
      <c r="AF54" s="79" t="b">
        <v>0</v>
      </c>
      <c r="AG54" s="79" t="s">
        <v>854</v>
      </c>
      <c r="AH54" s="79"/>
      <c r="AI54" s="85" t="s">
        <v>839</v>
      </c>
      <c r="AJ54" s="79" t="b">
        <v>0</v>
      </c>
      <c r="AK54" s="79">
        <v>0</v>
      </c>
      <c r="AL54" s="85" t="s">
        <v>839</v>
      </c>
      <c r="AM54" s="79" t="s">
        <v>863</v>
      </c>
      <c r="AN54" s="79" t="b">
        <v>0</v>
      </c>
      <c r="AO54" s="85" t="s">
        <v>832</v>
      </c>
      <c r="AP54" s="79" t="s">
        <v>176</v>
      </c>
      <c r="AQ54" s="79">
        <v>0</v>
      </c>
      <c r="AR54" s="79">
        <v>0</v>
      </c>
      <c r="AS54" s="79"/>
      <c r="AT54" s="79"/>
      <c r="AU54" s="79"/>
      <c r="AV54" s="79"/>
      <c r="AW54" s="79"/>
      <c r="AX54" s="79"/>
      <c r="AY54" s="79"/>
      <c r="AZ54" s="79"/>
      <c r="BA54">
        <v>9</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249</v>
      </c>
      <c r="B55" s="64" t="s">
        <v>348</v>
      </c>
      <c r="C55" s="65"/>
      <c r="D55" s="66"/>
      <c r="E55" s="67"/>
      <c r="F55" s="68"/>
      <c r="G55" s="65"/>
      <c r="H55" s="69"/>
      <c r="I55" s="70"/>
      <c r="J55" s="70"/>
      <c r="K55" s="34" t="s">
        <v>65</v>
      </c>
      <c r="L55" s="77">
        <v>239</v>
      </c>
      <c r="M55" s="77"/>
      <c r="N55" s="72"/>
      <c r="O55" s="79" t="s">
        <v>382</v>
      </c>
      <c r="P55" s="81">
        <v>43688.696550925924</v>
      </c>
      <c r="Q55" s="79" t="s">
        <v>429</v>
      </c>
      <c r="R55" s="79"/>
      <c r="S55" s="79"/>
      <c r="T55" s="79"/>
      <c r="U55" s="82" t="s">
        <v>532</v>
      </c>
      <c r="V55" s="82" t="s">
        <v>532</v>
      </c>
      <c r="W55" s="81">
        <v>43688.696550925924</v>
      </c>
      <c r="X55" s="82" t="s">
        <v>643</v>
      </c>
      <c r="Y55" s="79"/>
      <c r="Z55" s="79"/>
      <c r="AA55" s="85" t="s">
        <v>761</v>
      </c>
      <c r="AB55" s="85" t="s">
        <v>832</v>
      </c>
      <c r="AC55" s="79" t="b">
        <v>0</v>
      </c>
      <c r="AD55" s="79">
        <v>0</v>
      </c>
      <c r="AE55" s="85" t="s">
        <v>841</v>
      </c>
      <c r="AF55" s="79" t="b">
        <v>0</v>
      </c>
      <c r="AG55" s="79" t="s">
        <v>854</v>
      </c>
      <c r="AH55" s="79"/>
      <c r="AI55" s="85" t="s">
        <v>839</v>
      </c>
      <c r="AJ55" s="79" t="b">
        <v>0</v>
      </c>
      <c r="AK55" s="79">
        <v>0</v>
      </c>
      <c r="AL55" s="85" t="s">
        <v>839</v>
      </c>
      <c r="AM55" s="79" t="s">
        <v>863</v>
      </c>
      <c r="AN55" s="79" t="b">
        <v>0</v>
      </c>
      <c r="AO55" s="85" t="s">
        <v>832</v>
      </c>
      <c r="AP55" s="79" t="s">
        <v>176</v>
      </c>
      <c r="AQ55" s="79">
        <v>0</v>
      </c>
      <c r="AR55" s="79">
        <v>0</v>
      </c>
      <c r="AS55" s="79"/>
      <c r="AT55" s="79"/>
      <c r="AU55" s="79"/>
      <c r="AV55" s="79"/>
      <c r="AW55" s="79"/>
      <c r="AX55" s="79"/>
      <c r="AY55" s="79"/>
      <c r="AZ55" s="79"/>
      <c r="BA55">
        <v>9</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249</v>
      </c>
      <c r="B56" s="64" t="s">
        <v>348</v>
      </c>
      <c r="C56" s="65"/>
      <c r="D56" s="66"/>
      <c r="E56" s="67"/>
      <c r="F56" s="68"/>
      <c r="G56" s="65"/>
      <c r="H56" s="69"/>
      <c r="I56" s="70"/>
      <c r="J56" s="70"/>
      <c r="K56" s="34" t="s">
        <v>65</v>
      </c>
      <c r="L56" s="77">
        <v>240</v>
      </c>
      <c r="M56" s="77"/>
      <c r="N56" s="72"/>
      <c r="O56" s="79" t="s">
        <v>382</v>
      </c>
      <c r="P56" s="81">
        <v>43688.69664351852</v>
      </c>
      <c r="Q56" s="79" t="s">
        <v>430</v>
      </c>
      <c r="R56" s="79"/>
      <c r="S56" s="79"/>
      <c r="T56" s="79"/>
      <c r="U56" s="82" t="s">
        <v>533</v>
      </c>
      <c r="V56" s="82" t="s">
        <v>533</v>
      </c>
      <c r="W56" s="81">
        <v>43688.69664351852</v>
      </c>
      <c r="X56" s="82" t="s">
        <v>644</v>
      </c>
      <c r="Y56" s="79"/>
      <c r="Z56" s="79"/>
      <c r="AA56" s="85" t="s">
        <v>762</v>
      </c>
      <c r="AB56" s="85" t="s">
        <v>832</v>
      </c>
      <c r="AC56" s="79" t="b">
        <v>0</v>
      </c>
      <c r="AD56" s="79">
        <v>1</v>
      </c>
      <c r="AE56" s="85" t="s">
        <v>841</v>
      </c>
      <c r="AF56" s="79" t="b">
        <v>0</v>
      </c>
      <c r="AG56" s="79" t="s">
        <v>854</v>
      </c>
      <c r="AH56" s="79"/>
      <c r="AI56" s="85" t="s">
        <v>839</v>
      </c>
      <c r="AJ56" s="79" t="b">
        <v>0</v>
      </c>
      <c r="AK56" s="79">
        <v>0</v>
      </c>
      <c r="AL56" s="85" t="s">
        <v>839</v>
      </c>
      <c r="AM56" s="79" t="s">
        <v>863</v>
      </c>
      <c r="AN56" s="79" t="b">
        <v>0</v>
      </c>
      <c r="AO56" s="85" t="s">
        <v>832</v>
      </c>
      <c r="AP56" s="79" t="s">
        <v>176</v>
      </c>
      <c r="AQ56" s="79">
        <v>0</v>
      </c>
      <c r="AR56" s="79">
        <v>0</v>
      </c>
      <c r="AS56" s="79"/>
      <c r="AT56" s="79"/>
      <c r="AU56" s="79"/>
      <c r="AV56" s="79"/>
      <c r="AW56" s="79"/>
      <c r="AX56" s="79"/>
      <c r="AY56" s="79"/>
      <c r="AZ56" s="79"/>
      <c r="BA56">
        <v>9</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249</v>
      </c>
      <c r="B57" s="64" t="s">
        <v>348</v>
      </c>
      <c r="C57" s="65"/>
      <c r="D57" s="66"/>
      <c r="E57" s="67"/>
      <c r="F57" s="68"/>
      <c r="G57" s="65"/>
      <c r="H57" s="69"/>
      <c r="I57" s="70"/>
      <c r="J57" s="70"/>
      <c r="K57" s="34" t="s">
        <v>65</v>
      </c>
      <c r="L57" s="77">
        <v>241</v>
      </c>
      <c r="M57" s="77"/>
      <c r="N57" s="72"/>
      <c r="O57" s="79" t="s">
        <v>382</v>
      </c>
      <c r="P57" s="81">
        <v>43688.6980787037</v>
      </c>
      <c r="Q57" s="79" t="s">
        <v>431</v>
      </c>
      <c r="R57" s="79"/>
      <c r="S57" s="79"/>
      <c r="T57" s="79"/>
      <c r="U57" s="82" t="s">
        <v>534</v>
      </c>
      <c r="V57" s="82" t="s">
        <v>534</v>
      </c>
      <c r="W57" s="81">
        <v>43688.6980787037</v>
      </c>
      <c r="X57" s="82" t="s">
        <v>645</v>
      </c>
      <c r="Y57" s="79"/>
      <c r="Z57" s="79"/>
      <c r="AA57" s="85" t="s">
        <v>763</v>
      </c>
      <c r="AB57" s="85" t="s">
        <v>832</v>
      </c>
      <c r="AC57" s="79" t="b">
        <v>0</v>
      </c>
      <c r="AD57" s="79">
        <v>1</v>
      </c>
      <c r="AE57" s="85" t="s">
        <v>841</v>
      </c>
      <c r="AF57" s="79" t="b">
        <v>0</v>
      </c>
      <c r="AG57" s="79" t="s">
        <v>854</v>
      </c>
      <c r="AH57" s="79"/>
      <c r="AI57" s="85" t="s">
        <v>839</v>
      </c>
      <c r="AJ57" s="79" t="b">
        <v>0</v>
      </c>
      <c r="AK57" s="79">
        <v>0</v>
      </c>
      <c r="AL57" s="85" t="s">
        <v>839</v>
      </c>
      <c r="AM57" s="79" t="s">
        <v>863</v>
      </c>
      <c r="AN57" s="79" t="b">
        <v>0</v>
      </c>
      <c r="AO57" s="85" t="s">
        <v>832</v>
      </c>
      <c r="AP57" s="79" t="s">
        <v>176</v>
      </c>
      <c r="AQ57" s="79">
        <v>0</v>
      </c>
      <c r="AR57" s="79">
        <v>0</v>
      </c>
      <c r="AS57" s="79"/>
      <c r="AT57" s="79"/>
      <c r="AU57" s="79"/>
      <c r="AV57" s="79"/>
      <c r="AW57" s="79"/>
      <c r="AX57" s="79"/>
      <c r="AY57" s="79"/>
      <c r="AZ57" s="79"/>
      <c r="BA57">
        <v>9</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250</v>
      </c>
      <c r="B58" s="64" t="s">
        <v>348</v>
      </c>
      <c r="C58" s="65"/>
      <c r="D58" s="66"/>
      <c r="E58" s="67"/>
      <c r="F58" s="68"/>
      <c r="G58" s="65"/>
      <c r="H58" s="69"/>
      <c r="I58" s="70"/>
      <c r="J58" s="70"/>
      <c r="K58" s="34" t="s">
        <v>65</v>
      </c>
      <c r="L58" s="77">
        <v>242</v>
      </c>
      <c r="M58" s="77"/>
      <c r="N58" s="72"/>
      <c r="O58" s="79" t="s">
        <v>382</v>
      </c>
      <c r="P58" s="81">
        <v>43688.759722222225</v>
      </c>
      <c r="Q58" s="79" t="s">
        <v>432</v>
      </c>
      <c r="R58" s="79"/>
      <c r="S58" s="79"/>
      <c r="T58" s="79"/>
      <c r="U58" s="79"/>
      <c r="V58" s="82" t="s">
        <v>567</v>
      </c>
      <c r="W58" s="81">
        <v>43688.759722222225</v>
      </c>
      <c r="X58" s="82" t="s">
        <v>646</v>
      </c>
      <c r="Y58" s="79"/>
      <c r="Z58" s="79"/>
      <c r="AA58" s="85" t="s">
        <v>764</v>
      </c>
      <c r="AB58" s="85" t="s">
        <v>763</v>
      </c>
      <c r="AC58" s="79" t="b">
        <v>0</v>
      </c>
      <c r="AD58" s="79">
        <v>0</v>
      </c>
      <c r="AE58" s="85" t="s">
        <v>847</v>
      </c>
      <c r="AF58" s="79" t="b">
        <v>0</v>
      </c>
      <c r="AG58" s="79" t="s">
        <v>855</v>
      </c>
      <c r="AH58" s="79"/>
      <c r="AI58" s="85" t="s">
        <v>839</v>
      </c>
      <c r="AJ58" s="79" t="b">
        <v>0</v>
      </c>
      <c r="AK58" s="79">
        <v>0</v>
      </c>
      <c r="AL58" s="85" t="s">
        <v>839</v>
      </c>
      <c r="AM58" s="79" t="s">
        <v>863</v>
      </c>
      <c r="AN58" s="79" t="b">
        <v>0</v>
      </c>
      <c r="AO58" s="85" t="s">
        <v>763</v>
      </c>
      <c r="AP58" s="79" t="s">
        <v>176</v>
      </c>
      <c r="AQ58" s="79">
        <v>0</v>
      </c>
      <c r="AR58" s="79">
        <v>0</v>
      </c>
      <c r="AS58" s="79" t="s">
        <v>868</v>
      </c>
      <c r="AT58" s="79" t="s">
        <v>869</v>
      </c>
      <c r="AU58" s="79" t="s">
        <v>870</v>
      </c>
      <c r="AV58" s="79" t="s">
        <v>871</v>
      </c>
      <c r="AW58" s="79" t="s">
        <v>872</v>
      </c>
      <c r="AX58" s="79" t="s">
        <v>873</v>
      </c>
      <c r="AY58" s="79" t="s">
        <v>874</v>
      </c>
      <c r="AZ58" s="82" t="s">
        <v>875</v>
      </c>
      <c r="BA58">
        <v>1</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251</v>
      </c>
      <c r="B59" s="64" t="s">
        <v>351</v>
      </c>
      <c r="C59" s="65"/>
      <c r="D59" s="66"/>
      <c r="E59" s="67"/>
      <c r="F59" s="68"/>
      <c r="G59" s="65"/>
      <c r="H59" s="69"/>
      <c r="I59" s="70"/>
      <c r="J59" s="70"/>
      <c r="K59" s="34" t="s">
        <v>65</v>
      </c>
      <c r="L59" s="77">
        <v>394</v>
      </c>
      <c r="M59" s="77"/>
      <c r="N59" s="72"/>
      <c r="O59" s="79" t="s">
        <v>382</v>
      </c>
      <c r="P59" s="81">
        <v>43688.827048611114</v>
      </c>
      <c r="Q59" s="79" t="s">
        <v>433</v>
      </c>
      <c r="R59" s="79"/>
      <c r="S59" s="79"/>
      <c r="T59" s="79" t="s">
        <v>518</v>
      </c>
      <c r="U59" s="79"/>
      <c r="V59" s="82" t="s">
        <v>568</v>
      </c>
      <c r="W59" s="81">
        <v>43688.827048611114</v>
      </c>
      <c r="X59" s="82" t="s">
        <v>647</v>
      </c>
      <c r="Y59" s="79"/>
      <c r="Z59" s="79"/>
      <c r="AA59" s="85" t="s">
        <v>765</v>
      </c>
      <c r="AB59" s="79"/>
      <c r="AC59" s="79" t="b">
        <v>0</v>
      </c>
      <c r="AD59" s="79">
        <v>0</v>
      </c>
      <c r="AE59" s="85" t="s">
        <v>839</v>
      </c>
      <c r="AF59" s="79" t="b">
        <v>0</v>
      </c>
      <c r="AG59" s="79" t="s">
        <v>853</v>
      </c>
      <c r="AH59" s="79"/>
      <c r="AI59" s="85" t="s">
        <v>839</v>
      </c>
      <c r="AJ59" s="79" t="b">
        <v>0</v>
      </c>
      <c r="AK59" s="79">
        <v>13</v>
      </c>
      <c r="AL59" s="85" t="s">
        <v>779</v>
      </c>
      <c r="AM59" s="79" t="s">
        <v>860</v>
      </c>
      <c r="AN59" s="79" t="b">
        <v>0</v>
      </c>
      <c r="AO59" s="85" t="s">
        <v>779</v>
      </c>
      <c r="AP59" s="79" t="s">
        <v>176</v>
      </c>
      <c r="AQ59" s="79">
        <v>0</v>
      </c>
      <c r="AR59" s="79">
        <v>0</v>
      </c>
      <c r="AS59" s="79"/>
      <c r="AT59" s="79"/>
      <c r="AU59" s="79"/>
      <c r="AV59" s="79"/>
      <c r="AW59" s="79"/>
      <c r="AX59" s="79"/>
      <c r="AY59" s="79"/>
      <c r="AZ59" s="79"/>
      <c r="BA59">
        <v>1</v>
      </c>
      <c r="BB59" s="78" t="str">
        <f>REPLACE(INDEX(GroupVertices[Group],MATCH(Edges25[[#This Row],[Vertex 1]],GroupVertices[Vertex],0)),1,1,"")</f>
        <v>5</v>
      </c>
      <c r="BC59" s="78" t="str">
        <f>REPLACE(INDEX(GroupVertices[Group],MATCH(Edges25[[#This Row],[Vertex 2]],GroupVertices[Vertex],0)),1,1,"")</f>
        <v>5</v>
      </c>
      <c r="BD59" s="48"/>
      <c r="BE59" s="49"/>
      <c r="BF59" s="48"/>
      <c r="BG59" s="49"/>
      <c r="BH59" s="48"/>
      <c r="BI59" s="49"/>
      <c r="BJ59" s="48"/>
      <c r="BK59" s="49"/>
      <c r="BL59" s="48"/>
    </row>
    <row r="60" spans="1:64" ht="15">
      <c r="A60" s="64" t="s">
        <v>252</v>
      </c>
      <c r="B60" s="64" t="s">
        <v>351</v>
      </c>
      <c r="C60" s="65"/>
      <c r="D60" s="66"/>
      <c r="E60" s="67"/>
      <c r="F60" s="68"/>
      <c r="G60" s="65"/>
      <c r="H60" s="69"/>
      <c r="I60" s="70"/>
      <c r="J60" s="70"/>
      <c r="K60" s="34" t="s">
        <v>65</v>
      </c>
      <c r="L60" s="77">
        <v>397</v>
      </c>
      <c r="M60" s="77"/>
      <c r="N60" s="72"/>
      <c r="O60" s="79" t="s">
        <v>382</v>
      </c>
      <c r="P60" s="81">
        <v>43688.829988425925</v>
      </c>
      <c r="Q60" s="79" t="s">
        <v>433</v>
      </c>
      <c r="R60" s="79"/>
      <c r="S60" s="79"/>
      <c r="T60" s="79" t="s">
        <v>518</v>
      </c>
      <c r="U60" s="79"/>
      <c r="V60" s="82" t="s">
        <v>569</v>
      </c>
      <c r="W60" s="81">
        <v>43688.829988425925</v>
      </c>
      <c r="X60" s="82" t="s">
        <v>648</v>
      </c>
      <c r="Y60" s="79"/>
      <c r="Z60" s="79"/>
      <c r="AA60" s="85" t="s">
        <v>766</v>
      </c>
      <c r="AB60" s="79"/>
      <c r="AC60" s="79" t="b">
        <v>0</v>
      </c>
      <c r="AD60" s="79">
        <v>0</v>
      </c>
      <c r="AE60" s="85" t="s">
        <v>839</v>
      </c>
      <c r="AF60" s="79" t="b">
        <v>0</v>
      </c>
      <c r="AG60" s="79" t="s">
        <v>853</v>
      </c>
      <c r="AH60" s="79"/>
      <c r="AI60" s="85" t="s">
        <v>839</v>
      </c>
      <c r="AJ60" s="79" t="b">
        <v>0</v>
      </c>
      <c r="AK60" s="79">
        <v>13</v>
      </c>
      <c r="AL60" s="85" t="s">
        <v>779</v>
      </c>
      <c r="AM60" s="79" t="s">
        <v>861</v>
      </c>
      <c r="AN60" s="79" t="b">
        <v>0</v>
      </c>
      <c r="AO60" s="85" t="s">
        <v>779</v>
      </c>
      <c r="AP60" s="79" t="s">
        <v>176</v>
      </c>
      <c r="AQ60" s="79">
        <v>0</v>
      </c>
      <c r="AR60" s="79">
        <v>0</v>
      </c>
      <c r="AS60" s="79"/>
      <c r="AT60" s="79"/>
      <c r="AU60" s="79"/>
      <c r="AV60" s="79"/>
      <c r="AW60" s="79"/>
      <c r="AX60" s="79"/>
      <c r="AY60" s="79"/>
      <c r="AZ60" s="79"/>
      <c r="BA60">
        <v>1</v>
      </c>
      <c r="BB60" s="78" t="str">
        <f>REPLACE(INDEX(GroupVertices[Group],MATCH(Edges25[[#This Row],[Vertex 1]],GroupVertices[Vertex],0)),1,1,"")</f>
        <v>5</v>
      </c>
      <c r="BC60" s="78" t="str">
        <f>REPLACE(INDEX(GroupVertices[Group],MATCH(Edges25[[#This Row],[Vertex 2]],GroupVertices[Vertex],0)),1,1,"")</f>
        <v>5</v>
      </c>
      <c r="BD60" s="48"/>
      <c r="BE60" s="49"/>
      <c r="BF60" s="48"/>
      <c r="BG60" s="49"/>
      <c r="BH60" s="48"/>
      <c r="BI60" s="49"/>
      <c r="BJ60" s="48"/>
      <c r="BK60" s="49"/>
      <c r="BL60" s="48"/>
    </row>
    <row r="61" spans="1:64" ht="15">
      <c r="A61" s="64" t="s">
        <v>253</v>
      </c>
      <c r="B61" s="64" t="s">
        <v>344</v>
      </c>
      <c r="C61" s="65"/>
      <c r="D61" s="66"/>
      <c r="E61" s="67"/>
      <c r="F61" s="68"/>
      <c r="G61" s="65"/>
      <c r="H61" s="69"/>
      <c r="I61" s="70"/>
      <c r="J61" s="70"/>
      <c r="K61" s="34" t="s">
        <v>65</v>
      </c>
      <c r="L61" s="77">
        <v>400</v>
      </c>
      <c r="M61" s="77"/>
      <c r="N61" s="72"/>
      <c r="O61" s="79" t="s">
        <v>382</v>
      </c>
      <c r="P61" s="81">
        <v>43687.37018518519</v>
      </c>
      <c r="Q61" s="79" t="s">
        <v>415</v>
      </c>
      <c r="R61" s="79"/>
      <c r="S61" s="79"/>
      <c r="T61" s="79" t="s">
        <v>516</v>
      </c>
      <c r="U61" s="79"/>
      <c r="V61" s="82" t="s">
        <v>570</v>
      </c>
      <c r="W61" s="81">
        <v>43687.37018518519</v>
      </c>
      <c r="X61" s="82" t="s">
        <v>649</v>
      </c>
      <c r="Y61" s="79"/>
      <c r="Z61" s="79"/>
      <c r="AA61" s="85" t="s">
        <v>767</v>
      </c>
      <c r="AB61" s="79"/>
      <c r="AC61" s="79" t="b">
        <v>0</v>
      </c>
      <c r="AD61" s="79">
        <v>0</v>
      </c>
      <c r="AE61" s="85" t="s">
        <v>839</v>
      </c>
      <c r="AF61" s="79" t="b">
        <v>0</v>
      </c>
      <c r="AG61" s="79" t="s">
        <v>853</v>
      </c>
      <c r="AH61" s="79"/>
      <c r="AI61" s="85" t="s">
        <v>839</v>
      </c>
      <c r="AJ61" s="79" t="b">
        <v>0</v>
      </c>
      <c r="AK61" s="79">
        <v>11</v>
      </c>
      <c r="AL61" s="85" t="s">
        <v>739</v>
      </c>
      <c r="AM61" s="79" t="s">
        <v>861</v>
      </c>
      <c r="AN61" s="79" t="b">
        <v>0</v>
      </c>
      <c r="AO61" s="85" t="s">
        <v>739</v>
      </c>
      <c r="AP61" s="79" t="s">
        <v>176</v>
      </c>
      <c r="AQ61" s="79">
        <v>0</v>
      </c>
      <c r="AR61" s="79">
        <v>0</v>
      </c>
      <c r="AS61" s="79"/>
      <c r="AT61" s="79"/>
      <c r="AU61" s="79"/>
      <c r="AV61" s="79"/>
      <c r="AW61" s="79"/>
      <c r="AX61" s="79"/>
      <c r="AY61" s="79"/>
      <c r="AZ61" s="79"/>
      <c r="BA61">
        <v>1</v>
      </c>
      <c r="BB61" s="78" t="str">
        <f>REPLACE(INDEX(GroupVertices[Group],MATCH(Edges25[[#This Row],[Vertex 1]],GroupVertices[Vertex],0)),1,1,"")</f>
        <v>6</v>
      </c>
      <c r="BC61" s="78" t="str">
        <f>REPLACE(INDEX(GroupVertices[Group],MATCH(Edges25[[#This Row],[Vertex 2]],GroupVertices[Vertex],0)),1,1,"")</f>
        <v>6</v>
      </c>
      <c r="BD61" s="48"/>
      <c r="BE61" s="49"/>
      <c r="BF61" s="48"/>
      <c r="BG61" s="49"/>
      <c r="BH61" s="48"/>
      <c r="BI61" s="49"/>
      <c r="BJ61" s="48"/>
      <c r="BK61" s="49"/>
      <c r="BL61" s="48"/>
    </row>
    <row r="62" spans="1:64" ht="15">
      <c r="A62" s="64" t="s">
        <v>253</v>
      </c>
      <c r="B62" s="64" t="s">
        <v>351</v>
      </c>
      <c r="C62" s="65"/>
      <c r="D62" s="66"/>
      <c r="E62" s="67"/>
      <c r="F62" s="68"/>
      <c r="G62" s="65"/>
      <c r="H62" s="69"/>
      <c r="I62" s="70"/>
      <c r="J62" s="70"/>
      <c r="K62" s="34" t="s">
        <v>65</v>
      </c>
      <c r="L62" s="77">
        <v>405</v>
      </c>
      <c r="M62" s="77"/>
      <c r="N62" s="72"/>
      <c r="O62" s="79" t="s">
        <v>382</v>
      </c>
      <c r="P62" s="81">
        <v>43688.84104166667</v>
      </c>
      <c r="Q62" s="79" t="s">
        <v>433</v>
      </c>
      <c r="R62" s="79"/>
      <c r="S62" s="79"/>
      <c r="T62" s="79" t="s">
        <v>518</v>
      </c>
      <c r="U62" s="79"/>
      <c r="V62" s="82" t="s">
        <v>570</v>
      </c>
      <c r="W62" s="81">
        <v>43688.84104166667</v>
      </c>
      <c r="X62" s="82" t="s">
        <v>650</v>
      </c>
      <c r="Y62" s="79"/>
      <c r="Z62" s="79"/>
      <c r="AA62" s="85" t="s">
        <v>768</v>
      </c>
      <c r="AB62" s="79"/>
      <c r="AC62" s="79" t="b">
        <v>0</v>
      </c>
      <c r="AD62" s="79">
        <v>0</v>
      </c>
      <c r="AE62" s="85" t="s">
        <v>839</v>
      </c>
      <c r="AF62" s="79" t="b">
        <v>0</v>
      </c>
      <c r="AG62" s="79" t="s">
        <v>853</v>
      </c>
      <c r="AH62" s="79"/>
      <c r="AI62" s="85" t="s">
        <v>839</v>
      </c>
      <c r="AJ62" s="79" t="b">
        <v>0</v>
      </c>
      <c r="AK62" s="79">
        <v>13</v>
      </c>
      <c r="AL62" s="85" t="s">
        <v>779</v>
      </c>
      <c r="AM62" s="79" t="s">
        <v>861</v>
      </c>
      <c r="AN62" s="79" t="b">
        <v>0</v>
      </c>
      <c r="AO62" s="85" t="s">
        <v>779</v>
      </c>
      <c r="AP62" s="79" t="s">
        <v>176</v>
      </c>
      <c r="AQ62" s="79">
        <v>0</v>
      </c>
      <c r="AR62" s="79">
        <v>0</v>
      </c>
      <c r="AS62" s="79"/>
      <c r="AT62" s="79"/>
      <c r="AU62" s="79"/>
      <c r="AV62" s="79"/>
      <c r="AW62" s="79"/>
      <c r="AX62" s="79"/>
      <c r="AY62" s="79"/>
      <c r="AZ62" s="79"/>
      <c r="BA62">
        <v>1</v>
      </c>
      <c r="BB62" s="78" t="str">
        <f>REPLACE(INDEX(GroupVertices[Group],MATCH(Edges25[[#This Row],[Vertex 1]],GroupVertices[Vertex],0)),1,1,"")</f>
        <v>6</v>
      </c>
      <c r="BC62" s="78" t="str">
        <f>REPLACE(INDEX(GroupVertices[Group],MATCH(Edges25[[#This Row],[Vertex 2]],GroupVertices[Vertex],0)),1,1,"")</f>
        <v>5</v>
      </c>
      <c r="BD62" s="48"/>
      <c r="BE62" s="49"/>
      <c r="BF62" s="48"/>
      <c r="BG62" s="49"/>
      <c r="BH62" s="48"/>
      <c r="BI62" s="49"/>
      <c r="BJ62" s="48"/>
      <c r="BK62" s="49"/>
      <c r="BL62" s="48"/>
    </row>
    <row r="63" spans="1:64" ht="15">
      <c r="A63" s="64" t="s">
        <v>254</v>
      </c>
      <c r="B63" s="64" t="s">
        <v>351</v>
      </c>
      <c r="C63" s="65"/>
      <c r="D63" s="66"/>
      <c r="E63" s="67"/>
      <c r="F63" s="68"/>
      <c r="G63" s="65"/>
      <c r="H63" s="69"/>
      <c r="I63" s="70"/>
      <c r="J63" s="70"/>
      <c r="K63" s="34" t="s">
        <v>65</v>
      </c>
      <c r="L63" s="77">
        <v>408</v>
      </c>
      <c r="M63" s="77"/>
      <c r="N63" s="72"/>
      <c r="O63" s="79" t="s">
        <v>382</v>
      </c>
      <c r="P63" s="81">
        <v>43688.88415509259</v>
      </c>
      <c r="Q63" s="79" t="s">
        <v>433</v>
      </c>
      <c r="R63" s="79"/>
      <c r="S63" s="79"/>
      <c r="T63" s="79" t="s">
        <v>518</v>
      </c>
      <c r="U63" s="79"/>
      <c r="V63" s="82" t="s">
        <v>571</v>
      </c>
      <c r="W63" s="81">
        <v>43688.88415509259</v>
      </c>
      <c r="X63" s="82" t="s">
        <v>651</v>
      </c>
      <c r="Y63" s="79"/>
      <c r="Z63" s="79"/>
      <c r="AA63" s="85" t="s">
        <v>769</v>
      </c>
      <c r="AB63" s="79"/>
      <c r="AC63" s="79" t="b">
        <v>0</v>
      </c>
      <c r="AD63" s="79">
        <v>0</v>
      </c>
      <c r="AE63" s="85" t="s">
        <v>839</v>
      </c>
      <c r="AF63" s="79" t="b">
        <v>0</v>
      </c>
      <c r="AG63" s="79" t="s">
        <v>853</v>
      </c>
      <c r="AH63" s="79"/>
      <c r="AI63" s="85" t="s">
        <v>839</v>
      </c>
      <c r="AJ63" s="79" t="b">
        <v>0</v>
      </c>
      <c r="AK63" s="79">
        <v>13</v>
      </c>
      <c r="AL63" s="85" t="s">
        <v>779</v>
      </c>
      <c r="AM63" s="79" t="s">
        <v>861</v>
      </c>
      <c r="AN63" s="79" t="b">
        <v>0</v>
      </c>
      <c r="AO63" s="85" t="s">
        <v>779</v>
      </c>
      <c r="AP63" s="79" t="s">
        <v>176</v>
      </c>
      <c r="AQ63" s="79">
        <v>0</v>
      </c>
      <c r="AR63" s="79">
        <v>0</v>
      </c>
      <c r="AS63" s="79"/>
      <c r="AT63" s="79"/>
      <c r="AU63" s="79"/>
      <c r="AV63" s="79"/>
      <c r="AW63" s="79"/>
      <c r="AX63" s="79"/>
      <c r="AY63" s="79"/>
      <c r="AZ63" s="79"/>
      <c r="BA63">
        <v>1</v>
      </c>
      <c r="BB63" s="78" t="str">
        <f>REPLACE(INDEX(GroupVertices[Group],MATCH(Edges25[[#This Row],[Vertex 1]],GroupVertices[Vertex],0)),1,1,"")</f>
        <v>5</v>
      </c>
      <c r="BC63" s="78" t="str">
        <f>REPLACE(INDEX(GroupVertices[Group],MATCH(Edges25[[#This Row],[Vertex 2]],GroupVertices[Vertex],0)),1,1,"")</f>
        <v>5</v>
      </c>
      <c r="BD63" s="48"/>
      <c r="BE63" s="49"/>
      <c r="BF63" s="48"/>
      <c r="BG63" s="49"/>
      <c r="BH63" s="48"/>
      <c r="BI63" s="49"/>
      <c r="BJ63" s="48"/>
      <c r="BK63" s="49"/>
      <c r="BL63" s="48"/>
    </row>
    <row r="64" spans="1:64" ht="15">
      <c r="A64" s="64" t="s">
        <v>255</v>
      </c>
      <c r="B64" s="64" t="s">
        <v>351</v>
      </c>
      <c r="C64" s="65"/>
      <c r="D64" s="66"/>
      <c r="E64" s="67"/>
      <c r="F64" s="68"/>
      <c r="G64" s="65"/>
      <c r="H64" s="69"/>
      <c r="I64" s="70"/>
      <c r="J64" s="70"/>
      <c r="K64" s="34" t="s">
        <v>65</v>
      </c>
      <c r="L64" s="77">
        <v>411</v>
      </c>
      <c r="M64" s="77"/>
      <c r="N64" s="72"/>
      <c r="O64" s="79" t="s">
        <v>382</v>
      </c>
      <c r="P64" s="81">
        <v>43688.897627314815</v>
      </c>
      <c r="Q64" s="79" t="s">
        <v>433</v>
      </c>
      <c r="R64" s="79"/>
      <c r="S64" s="79"/>
      <c r="T64" s="79" t="s">
        <v>518</v>
      </c>
      <c r="U64" s="79"/>
      <c r="V64" s="82" t="s">
        <v>572</v>
      </c>
      <c r="W64" s="81">
        <v>43688.897627314815</v>
      </c>
      <c r="X64" s="82" t="s">
        <v>652</v>
      </c>
      <c r="Y64" s="79"/>
      <c r="Z64" s="79"/>
      <c r="AA64" s="85" t="s">
        <v>770</v>
      </c>
      <c r="AB64" s="79"/>
      <c r="AC64" s="79" t="b">
        <v>0</v>
      </c>
      <c r="AD64" s="79">
        <v>0</v>
      </c>
      <c r="AE64" s="85" t="s">
        <v>839</v>
      </c>
      <c r="AF64" s="79" t="b">
        <v>0</v>
      </c>
      <c r="AG64" s="79" t="s">
        <v>853</v>
      </c>
      <c r="AH64" s="79"/>
      <c r="AI64" s="85" t="s">
        <v>839</v>
      </c>
      <c r="AJ64" s="79" t="b">
        <v>0</v>
      </c>
      <c r="AK64" s="79">
        <v>13</v>
      </c>
      <c r="AL64" s="85" t="s">
        <v>779</v>
      </c>
      <c r="AM64" s="79" t="s">
        <v>861</v>
      </c>
      <c r="AN64" s="79" t="b">
        <v>0</v>
      </c>
      <c r="AO64" s="85" t="s">
        <v>779</v>
      </c>
      <c r="AP64" s="79" t="s">
        <v>176</v>
      </c>
      <c r="AQ64" s="79">
        <v>0</v>
      </c>
      <c r="AR64" s="79">
        <v>0</v>
      </c>
      <c r="AS64" s="79"/>
      <c r="AT64" s="79"/>
      <c r="AU64" s="79"/>
      <c r="AV64" s="79"/>
      <c r="AW64" s="79"/>
      <c r="AX64" s="79"/>
      <c r="AY64" s="79"/>
      <c r="AZ64" s="79"/>
      <c r="BA64">
        <v>1</v>
      </c>
      <c r="BB64" s="78" t="str">
        <f>REPLACE(INDEX(GroupVertices[Group],MATCH(Edges25[[#This Row],[Vertex 1]],GroupVertices[Vertex],0)),1,1,"")</f>
        <v>5</v>
      </c>
      <c r="BC64" s="78" t="str">
        <f>REPLACE(INDEX(GroupVertices[Group],MATCH(Edges25[[#This Row],[Vertex 2]],GroupVertices[Vertex],0)),1,1,"")</f>
        <v>5</v>
      </c>
      <c r="BD64" s="48"/>
      <c r="BE64" s="49"/>
      <c r="BF64" s="48"/>
      <c r="BG64" s="49"/>
      <c r="BH64" s="48"/>
      <c r="BI64" s="49"/>
      <c r="BJ64" s="48"/>
      <c r="BK64" s="49"/>
      <c r="BL64" s="48"/>
    </row>
    <row r="65" spans="1:64" ht="15">
      <c r="A65" s="64" t="s">
        <v>256</v>
      </c>
      <c r="B65" s="64" t="s">
        <v>351</v>
      </c>
      <c r="C65" s="65"/>
      <c r="D65" s="66"/>
      <c r="E65" s="67"/>
      <c r="F65" s="68"/>
      <c r="G65" s="65"/>
      <c r="H65" s="69"/>
      <c r="I65" s="70"/>
      <c r="J65" s="70"/>
      <c r="K65" s="34" t="s">
        <v>65</v>
      </c>
      <c r="L65" s="77">
        <v>414</v>
      </c>
      <c r="M65" s="77"/>
      <c r="N65" s="72"/>
      <c r="O65" s="79" t="s">
        <v>382</v>
      </c>
      <c r="P65" s="81">
        <v>43688.92804398148</v>
      </c>
      <c r="Q65" s="79" t="s">
        <v>433</v>
      </c>
      <c r="R65" s="79"/>
      <c r="S65" s="79"/>
      <c r="T65" s="79" t="s">
        <v>518</v>
      </c>
      <c r="U65" s="79"/>
      <c r="V65" s="82" t="s">
        <v>573</v>
      </c>
      <c r="W65" s="81">
        <v>43688.92804398148</v>
      </c>
      <c r="X65" s="82" t="s">
        <v>653</v>
      </c>
      <c r="Y65" s="79"/>
      <c r="Z65" s="79"/>
      <c r="AA65" s="85" t="s">
        <v>771</v>
      </c>
      <c r="AB65" s="79"/>
      <c r="AC65" s="79" t="b">
        <v>0</v>
      </c>
      <c r="AD65" s="79">
        <v>0</v>
      </c>
      <c r="AE65" s="85" t="s">
        <v>839</v>
      </c>
      <c r="AF65" s="79" t="b">
        <v>0</v>
      </c>
      <c r="AG65" s="79" t="s">
        <v>853</v>
      </c>
      <c r="AH65" s="79"/>
      <c r="AI65" s="85" t="s">
        <v>839</v>
      </c>
      <c r="AJ65" s="79" t="b">
        <v>0</v>
      </c>
      <c r="AK65" s="79">
        <v>13</v>
      </c>
      <c r="AL65" s="85" t="s">
        <v>779</v>
      </c>
      <c r="AM65" s="79" t="s">
        <v>861</v>
      </c>
      <c r="AN65" s="79" t="b">
        <v>0</v>
      </c>
      <c r="AO65" s="85" t="s">
        <v>779</v>
      </c>
      <c r="AP65" s="79" t="s">
        <v>176</v>
      </c>
      <c r="AQ65" s="79">
        <v>0</v>
      </c>
      <c r="AR65" s="79">
        <v>0</v>
      </c>
      <c r="AS65" s="79"/>
      <c r="AT65" s="79"/>
      <c r="AU65" s="79"/>
      <c r="AV65" s="79"/>
      <c r="AW65" s="79"/>
      <c r="AX65" s="79"/>
      <c r="AY65" s="79"/>
      <c r="AZ65" s="79"/>
      <c r="BA65">
        <v>1</v>
      </c>
      <c r="BB65" s="78" t="str">
        <f>REPLACE(INDEX(GroupVertices[Group],MATCH(Edges25[[#This Row],[Vertex 1]],GroupVertices[Vertex],0)),1,1,"")</f>
        <v>5</v>
      </c>
      <c r="BC65" s="78" t="str">
        <f>REPLACE(INDEX(GroupVertices[Group],MATCH(Edges25[[#This Row],[Vertex 2]],GroupVertices[Vertex],0)),1,1,"")</f>
        <v>5</v>
      </c>
      <c r="BD65" s="48"/>
      <c r="BE65" s="49"/>
      <c r="BF65" s="48"/>
      <c r="BG65" s="49"/>
      <c r="BH65" s="48"/>
      <c r="BI65" s="49"/>
      <c r="BJ65" s="48"/>
      <c r="BK65" s="49"/>
      <c r="BL65" s="48"/>
    </row>
    <row r="66" spans="1:64" ht="15">
      <c r="A66" s="64" t="s">
        <v>257</v>
      </c>
      <c r="B66" s="64" t="s">
        <v>351</v>
      </c>
      <c r="C66" s="65"/>
      <c r="D66" s="66"/>
      <c r="E66" s="67"/>
      <c r="F66" s="68"/>
      <c r="G66" s="65"/>
      <c r="H66" s="69"/>
      <c r="I66" s="70"/>
      <c r="J66" s="70"/>
      <c r="K66" s="34" t="s">
        <v>65</v>
      </c>
      <c r="L66" s="77">
        <v>417</v>
      </c>
      <c r="M66" s="77"/>
      <c r="N66" s="72"/>
      <c r="O66" s="79" t="s">
        <v>382</v>
      </c>
      <c r="P66" s="81">
        <v>43688.93813657408</v>
      </c>
      <c r="Q66" s="79" t="s">
        <v>433</v>
      </c>
      <c r="R66" s="79"/>
      <c r="S66" s="79"/>
      <c r="T66" s="79" t="s">
        <v>518</v>
      </c>
      <c r="U66" s="79"/>
      <c r="V66" s="82" t="s">
        <v>574</v>
      </c>
      <c r="W66" s="81">
        <v>43688.93813657408</v>
      </c>
      <c r="X66" s="82" t="s">
        <v>654</v>
      </c>
      <c r="Y66" s="79"/>
      <c r="Z66" s="79"/>
      <c r="AA66" s="85" t="s">
        <v>772</v>
      </c>
      <c r="AB66" s="79"/>
      <c r="AC66" s="79" t="b">
        <v>0</v>
      </c>
      <c r="AD66" s="79">
        <v>0</v>
      </c>
      <c r="AE66" s="85" t="s">
        <v>839</v>
      </c>
      <c r="AF66" s="79" t="b">
        <v>0</v>
      </c>
      <c r="AG66" s="79" t="s">
        <v>853</v>
      </c>
      <c r="AH66" s="79"/>
      <c r="AI66" s="85" t="s">
        <v>839</v>
      </c>
      <c r="AJ66" s="79" t="b">
        <v>0</v>
      </c>
      <c r="AK66" s="79">
        <v>13</v>
      </c>
      <c r="AL66" s="85" t="s">
        <v>779</v>
      </c>
      <c r="AM66" s="79" t="s">
        <v>863</v>
      </c>
      <c r="AN66" s="79" t="b">
        <v>0</v>
      </c>
      <c r="AO66" s="85" t="s">
        <v>779</v>
      </c>
      <c r="AP66" s="79" t="s">
        <v>176</v>
      </c>
      <c r="AQ66" s="79">
        <v>0</v>
      </c>
      <c r="AR66" s="79">
        <v>0</v>
      </c>
      <c r="AS66" s="79"/>
      <c r="AT66" s="79"/>
      <c r="AU66" s="79"/>
      <c r="AV66" s="79"/>
      <c r="AW66" s="79"/>
      <c r="AX66" s="79"/>
      <c r="AY66" s="79"/>
      <c r="AZ66" s="79"/>
      <c r="BA66">
        <v>1</v>
      </c>
      <c r="BB66" s="78" t="str">
        <f>REPLACE(INDEX(GroupVertices[Group],MATCH(Edges25[[#This Row],[Vertex 1]],GroupVertices[Vertex],0)),1,1,"")</f>
        <v>5</v>
      </c>
      <c r="BC66" s="78" t="str">
        <f>REPLACE(INDEX(GroupVertices[Group],MATCH(Edges25[[#This Row],[Vertex 2]],GroupVertices[Vertex],0)),1,1,"")</f>
        <v>5</v>
      </c>
      <c r="BD66" s="48"/>
      <c r="BE66" s="49"/>
      <c r="BF66" s="48"/>
      <c r="BG66" s="49"/>
      <c r="BH66" s="48"/>
      <c r="BI66" s="49"/>
      <c r="BJ66" s="48"/>
      <c r="BK66" s="49"/>
      <c r="BL66" s="48"/>
    </row>
    <row r="67" spans="1:64" ht="15">
      <c r="A67" s="64" t="s">
        <v>258</v>
      </c>
      <c r="B67" s="64" t="s">
        <v>351</v>
      </c>
      <c r="C67" s="65"/>
      <c r="D67" s="66"/>
      <c r="E67" s="67"/>
      <c r="F67" s="68"/>
      <c r="G67" s="65"/>
      <c r="H67" s="69"/>
      <c r="I67" s="70"/>
      <c r="J67" s="70"/>
      <c r="K67" s="34" t="s">
        <v>65</v>
      </c>
      <c r="L67" s="77">
        <v>420</v>
      </c>
      <c r="M67" s="77"/>
      <c r="N67" s="72"/>
      <c r="O67" s="79" t="s">
        <v>382</v>
      </c>
      <c r="P67" s="81">
        <v>43688.954722222225</v>
      </c>
      <c r="Q67" s="79" t="s">
        <v>433</v>
      </c>
      <c r="R67" s="79"/>
      <c r="S67" s="79"/>
      <c r="T67" s="79" t="s">
        <v>518</v>
      </c>
      <c r="U67" s="79"/>
      <c r="V67" s="82" t="s">
        <v>575</v>
      </c>
      <c r="W67" s="81">
        <v>43688.954722222225</v>
      </c>
      <c r="X67" s="82" t="s">
        <v>655</v>
      </c>
      <c r="Y67" s="79"/>
      <c r="Z67" s="79"/>
      <c r="AA67" s="85" t="s">
        <v>773</v>
      </c>
      <c r="AB67" s="79"/>
      <c r="AC67" s="79" t="b">
        <v>0</v>
      </c>
      <c r="AD67" s="79">
        <v>0</v>
      </c>
      <c r="AE67" s="85" t="s">
        <v>839</v>
      </c>
      <c r="AF67" s="79" t="b">
        <v>0</v>
      </c>
      <c r="AG67" s="79" t="s">
        <v>853</v>
      </c>
      <c r="AH67" s="79"/>
      <c r="AI67" s="85" t="s">
        <v>839</v>
      </c>
      <c r="AJ67" s="79" t="b">
        <v>0</v>
      </c>
      <c r="AK67" s="79">
        <v>13</v>
      </c>
      <c r="AL67" s="85" t="s">
        <v>779</v>
      </c>
      <c r="AM67" s="79" t="s">
        <v>860</v>
      </c>
      <c r="AN67" s="79" t="b">
        <v>0</v>
      </c>
      <c r="AO67" s="85" t="s">
        <v>779</v>
      </c>
      <c r="AP67" s="79" t="s">
        <v>176</v>
      </c>
      <c r="AQ67" s="79">
        <v>0</v>
      </c>
      <c r="AR67" s="79">
        <v>0</v>
      </c>
      <c r="AS67" s="79"/>
      <c r="AT67" s="79"/>
      <c r="AU67" s="79"/>
      <c r="AV67" s="79"/>
      <c r="AW67" s="79"/>
      <c r="AX67" s="79"/>
      <c r="AY67" s="79"/>
      <c r="AZ67" s="79"/>
      <c r="BA67">
        <v>1</v>
      </c>
      <c r="BB67" s="78" t="str">
        <f>REPLACE(INDEX(GroupVertices[Group],MATCH(Edges25[[#This Row],[Vertex 1]],GroupVertices[Vertex],0)),1,1,"")</f>
        <v>5</v>
      </c>
      <c r="BC67" s="78" t="str">
        <f>REPLACE(INDEX(GroupVertices[Group],MATCH(Edges25[[#This Row],[Vertex 2]],GroupVertices[Vertex],0)),1,1,"")</f>
        <v>5</v>
      </c>
      <c r="BD67" s="48"/>
      <c r="BE67" s="49"/>
      <c r="BF67" s="48"/>
      <c r="BG67" s="49"/>
      <c r="BH67" s="48"/>
      <c r="BI67" s="49"/>
      <c r="BJ67" s="48"/>
      <c r="BK67" s="49"/>
      <c r="BL67" s="48"/>
    </row>
    <row r="68" spans="1:64" ht="15">
      <c r="A68" s="64" t="s">
        <v>259</v>
      </c>
      <c r="B68" s="64" t="s">
        <v>351</v>
      </c>
      <c r="C68" s="65"/>
      <c r="D68" s="66"/>
      <c r="E68" s="67"/>
      <c r="F68" s="68"/>
      <c r="G68" s="65"/>
      <c r="H68" s="69"/>
      <c r="I68" s="70"/>
      <c r="J68" s="70"/>
      <c r="K68" s="34" t="s">
        <v>65</v>
      </c>
      <c r="L68" s="77">
        <v>423</v>
      </c>
      <c r="M68" s="77"/>
      <c r="N68" s="72"/>
      <c r="O68" s="79" t="s">
        <v>382</v>
      </c>
      <c r="P68" s="81">
        <v>43688.97393518518</v>
      </c>
      <c r="Q68" s="79" t="s">
        <v>433</v>
      </c>
      <c r="R68" s="79"/>
      <c r="S68" s="79"/>
      <c r="T68" s="79" t="s">
        <v>518</v>
      </c>
      <c r="U68" s="79"/>
      <c r="V68" s="82" t="s">
        <v>576</v>
      </c>
      <c r="W68" s="81">
        <v>43688.97393518518</v>
      </c>
      <c r="X68" s="82" t="s">
        <v>656</v>
      </c>
      <c r="Y68" s="79"/>
      <c r="Z68" s="79"/>
      <c r="AA68" s="85" t="s">
        <v>774</v>
      </c>
      <c r="AB68" s="79"/>
      <c r="AC68" s="79" t="b">
        <v>0</v>
      </c>
      <c r="AD68" s="79">
        <v>0</v>
      </c>
      <c r="AE68" s="85" t="s">
        <v>839</v>
      </c>
      <c r="AF68" s="79" t="b">
        <v>0</v>
      </c>
      <c r="AG68" s="79" t="s">
        <v>853</v>
      </c>
      <c r="AH68" s="79"/>
      <c r="AI68" s="85" t="s">
        <v>839</v>
      </c>
      <c r="AJ68" s="79" t="b">
        <v>0</v>
      </c>
      <c r="AK68" s="79">
        <v>13</v>
      </c>
      <c r="AL68" s="85" t="s">
        <v>779</v>
      </c>
      <c r="AM68" s="79" t="s">
        <v>860</v>
      </c>
      <c r="AN68" s="79" t="b">
        <v>0</v>
      </c>
      <c r="AO68" s="85" t="s">
        <v>779</v>
      </c>
      <c r="AP68" s="79" t="s">
        <v>176</v>
      </c>
      <c r="AQ68" s="79">
        <v>0</v>
      </c>
      <c r="AR68" s="79">
        <v>0</v>
      </c>
      <c r="AS68" s="79"/>
      <c r="AT68" s="79"/>
      <c r="AU68" s="79"/>
      <c r="AV68" s="79"/>
      <c r="AW68" s="79"/>
      <c r="AX68" s="79"/>
      <c r="AY68" s="79"/>
      <c r="AZ68" s="79"/>
      <c r="BA68">
        <v>1</v>
      </c>
      <c r="BB68" s="78" t="str">
        <f>REPLACE(INDEX(GroupVertices[Group],MATCH(Edges25[[#This Row],[Vertex 1]],GroupVertices[Vertex],0)),1,1,"")</f>
        <v>5</v>
      </c>
      <c r="BC68" s="78" t="str">
        <f>REPLACE(INDEX(GroupVertices[Group],MATCH(Edges25[[#This Row],[Vertex 2]],GroupVertices[Vertex],0)),1,1,"")</f>
        <v>5</v>
      </c>
      <c r="BD68" s="48"/>
      <c r="BE68" s="49"/>
      <c r="BF68" s="48"/>
      <c r="BG68" s="49"/>
      <c r="BH68" s="48"/>
      <c r="BI68" s="49"/>
      <c r="BJ68" s="48"/>
      <c r="BK68" s="49"/>
      <c r="BL68" s="48"/>
    </row>
    <row r="69" spans="1:64" ht="15">
      <c r="A69" s="64" t="s">
        <v>260</v>
      </c>
      <c r="B69" s="64" t="s">
        <v>351</v>
      </c>
      <c r="C69" s="65"/>
      <c r="D69" s="66"/>
      <c r="E69" s="67"/>
      <c r="F69" s="68"/>
      <c r="G69" s="65"/>
      <c r="H69" s="69"/>
      <c r="I69" s="70"/>
      <c r="J69" s="70"/>
      <c r="K69" s="34" t="s">
        <v>65</v>
      </c>
      <c r="L69" s="77">
        <v>426</v>
      </c>
      <c r="M69" s="77"/>
      <c r="N69" s="72"/>
      <c r="O69" s="79" t="s">
        <v>382</v>
      </c>
      <c r="P69" s="81">
        <v>43689.05810185185</v>
      </c>
      <c r="Q69" s="79" t="s">
        <v>433</v>
      </c>
      <c r="R69" s="79"/>
      <c r="S69" s="79"/>
      <c r="T69" s="79" t="s">
        <v>518</v>
      </c>
      <c r="U69" s="79"/>
      <c r="V69" s="82" t="s">
        <v>577</v>
      </c>
      <c r="W69" s="81">
        <v>43689.05810185185</v>
      </c>
      <c r="X69" s="82" t="s">
        <v>657</v>
      </c>
      <c r="Y69" s="79"/>
      <c r="Z69" s="79"/>
      <c r="AA69" s="85" t="s">
        <v>775</v>
      </c>
      <c r="AB69" s="79"/>
      <c r="AC69" s="79" t="b">
        <v>0</v>
      </c>
      <c r="AD69" s="79">
        <v>0</v>
      </c>
      <c r="AE69" s="85" t="s">
        <v>839</v>
      </c>
      <c r="AF69" s="79" t="b">
        <v>0</v>
      </c>
      <c r="AG69" s="79" t="s">
        <v>853</v>
      </c>
      <c r="AH69" s="79"/>
      <c r="AI69" s="85" t="s">
        <v>839</v>
      </c>
      <c r="AJ69" s="79" t="b">
        <v>0</v>
      </c>
      <c r="AK69" s="79">
        <v>13</v>
      </c>
      <c r="AL69" s="85" t="s">
        <v>779</v>
      </c>
      <c r="AM69" s="79" t="s">
        <v>860</v>
      </c>
      <c r="AN69" s="79" t="b">
        <v>0</v>
      </c>
      <c r="AO69" s="85" t="s">
        <v>779</v>
      </c>
      <c r="AP69" s="79" t="s">
        <v>176</v>
      </c>
      <c r="AQ69" s="79">
        <v>0</v>
      </c>
      <c r="AR69" s="79">
        <v>0</v>
      </c>
      <c r="AS69" s="79"/>
      <c r="AT69" s="79"/>
      <c r="AU69" s="79"/>
      <c r="AV69" s="79"/>
      <c r="AW69" s="79"/>
      <c r="AX69" s="79"/>
      <c r="AY69" s="79"/>
      <c r="AZ69" s="79"/>
      <c r="BA69">
        <v>1</v>
      </c>
      <c r="BB69" s="78" t="str">
        <f>REPLACE(INDEX(GroupVertices[Group],MATCH(Edges25[[#This Row],[Vertex 1]],GroupVertices[Vertex],0)),1,1,"")</f>
        <v>5</v>
      </c>
      <c r="BC69" s="78" t="str">
        <f>REPLACE(INDEX(GroupVertices[Group],MATCH(Edges25[[#This Row],[Vertex 2]],GroupVertices[Vertex],0)),1,1,"")</f>
        <v>5</v>
      </c>
      <c r="BD69" s="48"/>
      <c r="BE69" s="49"/>
      <c r="BF69" s="48"/>
      <c r="BG69" s="49"/>
      <c r="BH69" s="48"/>
      <c r="BI69" s="49"/>
      <c r="BJ69" s="48"/>
      <c r="BK69" s="49"/>
      <c r="BL69" s="48"/>
    </row>
    <row r="70" spans="1:64" ht="15">
      <c r="A70" s="64" t="s">
        <v>261</v>
      </c>
      <c r="B70" s="64" t="s">
        <v>351</v>
      </c>
      <c r="C70" s="65"/>
      <c r="D70" s="66"/>
      <c r="E70" s="67"/>
      <c r="F70" s="68"/>
      <c r="G70" s="65"/>
      <c r="H70" s="69"/>
      <c r="I70" s="70"/>
      <c r="J70" s="70"/>
      <c r="K70" s="34" t="s">
        <v>65</v>
      </c>
      <c r="L70" s="77">
        <v>429</v>
      </c>
      <c r="M70" s="77"/>
      <c r="N70" s="72"/>
      <c r="O70" s="79" t="s">
        <v>382</v>
      </c>
      <c r="P70" s="81">
        <v>43689.088900462964</v>
      </c>
      <c r="Q70" s="79" t="s">
        <v>433</v>
      </c>
      <c r="R70" s="79"/>
      <c r="S70" s="79"/>
      <c r="T70" s="79" t="s">
        <v>518</v>
      </c>
      <c r="U70" s="79"/>
      <c r="V70" s="82" t="s">
        <v>578</v>
      </c>
      <c r="W70" s="81">
        <v>43689.088900462964</v>
      </c>
      <c r="X70" s="82" t="s">
        <v>658</v>
      </c>
      <c r="Y70" s="79"/>
      <c r="Z70" s="79"/>
      <c r="AA70" s="85" t="s">
        <v>776</v>
      </c>
      <c r="AB70" s="79"/>
      <c r="AC70" s="79" t="b">
        <v>0</v>
      </c>
      <c r="AD70" s="79">
        <v>0</v>
      </c>
      <c r="AE70" s="85" t="s">
        <v>839</v>
      </c>
      <c r="AF70" s="79" t="b">
        <v>0</v>
      </c>
      <c r="AG70" s="79" t="s">
        <v>853</v>
      </c>
      <c r="AH70" s="79"/>
      <c r="AI70" s="85" t="s">
        <v>839</v>
      </c>
      <c r="AJ70" s="79" t="b">
        <v>0</v>
      </c>
      <c r="AK70" s="79">
        <v>13</v>
      </c>
      <c r="AL70" s="85" t="s">
        <v>779</v>
      </c>
      <c r="AM70" s="79" t="s">
        <v>860</v>
      </c>
      <c r="AN70" s="79" t="b">
        <v>0</v>
      </c>
      <c r="AO70" s="85" t="s">
        <v>779</v>
      </c>
      <c r="AP70" s="79" t="s">
        <v>176</v>
      </c>
      <c r="AQ70" s="79">
        <v>0</v>
      </c>
      <c r="AR70" s="79">
        <v>0</v>
      </c>
      <c r="AS70" s="79"/>
      <c r="AT70" s="79"/>
      <c r="AU70" s="79"/>
      <c r="AV70" s="79"/>
      <c r="AW70" s="79"/>
      <c r="AX70" s="79"/>
      <c r="AY70" s="79"/>
      <c r="AZ70" s="79"/>
      <c r="BA70">
        <v>1</v>
      </c>
      <c r="BB70" s="78" t="str">
        <f>REPLACE(INDEX(GroupVertices[Group],MATCH(Edges25[[#This Row],[Vertex 1]],GroupVertices[Vertex],0)),1,1,"")</f>
        <v>5</v>
      </c>
      <c r="BC70" s="78" t="str">
        <f>REPLACE(INDEX(GroupVertices[Group],MATCH(Edges25[[#This Row],[Vertex 2]],GroupVertices[Vertex],0)),1,1,"")</f>
        <v>5</v>
      </c>
      <c r="BD70" s="48"/>
      <c r="BE70" s="49"/>
      <c r="BF70" s="48"/>
      <c r="BG70" s="49"/>
      <c r="BH70" s="48"/>
      <c r="BI70" s="49"/>
      <c r="BJ70" s="48"/>
      <c r="BK70" s="49"/>
      <c r="BL70" s="48"/>
    </row>
    <row r="71" spans="1:64" ht="15">
      <c r="A71" s="64" t="s">
        <v>262</v>
      </c>
      <c r="B71" s="64" t="s">
        <v>351</v>
      </c>
      <c r="C71" s="65"/>
      <c r="D71" s="66"/>
      <c r="E71" s="67"/>
      <c r="F71" s="68"/>
      <c r="G71" s="65"/>
      <c r="H71" s="69"/>
      <c r="I71" s="70"/>
      <c r="J71" s="70"/>
      <c r="K71" s="34" t="s">
        <v>65</v>
      </c>
      <c r="L71" s="77">
        <v>432</v>
      </c>
      <c r="M71" s="77"/>
      <c r="N71" s="72"/>
      <c r="O71" s="79" t="s">
        <v>382</v>
      </c>
      <c r="P71" s="81">
        <v>43689.100127314814</v>
      </c>
      <c r="Q71" s="79" t="s">
        <v>433</v>
      </c>
      <c r="R71" s="79"/>
      <c r="S71" s="79"/>
      <c r="T71" s="79" t="s">
        <v>518</v>
      </c>
      <c r="U71" s="79"/>
      <c r="V71" s="82" t="s">
        <v>579</v>
      </c>
      <c r="W71" s="81">
        <v>43689.100127314814</v>
      </c>
      <c r="X71" s="82" t="s">
        <v>659</v>
      </c>
      <c r="Y71" s="79"/>
      <c r="Z71" s="79"/>
      <c r="AA71" s="85" t="s">
        <v>777</v>
      </c>
      <c r="AB71" s="79"/>
      <c r="AC71" s="79" t="b">
        <v>0</v>
      </c>
      <c r="AD71" s="79">
        <v>0</v>
      </c>
      <c r="AE71" s="85" t="s">
        <v>839</v>
      </c>
      <c r="AF71" s="79" t="b">
        <v>0</v>
      </c>
      <c r="AG71" s="79" t="s">
        <v>853</v>
      </c>
      <c r="AH71" s="79"/>
      <c r="AI71" s="85" t="s">
        <v>839</v>
      </c>
      <c r="AJ71" s="79" t="b">
        <v>0</v>
      </c>
      <c r="AK71" s="79">
        <v>13</v>
      </c>
      <c r="AL71" s="85" t="s">
        <v>779</v>
      </c>
      <c r="AM71" s="79" t="s">
        <v>864</v>
      </c>
      <c r="AN71" s="79" t="b">
        <v>0</v>
      </c>
      <c r="AO71" s="85" t="s">
        <v>779</v>
      </c>
      <c r="AP71" s="79" t="s">
        <v>176</v>
      </c>
      <c r="AQ71" s="79">
        <v>0</v>
      </c>
      <c r="AR71" s="79">
        <v>0</v>
      </c>
      <c r="AS71" s="79"/>
      <c r="AT71" s="79"/>
      <c r="AU71" s="79"/>
      <c r="AV71" s="79"/>
      <c r="AW71" s="79"/>
      <c r="AX71" s="79"/>
      <c r="AY71" s="79"/>
      <c r="AZ71" s="79"/>
      <c r="BA71">
        <v>1</v>
      </c>
      <c r="BB71" s="78" t="str">
        <f>REPLACE(INDEX(GroupVertices[Group],MATCH(Edges25[[#This Row],[Vertex 1]],GroupVertices[Vertex],0)),1,1,"")</f>
        <v>5</v>
      </c>
      <c r="BC71" s="78" t="str">
        <f>REPLACE(INDEX(GroupVertices[Group],MATCH(Edges25[[#This Row],[Vertex 2]],GroupVertices[Vertex],0)),1,1,"")</f>
        <v>5</v>
      </c>
      <c r="BD71" s="48"/>
      <c r="BE71" s="49"/>
      <c r="BF71" s="48"/>
      <c r="BG71" s="49"/>
      <c r="BH71" s="48"/>
      <c r="BI71" s="49"/>
      <c r="BJ71" s="48"/>
      <c r="BK71" s="49"/>
      <c r="BL71" s="48"/>
    </row>
    <row r="72" spans="1:64" ht="15">
      <c r="A72" s="64" t="s">
        <v>263</v>
      </c>
      <c r="B72" s="64" t="s">
        <v>351</v>
      </c>
      <c r="C72" s="65"/>
      <c r="D72" s="66"/>
      <c r="E72" s="67"/>
      <c r="F72" s="68"/>
      <c r="G72" s="65"/>
      <c r="H72" s="69"/>
      <c r="I72" s="70"/>
      <c r="J72" s="70"/>
      <c r="K72" s="34" t="s">
        <v>65</v>
      </c>
      <c r="L72" s="77">
        <v>435</v>
      </c>
      <c r="M72" s="77"/>
      <c r="N72" s="72"/>
      <c r="O72" s="79" t="s">
        <v>382</v>
      </c>
      <c r="P72" s="81">
        <v>43689.650671296295</v>
      </c>
      <c r="Q72" s="79" t="s">
        <v>433</v>
      </c>
      <c r="R72" s="79"/>
      <c r="S72" s="79"/>
      <c r="T72" s="79" t="s">
        <v>518</v>
      </c>
      <c r="U72" s="79"/>
      <c r="V72" s="82" t="s">
        <v>580</v>
      </c>
      <c r="W72" s="81">
        <v>43689.650671296295</v>
      </c>
      <c r="X72" s="82" t="s">
        <v>660</v>
      </c>
      <c r="Y72" s="79"/>
      <c r="Z72" s="79"/>
      <c r="AA72" s="85" t="s">
        <v>778</v>
      </c>
      <c r="AB72" s="79"/>
      <c r="AC72" s="79" t="b">
        <v>0</v>
      </c>
      <c r="AD72" s="79">
        <v>0</v>
      </c>
      <c r="AE72" s="85" t="s">
        <v>839</v>
      </c>
      <c r="AF72" s="79" t="b">
        <v>0</v>
      </c>
      <c r="AG72" s="79" t="s">
        <v>853</v>
      </c>
      <c r="AH72" s="79"/>
      <c r="AI72" s="85" t="s">
        <v>839</v>
      </c>
      <c r="AJ72" s="79" t="b">
        <v>0</v>
      </c>
      <c r="AK72" s="79">
        <v>13</v>
      </c>
      <c r="AL72" s="85" t="s">
        <v>779</v>
      </c>
      <c r="AM72" s="79" t="s">
        <v>863</v>
      </c>
      <c r="AN72" s="79" t="b">
        <v>0</v>
      </c>
      <c r="AO72" s="85" t="s">
        <v>779</v>
      </c>
      <c r="AP72" s="79" t="s">
        <v>176</v>
      </c>
      <c r="AQ72" s="79">
        <v>0</v>
      </c>
      <c r="AR72" s="79">
        <v>0</v>
      </c>
      <c r="AS72" s="79"/>
      <c r="AT72" s="79"/>
      <c r="AU72" s="79"/>
      <c r="AV72" s="79"/>
      <c r="AW72" s="79"/>
      <c r="AX72" s="79"/>
      <c r="AY72" s="79"/>
      <c r="AZ72" s="79"/>
      <c r="BA72">
        <v>1</v>
      </c>
      <c r="BB72" s="78" t="str">
        <f>REPLACE(INDEX(GroupVertices[Group],MATCH(Edges25[[#This Row],[Vertex 1]],GroupVertices[Vertex],0)),1,1,"")</f>
        <v>5</v>
      </c>
      <c r="BC72" s="78" t="str">
        <f>REPLACE(INDEX(GroupVertices[Group],MATCH(Edges25[[#This Row],[Vertex 2]],GroupVertices[Vertex],0)),1,1,"")</f>
        <v>5</v>
      </c>
      <c r="BD72" s="48"/>
      <c r="BE72" s="49"/>
      <c r="BF72" s="48"/>
      <c r="BG72" s="49"/>
      <c r="BH72" s="48"/>
      <c r="BI72" s="49"/>
      <c r="BJ72" s="48"/>
      <c r="BK72" s="49"/>
      <c r="BL72" s="48"/>
    </row>
    <row r="73" spans="1:64" ht="15">
      <c r="A73" s="64" t="s">
        <v>264</v>
      </c>
      <c r="B73" s="64" t="s">
        <v>222</v>
      </c>
      <c r="C73" s="65"/>
      <c r="D73" s="66"/>
      <c r="E73" s="67"/>
      <c r="F73" s="68"/>
      <c r="G73" s="65"/>
      <c r="H73" s="69"/>
      <c r="I73" s="70"/>
      <c r="J73" s="70"/>
      <c r="K73" s="34" t="s">
        <v>65</v>
      </c>
      <c r="L73" s="77">
        <v>436</v>
      </c>
      <c r="M73" s="77"/>
      <c r="N73" s="72"/>
      <c r="O73" s="79" t="s">
        <v>382</v>
      </c>
      <c r="P73" s="81">
        <v>43688.82469907407</v>
      </c>
      <c r="Q73" s="79" t="s">
        <v>434</v>
      </c>
      <c r="R73" s="79"/>
      <c r="S73" s="79"/>
      <c r="T73" s="79" t="s">
        <v>519</v>
      </c>
      <c r="U73" s="82" t="s">
        <v>535</v>
      </c>
      <c r="V73" s="82" t="s">
        <v>535</v>
      </c>
      <c r="W73" s="81">
        <v>43688.82469907407</v>
      </c>
      <c r="X73" s="82" t="s">
        <v>661</v>
      </c>
      <c r="Y73" s="79"/>
      <c r="Z73" s="79"/>
      <c r="AA73" s="85" t="s">
        <v>779</v>
      </c>
      <c r="AB73" s="79"/>
      <c r="AC73" s="79" t="b">
        <v>0</v>
      </c>
      <c r="AD73" s="79">
        <v>69</v>
      </c>
      <c r="AE73" s="85" t="s">
        <v>839</v>
      </c>
      <c r="AF73" s="79" t="b">
        <v>0</v>
      </c>
      <c r="AG73" s="79" t="s">
        <v>853</v>
      </c>
      <c r="AH73" s="79"/>
      <c r="AI73" s="85" t="s">
        <v>839</v>
      </c>
      <c r="AJ73" s="79" t="b">
        <v>0</v>
      </c>
      <c r="AK73" s="79">
        <v>13</v>
      </c>
      <c r="AL73" s="85" t="s">
        <v>839</v>
      </c>
      <c r="AM73" s="79" t="s">
        <v>866</v>
      </c>
      <c r="AN73" s="79" t="b">
        <v>0</v>
      </c>
      <c r="AO73" s="85" t="s">
        <v>779</v>
      </c>
      <c r="AP73" s="79" t="s">
        <v>176</v>
      </c>
      <c r="AQ73" s="79">
        <v>0</v>
      </c>
      <c r="AR73" s="79">
        <v>0</v>
      </c>
      <c r="AS73" s="79"/>
      <c r="AT73" s="79"/>
      <c r="AU73" s="79"/>
      <c r="AV73" s="79"/>
      <c r="AW73" s="79"/>
      <c r="AX73" s="79"/>
      <c r="AY73" s="79"/>
      <c r="AZ73" s="79"/>
      <c r="BA73">
        <v>1</v>
      </c>
      <c r="BB73" s="78" t="str">
        <f>REPLACE(INDEX(GroupVertices[Group],MATCH(Edges25[[#This Row],[Vertex 1]],GroupVertices[Vertex],0)),1,1,"")</f>
        <v>5</v>
      </c>
      <c r="BC73" s="78" t="str">
        <f>REPLACE(INDEX(GroupVertices[Group],MATCH(Edges25[[#This Row],[Vertex 2]],GroupVertices[Vertex],0)),1,1,"")</f>
        <v>3</v>
      </c>
      <c r="BD73" s="48"/>
      <c r="BE73" s="49"/>
      <c r="BF73" s="48"/>
      <c r="BG73" s="49"/>
      <c r="BH73" s="48"/>
      <c r="BI73" s="49"/>
      <c r="BJ73" s="48"/>
      <c r="BK73" s="49"/>
      <c r="BL73" s="48"/>
    </row>
    <row r="74" spans="1:64" ht="15">
      <c r="A74" s="64" t="s">
        <v>265</v>
      </c>
      <c r="B74" s="64" t="s">
        <v>352</v>
      </c>
      <c r="C74" s="65"/>
      <c r="D74" s="66"/>
      <c r="E74" s="67"/>
      <c r="F74" s="68"/>
      <c r="G74" s="65"/>
      <c r="H74" s="69"/>
      <c r="I74" s="70"/>
      <c r="J74" s="70"/>
      <c r="K74" s="34" t="s">
        <v>65</v>
      </c>
      <c r="L74" s="77">
        <v>440</v>
      </c>
      <c r="M74" s="77"/>
      <c r="N74" s="72"/>
      <c r="O74" s="79" t="s">
        <v>382</v>
      </c>
      <c r="P74" s="81">
        <v>43689.6796875</v>
      </c>
      <c r="Q74" s="79" t="s">
        <v>435</v>
      </c>
      <c r="R74" s="79"/>
      <c r="S74" s="79"/>
      <c r="T74" s="79"/>
      <c r="U74" s="79"/>
      <c r="V74" s="82" t="s">
        <v>581</v>
      </c>
      <c r="W74" s="81">
        <v>43689.6796875</v>
      </c>
      <c r="X74" s="82" t="s">
        <v>662</v>
      </c>
      <c r="Y74" s="79"/>
      <c r="Z74" s="79"/>
      <c r="AA74" s="85" t="s">
        <v>780</v>
      </c>
      <c r="AB74" s="79"/>
      <c r="AC74" s="79" t="b">
        <v>0</v>
      </c>
      <c r="AD74" s="79">
        <v>0</v>
      </c>
      <c r="AE74" s="85" t="s">
        <v>846</v>
      </c>
      <c r="AF74" s="79" t="b">
        <v>0</v>
      </c>
      <c r="AG74" s="79" t="s">
        <v>854</v>
      </c>
      <c r="AH74" s="79"/>
      <c r="AI74" s="85" t="s">
        <v>839</v>
      </c>
      <c r="AJ74" s="79" t="b">
        <v>0</v>
      </c>
      <c r="AK74" s="79">
        <v>0</v>
      </c>
      <c r="AL74" s="85" t="s">
        <v>839</v>
      </c>
      <c r="AM74" s="79" t="s">
        <v>860</v>
      </c>
      <c r="AN74" s="79" t="b">
        <v>0</v>
      </c>
      <c r="AO74" s="85" t="s">
        <v>780</v>
      </c>
      <c r="AP74" s="79" t="s">
        <v>176</v>
      </c>
      <c r="AQ74" s="79">
        <v>0</v>
      </c>
      <c r="AR74" s="79">
        <v>0</v>
      </c>
      <c r="AS74" s="79"/>
      <c r="AT74" s="79"/>
      <c r="AU74" s="79"/>
      <c r="AV74" s="79"/>
      <c r="AW74" s="79"/>
      <c r="AX74" s="79"/>
      <c r="AY74" s="79"/>
      <c r="AZ74" s="79"/>
      <c r="BA74">
        <v>1</v>
      </c>
      <c r="BB74" s="78" t="str">
        <f>REPLACE(INDEX(GroupVertices[Group],MATCH(Edges25[[#This Row],[Vertex 1]],GroupVertices[Vertex],0)),1,1,"")</f>
        <v>7</v>
      </c>
      <c r="BC74" s="78" t="str">
        <f>REPLACE(INDEX(GroupVertices[Group],MATCH(Edges25[[#This Row],[Vertex 2]],GroupVertices[Vertex],0)),1,1,"")</f>
        <v>7</v>
      </c>
      <c r="BD74" s="48"/>
      <c r="BE74" s="49"/>
      <c r="BF74" s="48"/>
      <c r="BG74" s="49"/>
      <c r="BH74" s="48"/>
      <c r="BI74" s="49"/>
      <c r="BJ74" s="48"/>
      <c r="BK74" s="49"/>
      <c r="BL74" s="48"/>
    </row>
    <row r="75" spans="1:64" ht="15">
      <c r="A75" s="64" t="s">
        <v>266</v>
      </c>
      <c r="B75" s="64" t="s">
        <v>293</v>
      </c>
      <c r="C75" s="65"/>
      <c r="D75" s="66"/>
      <c r="E75" s="67"/>
      <c r="F75" s="68"/>
      <c r="G75" s="65"/>
      <c r="H75" s="69"/>
      <c r="I75" s="70"/>
      <c r="J75" s="70"/>
      <c r="K75" s="34" t="s">
        <v>65</v>
      </c>
      <c r="L75" s="77">
        <v>451</v>
      </c>
      <c r="M75" s="77"/>
      <c r="N75" s="72"/>
      <c r="O75" s="79" t="s">
        <v>382</v>
      </c>
      <c r="P75" s="81">
        <v>43689.68231481482</v>
      </c>
      <c r="Q75" s="79" t="s">
        <v>436</v>
      </c>
      <c r="R75" s="79"/>
      <c r="S75" s="79"/>
      <c r="T75" s="79"/>
      <c r="U75" s="79"/>
      <c r="V75" s="82" t="s">
        <v>582</v>
      </c>
      <c r="W75" s="81">
        <v>43689.68231481482</v>
      </c>
      <c r="X75" s="82" t="s">
        <v>663</v>
      </c>
      <c r="Y75" s="79"/>
      <c r="Z75" s="79"/>
      <c r="AA75" s="85" t="s">
        <v>781</v>
      </c>
      <c r="AB75" s="85" t="s">
        <v>833</v>
      </c>
      <c r="AC75" s="79" t="b">
        <v>0</v>
      </c>
      <c r="AD75" s="79">
        <v>1</v>
      </c>
      <c r="AE75" s="85" t="s">
        <v>841</v>
      </c>
      <c r="AF75" s="79" t="b">
        <v>0</v>
      </c>
      <c r="AG75" s="79" t="s">
        <v>855</v>
      </c>
      <c r="AH75" s="79"/>
      <c r="AI75" s="85" t="s">
        <v>839</v>
      </c>
      <c r="AJ75" s="79" t="b">
        <v>0</v>
      </c>
      <c r="AK75" s="79">
        <v>0</v>
      </c>
      <c r="AL75" s="85" t="s">
        <v>839</v>
      </c>
      <c r="AM75" s="79" t="s">
        <v>863</v>
      </c>
      <c r="AN75" s="79" t="b">
        <v>0</v>
      </c>
      <c r="AO75" s="85" t="s">
        <v>833</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267</v>
      </c>
      <c r="B76" s="64" t="s">
        <v>293</v>
      </c>
      <c r="C76" s="65"/>
      <c r="D76" s="66"/>
      <c r="E76" s="67"/>
      <c r="F76" s="68"/>
      <c r="G76" s="65"/>
      <c r="H76" s="69"/>
      <c r="I76" s="70"/>
      <c r="J76" s="70"/>
      <c r="K76" s="34" t="s">
        <v>65</v>
      </c>
      <c r="L76" s="77">
        <v>452</v>
      </c>
      <c r="M76" s="77"/>
      <c r="N76" s="72"/>
      <c r="O76" s="79" t="s">
        <v>382</v>
      </c>
      <c r="P76" s="81">
        <v>43689.709641203706</v>
      </c>
      <c r="Q76" s="79" t="s">
        <v>437</v>
      </c>
      <c r="R76" s="79"/>
      <c r="S76" s="79"/>
      <c r="T76" s="79"/>
      <c r="U76" s="79"/>
      <c r="V76" s="82" t="s">
        <v>583</v>
      </c>
      <c r="W76" s="81">
        <v>43689.709641203706</v>
      </c>
      <c r="X76" s="82" t="s">
        <v>664</v>
      </c>
      <c r="Y76" s="79"/>
      <c r="Z76" s="79"/>
      <c r="AA76" s="85" t="s">
        <v>782</v>
      </c>
      <c r="AB76" s="85" t="s">
        <v>781</v>
      </c>
      <c r="AC76" s="79" t="b">
        <v>0</v>
      </c>
      <c r="AD76" s="79">
        <v>1</v>
      </c>
      <c r="AE76" s="85" t="s">
        <v>848</v>
      </c>
      <c r="AF76" s="79" t="b">
        <v>0</v>
      </c>
      <c r="AG76" s="79" t="s">
        <v>855</v>
      </c>
      <c r="AH76" s="79"/>
      <c r="AI76" s="85" t="s">
        <v>839</v>
      </c>
      <c r="AJ76" s="79" t="b">
        <v>0</v>
      </c>
      <c r="AK76" s="79">
        <v>0</v>
      </c>
      <c r="AL76" s="85" t="s">
        <v>839</v>
      </c>
      <c r="AM76" s="79" t="s">
        <v>860</v>
      </c>
      <c r="AN76" s="79" t="b">
        <v>0</v>
      </c>
      <c r="AO76" s="85" t="s">
        <v>781</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268</v>
      </c>
      <c r="B77" s="64" t="s">
        <v>222</v>
      </c>
      <c r="C77" s="65"/>
      <c r="D77" s="66"/>
      <c r="E77" s="67"/>
      <c r="F77" s="68"/>
      <c r="G77" s="65"/>
      <c r="H77" s="69"/>
      <c r="I77" s="70"/>
      <c r="J77" s="70"/>
      <c r="K77" s="34" t="s">
        <v>65</v>
      </c>
      <c r="L77" s="77">
        <v>482</v>
      </c>
      <c r="M77" s="77"/>
      <c r="N77" s="72"/>
      <c r="O77" s="79" t="s">
        <v>383</v>
      </c>
      <c r="P77" s="81">
        <v>43689.86293981481</v>
      </c>
      <c r="Q77" s="79" t="s">
        <v>438</v>
      </c>
      <c r="R77" s="82" t="s">
        <v>491</v>
      </c>
      <c r="S77" s="79" t="s">
        <v>512</v>
      </c>
      <c r="T77" s="79"/>
      <c r="U77" s="79"/>
      <c r="V77" s="82" t="s">
        <v>584</v>
      </c>
      <c r="W77" s="81">
        <v>43689.86293981481</v>
      </c>
      <c r="X77" s="82" t="s">
        <v>665</v>
      </c>
      <c r="Y77" s="79"/>
      <c r="Z77" s="79"/>
      <c r="AA77" s="85" t="s">
        <v>783</v>
      </c>
      <c r="AB77" s="79"/>
      <c r="AC77" s="79" t="b">
        <v>0</v>
      </c>
      <c r="AD77" s="79">
        <v>0</v>
      </c>
      <c r="AE77" s="85" t="s">
        <v>840</v>
      </c>
      <c r="AF77" s="79" t="b">
        <v>0</v>
      </c>
      <c r="AG77" s="79" t="s">
        <v>853</v>
      </c>
      <c r="AH77" s="79"/>
      <c r="AI77" s="85" t="s">
        <v>839</v>
      </c>
      <c r="AJ77" s="79" t="b">
        <v>0</v>
      </c>
      <c r="AK77" s="79">
        <v>0</v>
      </c>
      <c r="AL77" s="85" t="s">
        <v>839</v>
      </c>
      <c r="AM77" s="79" t="s">
        <v>863</v>
      </c>
      <c r="AN77" s="79" t="b">
        <v>1</v>
      </c>
      <c r="AO77" s="85" t="s">
        <v>783</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0</v>
      </c>
      <c r="BE77" s="49">
        <v>0</v>
      </c>
      <c r="BF77" s="48">
        <v>0</v>
      </c>
      <c r="BG77" s="49">
        <v>0</v>
      </c>
      <c r="BH77" s="48">
        <v>0</v>
      </c>
      <c r="BI77" s="49">
        <v>0</v>
      </c>
      <c r="BJ77" s="48">
        <v>18</v>
      </c>
      <c r="BK77" s="49">
        <v>100</v>
      </c>
      <c r="BL77" s="48">
        <v>18</v>
      </c>
    </row>
    <row r="78" spans="1:64" ht="15">
      <c r="A78" s="64" t="s">
        <v>269</v>
      </c>
      <c r="B78" s="64" t="s">
        <v>362</v>
      </c>
      <c r="C78" s="65"/>
      <c r="D78" s="66"/>
      <c r="E78" s="67"/>
      <c r="F78" s="68"/>
      <c r="G78" s="65"/>
      <c r="H78" s="69"/>
      <c r="I78" s="70"/>
      <c r="J78" s="70"/>
      <c r="K78" s="34" t="s">
        <v>65</v>
      </c>
      <c r="L78" s="77">
        <v>483</v>
      </c>
      <c r="M78" s="77"/>
      <c r="N78" s="72"/>
      <c r="O78" s="79" t="s">
        <v>382</v>
      </c>
      <c r="P78" s="81">
        <v>43689.89273148148</v>
      </c>
      <c r="Q78" s="79" t="s">
        <v>439</v>
      </c>
      <c r="R78" s="79"/>
      <c r="S78" s="79"/>
      <c r="T78" s="79"/>
      <c r="U78" s="79"/>
      <c r="V78" s="82" t="s">
        <v>585</v>
      </c>
      <c r="W78" s="81">
        <v>43689.89273148148</v>
      </c>
      <c r="X78" s="82" t="s">
        <v>666</v>
      </c>
      <c r="Y78" s="79"/>
      <c r="Z78" s="79"/>
      <c r="AA78" s="85" t="s">
        <v>784</v>
      </c>
      <c r="AB78" s="79"/>
      <c r="AC78" s="79" t="b">
        <v>0</v>
      </c>
      <c r="AD78" s="79">
        <v>0</v>
      </c>
      <c r="AE78" s="85" t="s">
        <v>849</v>
      </c>
      <c r="AF78" s="79" t="b">
        <v>0</v>
      </c>
      <c r="AG78" s="79" t="s">
        <v>853</v>
      </c>
      <c r="AH78" s="79"/>
      <c r="AI78" s="85" t="s">
        <v>839</v>
      </c>
      <c r="AJ78" s="79" t="b">
        <v>0</v>
      </c>
      <c r="AK78" s="79">
        <v>0</v>
      </c>
      <c r="AL78" s="85" t="s">
        <v>839</v>
      </c>
      <c r="AM78" s="79" t="s">
        <v>863</v>
      </c>
      <c r="AN78" s="79" t="b">
        <v>0</v>
      </c>
      <c r="AO78" s="85" t="s">
        <v>784</v>
      </c>
      <c r="AP78" s="79" t="s">
        <v>176</v>
      </c>
      <c r="AQ78" s="79">
        <v>0</v>
      </c>
      <c r="AR78" s="79">
        <v>0</v>
      </c>
      <c r="AS78" s="79"/>
      <c r="AT78" s="79"/>
      <c r="AU78" s="79"/>
      <c r="AV78" s="79"/>
      <c r="AW78" s="79"/>
      <c r="AX78" s="79"/>
      <c r="AY78" s="79"/>
      <c r="AZ78" s="79"/>
      <c r="BA78">
        <v>1</v>
      </c>
      <c r="BB78" s="78" t="str">
        <f>REPLACE(INDEX(GroupVertices[Group],MATCH(Edges25[[#This Row],[Vertex 1]],GroupVertices[Vertex],0)),1,1,"")</f>
        <v>4</v>
      </c>
      <c r="BC78" s="78" t="str">
        <f>REPLACE(INDEX(GroupVertices[Group],MATCH(Edges25[[#This Row],[Vertex 2]],GroupVertices[Vertex],0)),1,1,"")</f>
        <v>4</v>
      </c>
      <c r="BD78" s="48"/>
      <c r="BE78" s="49"/>
      <c r="BF78" s="48"/>
      <c r="BG78" s="49"/>
      <c r="BH78" s="48"/>
      <c r="BI78" s="49"/>
      <c r="BJ78" s="48"/>
      <c r="BK78" s="49"/>
      <c r="BL78" s="48"/>
    </row>
    <row r="79" spans="1:64" ht="15">
      <c r="A79" s="64" t="s">
        <v>270</v>
      </c>
      <c r="B79" s="64" t="s">
        <v>371</v>
      </c>
      <c r="C79" s="65"/>
      <c r="D79" s="66"/>
      <c r="E79" s="67"/>
      <c r="F79" s="68"/>
      <c r="G79" s="65"/>
      <c r="H79" s="69"/>
      <c r="I79" s="70"/>
      <c r="J79" s="70"/>
      <c r="K79" s="34" t="s">
        <v>65</v>
      </c>
      <c r="L79" s="77">
        <v>494</v>
      </c>
      <c r="M79" s="77"/>
      <c r="N79" s="72"/>
      <c r="O79" s="79" t="s">
        <v>382</v>
      </c>
      <c r="P79" s="81">
        <v>43689.82922453704</v>
      </c>
      <c r="Q79" s="79" t="s">
        <v>440</v>
      </c>
      <c r="R79" s="79"/>
      <c r="S79" s="79"/>
      <c r="T79" s="79"/>
      <c r="U79" s="79"/>
      <c r="V79" s="82" t="s">
        <v>586</v>
      </c>
      <c r="W79" s="81">
        <v>43689.82922453704</v>
      </c>
      <c r="X79" s="82" t="s">
        <v>667</v>
      </c>
      <c r="Y79" s="79"/>
      <c r="Z79" s="79"/>
      <c r="AA79" s="85" t="s">
        <v>785</v>
      </c>
      <c r="AB79" s="85" t="s">
        <v>786</v>
      </c>
      <c r="AC79" s="79" t="b">
        <v>0</v>
      </c>
      <c r="AD79" s="79">
        <v>0</v>
      </c>
      <c r="AE79" s="85" t="s">
        <v>850</v>
      </c>
      <c r="AF79" s="79" t="b">
        <v>0</v>
      </c>
      <c r="AG79" s="79" t="s">
        <v>853</v>
      </c>
      <c r="AH79" s="79"/>
      <c r="AI79" s="85" t="s">
        <v>839</v>
      </c>
      <c r="AJ79" s="79" t="b">
        <v>0</v>
      </c>
      <c r="AK79" s="79">
        <v>0</v>
      </c>
      <c r="AL79" s="85" t="s">
        <v>839</v>
      </c>
      <c r="AM79" s="79" t="s">
        <v>863</v>
      </c>
      <c r="AN79" s="79" t="b">
        <v>0</v>
      </c>
      <c r="AO79" s="85" t="s">
        <v>786</v>
      </c>
      <c r="AP79" s="79" t="s">
        <v>176</v>
      </c>
      <c r="AQ79" s="79">
        <v>0</v>
      </c>
      <c r="AR79" s="79">
        <v>0</v>
      </c>
      <c r="AS79" s="79"/>
      <c r="AT79" s="79"/>
      <c r="AU79" s="79"/>
      <c r="AV79" s="79"/>
      <c r="AW79" s="79"/>
      <c r="AX79" s="79"/>
      <c r="AY79" s="79"/>
      <c r="AZ79" s="79"/>
      <c r="BA79">
        <v>1</v>
      </c>
      <c r="BB79" s="78" t="str">
        <f>REPLACE(INDEX(GroupVertices[Group],MATCH(Edges25[[#This Row],[Vertex 1]],GroupVertices[Vertex],0)),1,1,"")</f>
        <v>4</v>
      </c>
      <c r="BC79" s="78" t="str">
        <f>REPLACE(INDEX(GroupVertices[Group],MATCH(Edges25[[#This Row],[Vertex 2]],GroupVertices[Vertex],0)),1,1,"")</f>
        <v>4</v>
      </c>
      <c r="BD79" s="48"/>
      <c r="BE79" s="49"/>
      <c r="BF79" s="48"/>
      <c r="BG79" s="49"/>
      <c r="BH79" s="48"/>
      <c r="BI79" s="49"/>
      <c r="BJ79" s="48"/>
      <c r="BK79" s="49"/>
      <c r="BL79" s="48"/>
    </row>
    <row r="80" spans="1:64" ht="15">
      <c r="A80" s="64" t="s">
        <v>271</v>
      </c>
      <c r="B80" s="64" t="s">
        <v>371</v>
      </c>
      <c r="C80" s="65"/>
      <c r="D80" s="66"/>
      <c r="E80" s="67"/>
      <c r="F80" s="68"/>
      <c r="G80" s="65"/>
      <c r="H80" s="69"/>
      <c r="I80" s="70"/>
      <c r="J80" s="70"/>
      <c r="K80" s="34" t="s">
        <v>65</v>
      </c>
      <c r="L80" s="77">
        <v>495</v>
      </c>
      <c r="M80" s="77"/>
      <c r="N80" s="72"/>
      <c r="O80" s="79" t="s">
        <v>382</v>
      </c>
      <c r="P80" s="81">
        <v>43689.73055555556</v>
      </c>
      <c r="Q80" s="79" t="s">
        <v>441</v>
      </c>
      <c r="R80" s="79"/>
      <c r="S80" s="79"/>
      <c r="T80" s="79"/>
      <c r="U80" s="79"/>
      <c r="V80" s="82" t="s">
        <v>587</v>
      </c>
      <c r="W80" s="81">
        <v>43689.73055555556</v>
      </c>
      <c r="X80" s="82" t="s">
        <v>668</v>
      </c>
      <c r="Y80" s="79"/>
      <c r="Z80" s="79"/>
      <c r="AA80" s="85" t="s">
        <v>786</v>
      </c>
      <c r="AB80" s="85" t="s">
        <v>834</v>
      </c>
      <c r="AC80" s="79" t="b">
        <v>0</v>
      </c>
      <c r="AD80" s="79">
        <v>0</v>
      </c>
      <c r="AE80" s="85" t="s">
        <v>851</v>
      </c>
      <c r="AF80" s="79" t="b">
        <v>0</v>
      </c>
      <c r="AG80" s="79" t="s">
        <v>853</v>
      </c>
      <c r="AH80" s="79"/>
      <c r="AI80" s="85" t="s">
        <v>839</v>
      </c>
      <c r="AJ80" s="79" t="b">
        <v>0</v>
      </c>
      <c r="AK80" s="79">
        <v>0</v>
      </c>
      <c r="AL80" s="85" t="s">
        <v>839</v>
      </c>
      <c r="AM80" s="79" t="s">
        <v>861</v>
      </c>
      <c r="AN80" s="79" t="b">
        <v>0</v>
      </c>
      <c r="AO80" s="85" t="s">
        <v>834</v>
      </c>
      <c r="AP80" s="79" t="s">
        <v>176</v>
      </c>
      <c r="AQ80" s="79">
        <v>0</v>
      </c>
      <c r="AR80" s="79">
        <v>0</v>
      </c>
      <c r="AS80" s="79"/>
      <c r="AT80" s="79"/>
      <c r="AU80" s="79"/>
      <c r="AV80" s="79"/>
      <c r="AW80" s="79"/>
      <c r="AX80" s="79"/>
      <c r="AY80" s="79"/>
      <c r="AZ80" s="79"/>
      <c r="BA80">
        <v>3</v>
      </c>
      <c r="BB80" s="78" t="str">
        <f>REPLACE(INDEX(GroupVertices[Group],MATCH(Edges25[[#This Row],[Vertex 1]],GroupVertices[Vertex],0)),1,1,"")</f>
        <v>4</v>
      </c>
      <c r="BC80" s="78" t="str">
        <f>REPLACE(INDEX(GroupVertices[Group],MATCH(Edges25[[#This Row],[Vertex 2]],GroupVertices[Vertex],0)),1,1,"")</f>
        <v>4</v>
      </c>
      <c r="BD80" s="48"/>
      <c r="BE80" s="49"/>
      <c r="BF80" s="48"/>
      <c r="BG80" s="49"/>
      <c r="BH80" s="48"/>
      <c r="BI80" s="49"/>
      <c r="BJ80" s="48"/>
      <c r="BK80" s="49"/>
      <c r="BL80" s="48"/>
    </row>
    <row r="81" spans="1:64" ht="15">
      <c r="A81" s="64" t="s">
        <v>271</v>
      </c>
      <c r="B81" s="64" t="s">
        <v>371</v>
      </c>
      <c r="C81" s="65"/>
      <c r="D81" s="66"/>
      <c r="E81" s="67"/>
      <c r="F81" s="68"/>
      <c r="G81" s="65"/>
      <c r="H81" s="69"/>
      <c r="I81" s="70"/>
      <c r="J81" s="70"/>
      <c r="K81" s="34" t="s">
        <v>65</v>
      </c>
      <c r="L81" s="77">
        <v>496</v>
      </c>
      <c r="M81" s="77"/>
      <c r="N81" s="72"/>
      <c r="O81" s="79" t="s">
        <v>382</v>
      </c>
      <c r="P81" s="81">
        <v>43689.95212962963</v>
      </c>
      <c r="Q81" s="79" t="s">
        <v>442</v>
      </c>
      <c r="R81" s="79"/>
      <c r="S81" s="79"/>
      <c r="T81" s="79"/>
      <c r="U81" s="79"/>
      <c r="V81" s="82" t="s">
        <v>587</v>
      </c>
      <c r="W81" s="81">
        <v>43689.95212962963</v>
      </c>
      <c r="X81" s="82" t="s">
        <v>669</v>
      </c>
      <c r="Y81" s="79"/>
      <c r="Z81" s="79"/>
      <c r="AA81" s="85" t="s">
        <v>787</v>
      </c>
      <c r="AB81" s="79"/>
      <c r="AC81" s="79" t="b">
        <v>0</v>
      </c>
      <c r="AD81" s="79">
        <v>0</v>
      </c>
      <c r="AE81" s="85" t="s">
        <v>839</v>
      </c>
      <c r="AF81" s="79" t="b">
        <v>0</v>
      </c>
      <c r="AG81" s="79" t="s">
        <v>853</v>
      </c>
      <c r="AH81" s="79"/>
      <c r="AI81" s="85" t="s">
        <v>839</v>
      </c>
      <c r="AJ81" s="79" t="b">
        <v>0</v>
      </c>
      <c r="AK81" s="79">
        <v>0</v>
      </c>
      <c r="AL81" s="85" t="s">
        <v>785</v>
      </c>
      <c r="AM81" s="79" t="s">
        <v>861</v>
      </c>
      <c r="AN81" s="79" t="b">
        <v>0</v>
      </c>
      <c r="AO81" s="85" t="s">
        <v>785</v>
      </c>
      <c r="AP81" s="79" t="s">
        <v>176</v>
      </c>
      <c r="AQ81" s="79">
        <v>0</v>
      </c>
      <c r="AR81" s="79">
        <v>0</v>
      </c>
      <c r="AS81" s="79"/>
      <c r="AT81" s="79"/>
      <c r="AU81" s="79"/>
      <c r="AV81" s="79"/>
      <c r="AW81" s="79"/>
      <c r="AX81" s="79"/>
      <c r="AY81" s="79"/>
      <c r="AZ81" s="79"/>
      <c r="BA81">
        <v>3</v>
      </c>
      <c r="BB81" s="78" t="str">
        <f>REPLACE(INDEX(GroupVertices[Group],MATCH(Edges25[[#This Row],[Vertex 1]],GroupVertices[Vertex],0)),1,1,"")</f>
        <v>4</v>
      </c>
      <c r="BC81" s="78" t="str">
        <f>REPLACE(INDEX(GroupVertices[Group],MATCH(Edges25[[#This Row],[Vertex 2]],GroupVertices[Vertex],0)),1,1,"")</f>
        <v>4</v>
      </c>
      <c r="BD81" s="48"/>
      <c r="BE81" s="49"/>
      <c r="BF81" s="48"/>
      <c r="BG81" s="49"/>
      <c r="BH81" s="48"/>
      <c r="BI81" s="49"/>
      <c r="BJ81" s="48"/>
      <c r="BK81" s="49"/>
      <c r="BL81" s="48"/>
    </row>
    <row r="82" spans="1:64" ht="15">
      <c r="A82" s="64" t="s">
        <v>271</v>
      </c>
      <c r="B82" s="64" t="s">
        <v>371</v>
      </c>
      <c r="C82" s="65"/>
      <c r="D82" s="66"/>
      <c r="E82" s="67"/>
      <c r="F82" s="68"/>
      <c r="G82" s="65"/>
      <c r="H82" s="69"/>
      <c r="I82" s="70"/>
      <c r="J82" s="70"/>
      <c r="K82" s="34" t="s">
        <v>65</v>
      </c>
      <c r="L82" s="77">
        <v>497</v>
      </c>
      <c r="M82" s="77"/>
      <c r="N82" s="72"/>
      <c r="O82" s="79" t="s">
        <v>382</v>
      </c>
      <c r="P82" s="81">
        <v>43689.9525</v>
      </c>
      <c r="Q82" s="79" t="s">
        <v>443</v>
      </c>
      <c r="R82" s="79"/>
      <c r="S82" s="79"/>
      <c r="T82" s="79"/>
      <c r="U82" s="79"/>
      <c r="V82" s="82" t="s">
        <v>587</v>
      </c>
      <c r="W82" s="81">
        <v>43689.9525</v>
      </c>
      <c r="X82" s="82" t="s">
        <v>670</v>
      </c>
      <c r="Y82" s="79"/>
      <c r="Z82" s="79"/>
      <c r="AA82" s="85" t="s">
        <v>788</v>
      </c>
      <c r="AB82" s="85" t="s">
        <v>785</v>
      </c>
      <c r="AC82" s="79" t="b">
        <v>0</v>
      </c>
      <c r="AD82" s="79">
        <v>0</v>
      </c>
      <c r="AE82" s="85" t="s">
        <v>851</v>
      </c>
      <c r="AF82" s="79" t="b">
        <v>0</v>
      </c>
      <c r="AG82" s="79" t="s">
        <v>853</v>
      </c>
      <c r="AH82" s="79"/>
      <c r="AI82" s="85" t="s">
        <v>839</v>
      </c>
      <c r="AJ82" s="79" t="b">
        <v>0</v>
      </c>
      <c r="AK82" s="79">
        <v>0</v>
      </c>
      <c r="AL82" s="85" t="s">
        <v>839</v>
      </c>
      <c r="AM82" s="79" t="s">
        <v>861</v>
      </c>
      <c r="AN82" s="79" t="b">
        <v>0</v>
      </c>
      <c r="AO82" s="85" t="s">
        <v>785</v>
      </c>
      <c r="AP82" s="79" t="s">
        <v>176</v>
      </c>
      <c r="AQ82" s="79">
        <v>0</v>
      </c>
      <c r="AR82" s="79">
        <v>0</v>
      </c>
      <c r="AS82" s="79"/>
      <c r="AT82" s="79"/>
      <c r="AU82" s="79"/>
      <c r="AV82" s="79"/>
      <c r="AW82" s="79"/>
      <c r="AX82" s="79"/>
      <c r="AY82" s="79"/>
      <c r="AZ82" s="79"/>
      <c r="BA82">
        <v>3</v>
      </c>
      <c r="BB82" s="78" t="str">
        <f>REPLACE(INDEX(GroupVertices[Group],MATCH(Edges25[[#This Row],[Vertex 1]],GroupVertices[Vertex],0)),1,1,"")</f>
        <v>4</v>
      </c>
      <c r="BC82" s="78" t="str">
        <f>REPLACE(INDEX(GroupVertices[Group],MATCH(Edges25[[#This Row],[Vertex 2]],GroupVertices[Vertex],0)),1,1,"")</f>
        <v>4</v>
      </c>
      <c r="BD82" s="48"/>
      <c r="BE82" s="49"/>
      <c r="BF82" s="48"/>
      <c r="BG82" s="49"/>
      <c r="BH82" s="48"/>
      <c r="BI82" s="49"/>
      <c r="BJ82" s="48"/>
      <c r="BK82" s="49"/>
      <c r="BL82" s="48"/>
    </row>
    <row r="83" spans="1:64" ht="15">
      <c r="A83" s="64" t="s">
        <v>272</v>
      </c>
      <c r="B83" s="64" t="s">
        <v>374</v>
      </c>
      <c r="C83" s="65"/>
      <c r="D83" s="66"/>
      <c r="E83" s="67"/>
      <c r="F83" s="68"/>
      <c r="G83" s="65"/>
      <c r="H83" s="69"/>
      <c r="I83" s="70"/>
      <c r="J83" s="70"/>
      <c r="K83" s="34" t="s">
        <v>65</v>
      </c>
      <c r="L83" s="77">
        <v>518</v>
      </c>
      <c r="M83" s="77"/>
      <c r="N83" s="72"/>
      <c r="O83" s="79" t="s">
        <v>382</v>
      </c>
      <c r="P83" s="81">
        <v>43690.511516203704</v>
      </c>
      <c r="Q83" s="79" t="s">
        <v>444</v>
      </c>
      <c r="R83" s="79"/>
      <c r="S83" s="79"/>
      <c r="T83" s="79"/>
      <c r="U83" s="79"/>
      <c r="V83" s="82" t="s">
        <v>588</v>
      </c>
      <c r="W83" s="81">
        <v>43690.511516203704</v>
      </c>
      <c r="X83" s="82" t="s">
        <v>671</v>
      </c>
      <c r="Y83" s="79"/>
      <c r="Z83" s="79"/>
      <c r="AA83" s="85" t="s">
        <v>789</v>
      </c>
      <c r="AB83" s="85" t="s">
        <v>835</v>
      </c>
      <c r="AC83" s="79" t="b">
        <v>0</v>
      </c>
      <c r="AD83" s="79">
        <v>1</v>
      </c>
      <c r="AE83" s="85" t="s">
        <v>852</v>
      </c>
      <c r="AF83" s="79" t="b">
        <v>0</v>
      </c>
      <c r="AG83" s="79" t="s">
        <v>853</v>
      </c>
      <c r="AH83" s="79"/>
      <c r="AI83" s="85" t="s">
        <v>839</v>
      </c>
      <c r="AJ83" s="79" t="b">
        <v>0</v>
      </c>
      <c r="AK83" s="79">
        <v>0</v>
      </c>
      <c r="AL83" s="85" t="s">
        <v>839</v>
      </c>
      <c r="AM83" s="79" t="s">
        <v>861</v>
      </c>
      <c r="AN83" s="79" t="b">
        <v>0</v>
      </c>
      <c r="AO83" s="85" t="s">
        <v>835</v>
      </c>
      <c r="AP83" s="79" t="s">
        <v>176</v>
      </c>
      <c r="AQ83" s="79">
        <v>0</v>
      </c>
      <c r="AR83" s="79">
        <v>0</v>
      </c>
      <c r="AS83" s="79"/>
      <c r="AT83" s="79"/>
      <c r="AU83" s="79"/>
      <c r="AV83" s="79"/>
      <c r="AW83" s="79"/>
      <c r="AX83" s="79"/>
      <c r="AY83" s="79"/>
      <c r="AZ83" s="79"/>
      <c r="BA83">
        <v>1</v>
      </c>
      <c r="BB83" s="78" t="str">
        <f>REPLACE(INDEX(GroupVertices[Group],MATCH(Edges25[[#This Row],[Vertex 1]],GroupVertices[Vertex],0)),1,1,"")</f>
        <v>9</v>
      </c>
      <c r="BC83" s="78" t="str">
        <f>REPLACE(INDEX(GroupVertices[Group],MATCH(Edges25[[#This Row],[Vertex 2]],GroupVertices[Vertex],0)),1,1,"")</f>
        <v>9</v>
      </c>
      <c r="BD83" s="48"/>
      <c r="BE83" s="49"/>
      <c r="BF83" s="48"/>
      <c r="BG83" s="49"/>
      <c r="BH83" s="48"/>
      <c r="BI83" s="49"/>
      <c r="BJ83" s="48"/>
      <c r="BK83" s="49"/>
      <c r="BL83" s="48"/>
    </row>
    <row r="84" spans="1:64" ht="15">
      <c r="A84" s="64" t="s">
        <v>273</v>
      </c>
      <c r="B84" s="64" t="s">
        <v>222</v>
      </c>
      <c r="C84" s="65"/>
      <c r="D84" s="66"/>
      <c r="E84" s="67"/>
      <c r="F84" s="68"/>
      <c r="G84" s="65"/>
      <c r="H84" s="69"/>
      <c r="I84" s="70"/>
      <c r="J84" s="70"/>
      <c r="K84" s="34" t="s">
        <v>65</v>
      </c>
      <c r="L84" s="77">
        <v>527</v>
      </c>
      <c r="M84" s="77"/>
      <c r="N84" s="72"/>
      <c r="O84" s="79" t="s">
        <v>383</v>
      </c>
      <c r="P84" s="81">
        <v>43690.558125</v>
      </c>
      <c r="Q84" s="79" t="s">
        <v>445</v>
      </c>
      <c r="R84" s="82" t="s">
        <v>492</v>
      </c>
      <c r="S84" s="79" t="s">
        <v>512</v>
      </c>
      <c r="T84" s="79"/>
      <c r="U84" s="79"/>
      <c r="V84" s="82" t="s">
        <v>589</v>
      </c>
      <c r="W84" s="81">
        <v>43690.558125</v>
      </c>
      <c r="X84" s="82" t="s">
        <v>672</v>
      </c>
      <c r="Y84" s="79"/>
      <c r="Z84" s="79"/>
      <c r="AA84" s="85" t="s">
        <v>790</v>
      </c>
      <c r="AB84" s="79"/>
      <c r="AC84" s="79" t="b">
        <v>0</v>
      </c>
      <c r="AD84" s="79">
        <v>0</v>
      </c>
      <c r="AE84" s="85" t="s">
        <v>840</v>
      </c>
      <c r="AF84" s="79" t="b">
        <v>0</v>
      </c>
      <c r="AG84" s="79" t="s">
        <v>853</v>
      </c>
      <c r="AH84" s="79"/>
      <c r="AI84" s="85" t="s">
        <v>839</v>
      </c>
      <c r="AJ84" s="79" t="b">
        <v>0</v>
      </c>
      <c r="AK84" s="79">
        <v>0</v>
      </c>
      <c r="AL84" s="85" t="s">
        <v>839</v>
      </c>
      <c r="AM84" s="79" t="s">
        <v>863</v>
      </c>
      <c r="AN84" s="79" t="b">
        <v>1</v>
      </c>
      <c r="AO84" s="85" t="s">
        <v>790</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v>1</v>
      </c>
      <c r="BE84" s="49">
        <v>4.3478260869565215</v>
      </c>
      <c r="BF84" s="48">
        <v>1</v>
      </c>
      <c r="BG84" s="49">
        <v>4.3478260869565215</v>
      </c>
      <c r="BH84" s="48">
        <v>0</v>
      </c>
      <c r="BI84" s="49">
        <v>0</v>
      </c>
      <c r="BJ84" s="48">
        <v>21</v>
      </c>
      <c r="BK84" s="49">
        <v>91.30434782608695</v>
      </c>
      <c r="BL84" s="48">
        <v>23</v>
      </c>
    </row>
    <row r="85" spans="1:64" ht="15">
      <c r="A85" s="64" t="s">
        <v>222</v>
      </c>
      <c r="B85" s="64" t="s">
        <v>222</v>
      </c>
      <c r="C85" s="65"/>
      <c r="D85" s="66"/>
      <c r="E85" s="67"/>
      <c r="F85" s="68"/>
      <c r="G85" s="65"/>
      <c r="H85" s="69"/>
      <c r="I85" s="70"/>
      <c r="J85" s="70"/>
      <c r="K85" s="34" t="s">
        <v>65</v>
      </c>
      <c r="L85" s="77">
        <v>528</v>
      </c>
      <c r="M85" s="77"/>
      <c r="N85" s="72"/>
      <c r="O85" s="79" t="s">
        <v>176</v>
      </c>
      <c r="P85" s="81">
        <v>42070.32591435185</v>
      </c>
      <c r="Q85" s="79" t="s">
        <v>446</v>
      </c>
      <c r="R85" s="79"/>
      <c r="S85" s="79"/>
      <c r="T85" s="79"/>
      <c r="U85" s="82" t="s">
        <v>536</v>
      </c>
      <c r="V85" s="82" t="s">
        <v>536</v>
      </c>
      <c r="W85" s="81">
        <v>42070.32591435185</v>
      </c>
      <c r="X85" s="82" t="s">
        <v>673</v>
      </c>
      <c r="Y85" s="79"/>
      <c r="Z85" s="79"/>
      <c r="AA85" s="85" t="s">
        <v>791</v>
      </c>
      <c r="AB85" s="79"/>
      <c r="AC85" s="79" t="b">
        <v>0</v>
      </c>
      <c r="AD85" s="79">
        <v>1642</v>
      </c>
      <c r="AE85" s="85" t="s">
        <v>839</v>
      </c>
      <c r="AF85" s="79" t="b">
        <v>0</v>
      </c>
      <c r="AG85" s="79" t="s">
        <v>853</v>
      </c>
      <c r="AH85" s="79"/>
      <c r="AI85" s="85" t="s">
        <v>839</v>
      </c>
      <c r="AJ85" s="79" t="b">
        <v>0</v>
      </c>
      <c r="AK85" s="79">
        <v>2859</v>
      </c>
      <c r="AL85" s="85" t="s">
        <v>839</v>
      </c>
      <c r="AM85" s="79" t="s">
        <v>864</v>
      </c>
      <c r="AN85" s="79" t="b">
        <v>0</v>
      </c>
      <c r="AO85" s="85" t="s">
        <v>791</v>
      </c>
      <c r="AP85" s="79" t="s">
        <v>867</v>
      </c>
      <c r="AQ85" s="79">
        <v>0</v>
      </c>
      <c r="AR85" s="79">
        <v>0</v>
      </c>
      <c r="AS85" s="79"/>
      <c r="AT85" s="79"/>
      <c r="AU85" s="79"/>
      <c r="AV85" s="79"/>
      <c r="AW85" s="79"/>
      <c r="AX85" s="79"/>
      <c r="AY85" s="79"/>
      <c r="AZ85" s="79"/>
      <c r="BA85">
        <v>3</v>
      </c>
      <c r="BB85" s="78" t="str">
        <f>REPLACE(INDEX(GroupVertices[Group],MATCH(Edges25[[#This Row],[Vertex 1]],GroupVertices[Vertex],0)),1,1,"")</f>
        <v>3</v>
      </c>
      <c r="BC85" s="78" t="str">
        <f>REPLACE(INDEX(GroupVertices[Group],MATCH(Edges25[[#This Row],[Vertex 2]],GroupVertices[Vertex],0)),1,1,"")</f>
        <v>3</v>
      </c>
      <c r="BD85" s="48">
        <v>1</v>
      </c>
      <c r="BE85" s="49">
        <v>7.142857142857143</v>
      </c>
      <c r="BF85" s="48">
        <v>0</v>
      </c>
      <c r="BG85" s="49">
        <v>0</v>
      </c>
      <c r="BH85" s="48">
        <v>0</v>
      </c>
      <c r="BI85" s="49">
        <v>0</v>
      </c>
      <c r="BJ85" s="48">
        <v>13</v>
      </c>
      <c r="BK85" s="49">
        <v>92.85714285714286</v>
      </c>
      <c r="BL85" s="48">
        <v>14</v>
      </c>
    </row>
    <row r="86" spans="1:64" ht="15">
      <c r="A86" s="64" t="s">
        <v>222</v>
      </c>
      <c r="B86" s="64" t="s">
        <v>222</v>
      </c>
      <c r="C86" s="65"/>
      <c r="D86" s="66"/>
      <c r="E86" s="67"/>
      <c r="F86" s="68"/>
      <c r="G86" s="65"/>
      <c r="H86" s="69"/>
      <c r="I86" s="70"/>
      <c r="J86" s="70"/>
      <c r="K86" s="34" t="s">
        <v>65</v>
      </c>
      <c r="L86" s="77">
        <v>529</v>
      </c>
      <c r="M86" s="77"/>
      <c r="N86" s="72"/>
      <c r="O86" s="79" t="s">
        <v>176</v>
      </c>
      <c r="P86" s="81">
        <v>42065.6802662037</v>
      </c>
      <c r="Q86" s="79" t="s">
        <v>447</v>
      </c>
      <c r="R86" s="79"/>
      <c r="S86" s="79"/>
      <c r="T86" s="79"/>
      <c r="U86" s="82" t="s">
        <v>537</v>
      </c>
      <c r="V86" s="82" t="s">
        <v>537</v>
      </c>
      <c r="W86" s="81">
        <v>42065.6802662037</v>
      </c>
      <c r="X86" s="82" t="s">
        <v>674</v>
      </c>
      <c r="Y86" s="79"/>
      <c r="Z86" s="79"/>
      <c r="AA86" s="85" t="s">
        <v>792</v>
      </c>
      <c r="AB86" s="79"/>
      <c r="AC86" s="79" t="b">
        <v>0</v>
      </c>
      <c r="AD86" s="79">
        <v>9584</v>
      </c>
      <c r="AE86" s="85" t="s">
        <v>839</v>
      </c>
      <c r="AF86" s="79" t="b">
        <v>0</v>
      </c>
      <c r="AG86" s="79" t="s">
        <v>853</v>
      </c>
      <c r="AH86" s="79"/>
      <c r="AI86" s="85" t="s">
        <v>839</v>
      </c>
      <c r="AJ86" s="79" t="b">
        <v>0</v>
      </c>
      <c r="AK86" s="79">
        <v>17709</v>
      </c>
      <c r="AL86" s="85" t="s">
        <v>839</v>
      </c>
      <c r="AM86" s="79" t="s">
        <v>864</v>
      </c>
      <c r="AN86" s="79" t="b">
        <v>0</v>
      </c>
      <c r="AO86" s="85" t="s">
        <v>792</v>
      </c>
      <c r="AP86" s="79" t="s">
        <v>867</v>
      </c>
      <c r="AQ86" s="79">
        <v>0</v>
      </c>
      <c r="AR86" s="79">
        <v>0</v>
      </c>
      <c r="AS86" s="79"/>
      <c r="AT86" s="79"/>
      <c r="AU86" s="79"/>
      <c r="AV86" s="79"/>
      <c r="AW86" s="79"/>
      <c r="AX86" s="79"/>
      <c r="AY86" s="79"/>
      <c r="AZ86" s="79"/>
      <c r="BA86">
        <v>3</v>
      </c>
      <c r="BB86" s="78" t="str">
        <f>REPLACE(INDEX(GroupVertices[Group],MATCH(Edges25[[#This Row],[Vertex 1]],GroupVertices[Vertex],0)),1,1,"")</f>
        <v>3</v>
      </c>
      <c r="BC86" s="78" t="str">
        <f>REPLACE(INDEX(GroupVertices[Group],MATCH(Edges25[[#This Row],[Vertex 2]],GroupVertices[Vertex],0)),1,1,"")</f>
        <v>3</v>
      </c>
      <c r="BD86" s="48">
        <v>0</v>
      </c>
      <c r="BE86" s="49">
        <v>0</v>
      </c>
      <c r="BF86" s="48">
        <v>0</v>
      </c>
      <c r="BG86" s="49">
        <v>0</v>
      </c>
      <c r="BH86" s="48">
        <v>0</v>
      </c>
      <c r="BI86" s="49">
        <v>0</v>
      </c>
      <c r="BJ86" s="48">
        <v>20</v>
      </c>
      <c r="BK86" s="49">
        <v>100</v>
      </c>
      <c r="BL86" s="48">
        <v>20</v>
      </c>
    </row>
    <row r="87" spans="1:64" ht="15">
      <c r="A87" s="64" t="s">
        <v>222</v>
      </c>
      <c r="B87" s="64" t="s">
        <v>222</v>
      </c>
      <c r="C87" s="65"/>
      <c r="D87" s="66"/>
      <c r="E87" s="67"/>
      <c r="F87" s="68"/>
      <c r="G87" s="65"/>
      <c r="H87" s="69"/>
      <c r="I87" s="70"/>
      <c r="J87" s="70"/>
      <c r="K87" s="34" t="s">
        <v>65</v>
      </c>
      <c r="L87" s="77">
        <v>530</v>
      </c>
      <c r="M87" s="77"/>
      <c r="N87" s="72"/>
      <c r="O87" s="79" t="s">
        <v>176</v>
      </c>
      <c r="P87" s="81">
        <v>42065.718981481485</v>
      </c>
      <c r="Q87" s="79" t="s">
        <v>448</v>
      </c>
      <c r="R87" s="79"/>
      <c r="S87" s="79"/>
      <c r="T87" s="79"/>
      <c r="U87" s="82" t="s">
        <v>538</v>
      </c>
      <c r="V87" s="82" t="s">
        <v>538</v>
      </c>
      <c r="W87" s="81">
        <v>42065.718981481485</v>
      </c>
      <c r="X87" s="82" t="s">
        <v>675</v>
      </c>
      <c r="Y87" s="79"/>
      <c r="Z87" s="79"/>
      <c r="AA87" s="85" t="s">
        <v>793</v>
      </c>
      <c r="AB87" s="79"/>
      <c r="AC87" s="79" t="b">
        <v>0</v>
      </c>
      <c r="AD87" s="79">
        <v>3973</v>
      </c>
      <c r="AE87" s="85" t="s">
        <v>839</v>
      </c>
      <c r="AF87" s="79" t="b">
        <v>0</v>
      </c>
      <c r="AG87" s="79" t="s">
        <v>853</v>
      </c>
      <c r="AH87" s="79"/>
      <c r="AI87" s="85" t="s">
        <v>839</v>
      </c>
      <c r="AJ87" s="79" t="b">
        <v>0</v>
      </c>
      <c r="AK87" s="79">
        <v>6951</v>
      </c>
      <c r="AL87" s="85" t="s">
        <v>839</v>
      </c>
      <c r="AM87" s="79" t="s">
        <v>864</v>
      </c>
      <c r="AN87" s="79" t="b">
        <v>0</v>
      </c>
      <c r="AO87" s="85" t="s">
        <v>793</v>
      </c>
      <c r="AP87" s="79" t="s">
        <v>867</v>
      </c>
      <c r="AQ87" s="79">
        <v>0</v>
      </c>
      <c r="AR87" s="79">
        <v>0</v>
      </c>
      <c r="AS87" s="79"/>
      <c r="AT87" s="79"/>
      <c r="AU87" s="79"/>
      <c r="AV87" s="79"/>
      <c r="AW87" s="79"/>
      <c r="AX87" s="79"/>
      <c r="AY87" s="79"/>
      <c r="AZ87" s="79"/>
      <c r="BA87">
        <v>3</v>
      </c>
      <c r="BB87" s="78" t="str">
        <f>REPLACE(INDEX(GroupVertices[Group],MATCH(Edges25[[#This Row],[Vertex 1]],GroupVertices[Vertex],0)),1,1,"")</f>
        <v>3</v>
      </c>
      <c r="BC87" s="78" t="str">
        <f>REPLACE(INDEX(GroupVertices[Group],MATCH(Edges25[[#This Row],[Vertex 2]],GroupVertices[Vertex],0)),1,1,"")</f>
        <v>3</v>
      </c>
      <c r="BD87" s="48">
        <v>0</v>
      </c>
      <c r="BE87" s="49">
        <v>0</v>
      </c>
      <c r="BF87" s="48">
        <v>2</v>
      </c>
      <c r="BG87" s="49">
        <v>9.523809523809524</v>
      </c>
      <c r="BH87" s="48">
        <v>0</v>
      </c>
      <c r="BI87" s="49">
        <v>0</v>
      </c>
      <c r="BJ87" s="48">
        <v>19</v>
      </c>
      <c r="BK87" s="49">
        <v>90.47619047619048</v>
      </c>
      <c r="BL87" s="48">
        <v>21</v>
      </c>
    </row>
    <row r="88" spans="1:64" ht="15">
      <c r="A88" s="64" t="s">
        <v>274</v>
      </c>
      <c r="B88" s="64" t="s">
        <v>222</v>
      </c>
      <c r="C88" s="65"/>
      <c r="D88" s="66"/>
      <c r="E88" s="67"/>
      <c r="F88" s="68"/>
      <c r="G88" s="65"/>
      <c r="H88" s="69"/>
      <c r="I88" s="70"/>
      <c r="J88" s="70"/>
      <c r="K88" s="34" t="s">
        <v>65</v>
      </c>
      <c r="L88" s="77">
        <v>531</v>
      </c>
      <c r="M88" s="77"/>
      <c r="N88" s="72"/>
      <c r="O88" s="79" t="s">
        <v>383</v>
      </c>
      <c r="P88" s="81">
        <v>43690.596400462964</v>
      </c>
      <c r="Q88" s="79" t="s">
        <v>449</v>
      </c>
      <c r="R88" s="82" t="s">
        <v>493</v>
      </c>
      <c r="S88" s="79" t="s">
        <v>512</v>
      </c>
      <c r="T88" s="79"/>
      <c r="U88" s="79"/>
      <c r="V88" s="82" t="s">
        <v>590</v>
      </c>
      <c r="W88" s="81">
        <v>43690.596400462964</v>
      </c>
      <c r="X88" s="82" t="s">
        <v>676</v>
      </c>
      <c r="Y88" s="79"/>
      <c r="Z88" s="79"/>
      <c r="AA88" s="85" t="s">
        <v>794</v>
      </c>
      <c r="AB88" s="79"/>
      <c r="AC88" s="79" t="b">
        <v>0</v>
      </c>
      <c r="AD88" s="79">
        <v>0</v>
      </c>
      <c r="AE88" s="85" t="s">
        <v>840</v>
      </c>
      <c r="AF88" s="79" t="b">
        <v>0</v>
      </c>
      <c r="AG88" s="79" t="s">
        <v>853</v>
      </c>
      <c r="AH88" s="79"/>
      <c r="AI88" s="85" t="s">
        <v>839</v>
      </c>
      <c r="AJ88" s="79" t="b">
        <v>0</v>
      </c>
      <c r="AK88" s="79">
        <v>0</v>
      </c>
      <c r="AL88" s="85" t="s">
        <v>839</v>
      </c>
      <c r="AM88" s="79" t="s">
        <v>860</v>
      </c>
      <c r="AN88" s="79" t="b">
        <v>1</v>
      </c>
      <c r="AO88" s="85" t="s">
        <v>794</v>
      </c>
      <c r="AP88" s="79" t="s">
        <v>176</v>
      </c>
      <c r="AQ88" s="79">
        <v>0</v>
      </c>
      <c r="AR88" s="79">
        <v>0</v>
      </c>
      <c r="AS88" s="79"/>
      <c r="AT88" s="79"/>
      <c r="AU88" s="79"/>
      <c r="AV88" s="79"/>
      <c r="AW88" s="79"/>
      <c r="AX88" s="79"/>
      <c r="AY88" s="79"/>
      <c r="AZ88" s="79"/>
      <c r="BA88">
        <v>32</v>
      </c>
      <c r="BB88" s="78" t="str">
        <f>REPLACE(INDEX(GroupVertices[Group],MATCH(Edges25[[#This Row],[Vertex 1]],GroupVertices[Vertex],0)),1,1,"")</f>
        <v>3</v>
      </c>
      <c r="BC88" s="78" t="str">
        <f>REPLACE(INDEX(GroupVertices[Group],MATCH(Edges25[[#This Row],[Vertex 2]],GroupVertices[Vertex],0)),1,1,"")</f>
        <v>3</v>
      </c>
      <c r="BD88" s="48">
        <v>0</v>
      </c>
      <c r="BE88" s="49">
        <v>0</v>
      </c>
      <c r="BF88" s="48">
        <v>1</v>
      </c>
      <c r="BG88" s="49">
        <v>5.2631578947368425</v>
      </c>
      <c r="BH88" s="48">
        <v>0</v>
      </c>
      <c r="BI88" s="49">
        <v>0</v>
      </c>
      <c r="BJ88" s="48">
        <v>18</v>
      </c>
      <c r="BK88" s="49">
        <v>94.73684210526316</v>
      </c>
      <c r="BL88" s="48">
        <v>19</v>
      </c>
    </row>
    <row r="89" spans="1:64" ht="15">
      <c r="A89" s="64" t="s">
        <v>274</v>
      </c>
      <c r="B89" s="64" t="s">
        <v>222</v>
      </c>
      <c r="C89" s="65"/>
      <c r="D89" s="66"/>
      <c r="E89" s="67"/>
      <c r="F89" s="68"/>
      <c r="G89" s="65"/>
      <c r="H89" s="69"/>
      <c r="I89" s="70"/>
      <c r="J89" s="70"/>
      <c r="K89" s="34" t="s">
        <v>65</v>
      </c>
      <c r="L89" s="77">
        <v>532</v>
      </c>
      <c r="M89" s="77"/>
      <c r="N89" s="72"/>
      <c r="O89" s="79" t="s">
        <v>383</v>
      </c>
      <c r="P89" s="81">
        <v>43690.59693287037</v>
      </c>
      <c r="Q89" s="79" t="s">
        <v>450</v>
      </c>
      <c r="R89" s="82" t="s">
        <v>494</v>
      </c>
      <c r="S89" s="79" t="s">
        <v>512</v>
      </c>
      <c r="T89" s="79"/>
      <c r="U89" s="79"/>
      <c r="V89" s="82" t="s">
        <v>590</v>
      </c>
      <c r="W89" s="81">
        <v>43690.59693287037</v>
      </c>
      <c r="X89" s="82" t="s">
        <v>677</v>
      </c>
      <c r="Y89" s="79"/>
      <c r="Z89" s="79"/>
      <c r="AA89" s="85" t="s">
        <v>795</v>
      </c>
      <c r="AB89" s="79"/>
      <c r="AC89" s="79" t="b">
        <v>0</v>
      </c>
      <c r="AD89" s="79">
        <v>0</v>
      </c>
      <c r="AE89" s="85" t="s">
        <v>840</v>
      </c>
      <c r="AF89" s="79" t="b">
        <v>0</v>
      </c>
      <c r="AG89" s="79" t="s">
        <v>853</v>
      </c>
      <c r="AH89" s="79"/>
      <c r="AI89" s="85" t="s">
        <v>839</v>
      </c>
      <c r="AJ89" s="79" t="b">
        <v>0</v>
      </c>
      <c r="AK89" s="79">
        <v>0</v>
      </c>
      <c r="AL89" s="85" t="s">
        <v>839</v>
      </c>
      <c r="AM89" s="79" t="s">
        <v>860</v>
      </c>
      <c r="AN89" s="79" t="b">
        <v>1</v>
      </c>
      <c r="AO89" s="85" t="s">
        <v>795</v>
      </c>
      <c r="AP89" s="79" t="s">
        <v>176</v>
      </c>
      <c r="AQ89" s="79">
        <v>0</v>
      </c>
      <c r="AR89" s="79">
        <v>0</v>
      </c>
      <c r="AS89" s="79"/>
      <c r="AT89" s="79"/>
      <c r="AU89" s="79"/>
      <c r="AV89" s="79"/>
      <c r="AW89" s="79"/>
      <c r="AX89" s="79"/>
      <c r="AY89" s="79"/>
      <c r="AZ89" s="79"/>
      <c r="BA89">
        <v>32</v>
      </c>
      <c r="BB89" s="78" t="str">
        <f>REPLACE(INDEX(GroupVertices[Group],MATCH(Edges25[[#This Row],[Vertex 1]],GroupVertices[Vertex],0)),1,1,"")</f>
        <v>3</v>
      </c>
      <c r="BC89" s="78" t="str">
        <f>REPLACE(INDEX(GroupVertices[Group],MATCH(Edges25[[#This Row],[Vertex 2]],GroupVertices[Vertex],0)),1,1,"")</f>
        <v>3</v>
      </c>
      <c r="BD89" s="48">
        <v>0</v>
      </c>
      <c r="BE89" s="49">
        <v>0</v>
      </c>
      <c r="BF89" s="48">
        <v>0</v>
      </c>
      <c r="BG89" s="49">
        <v>0</v>
      </c>
      <c r="BH89" s="48">
        <v>0</v>
      </c>
      <c r="BI89" s="49">
        <v>0</v>
      </c>
      <c r="BJ89" s="48">
        <v>21</v>
      </c>
      <c r="BK89" s="49">
        <v>100</v>
      </c>
      <c r="BL89" s="48">
        <v>21</v>
      </c>
    </row>
    <row r="90" spans="1:64" ht="15">
      <c r="A90" s="64" t="s">
        <v>274</v>
      </c>
      <c r="B90" s="64" t="s">
        <v>222</v>
      </c>
      <c r="C90" s="65"/>
      <c r="D90" s="66"/>
      <c r="E90" s="67"/>
      <c r="F90" s="68"/>
      <c r="G90" s="65"/>
      <c r="H90" s="69"/>
      <c r="I90" s="70"/>
      <c r="J90" s="70"/>
      <c r="K90" s="34" t="s">
        <v>65</v>
      </c>
      <c r="L90" s="77">
        <v>533</v>
      </c>
      <c r="M90" s="77"/>
      <c r="N90" s="72"/>
      <c r="O90" s="79" t="s">
        <v>383</v>
      </c>
      <c r="P90" s="81">
        <v>43690.59732638889</v>
      </c>
      <c r="Q90" s="79" t="s">
        <v>451</v>
      </c>
      <c r="R90" s="82" t="s">
        <v>495</v>
      </c>
      <c r="S90" s="79" t="s">
        <v>512</v>
      </c>
      <c r="T90" s="79"/>
      <c r="U90" s="79"/>
      <c r="V90" s="82" t="s">
        <v>590</v>
      </c>
      <c r="W90" s="81">
        <v>43690.59732638889</v>
      </c>
      <c r="X90" s="82" t="s">
        <v>678</v>
      </c>
      <c r="Y90" s="79"/>
      <c r="Z90" s="79"/>
      <c r="AA90" s="85" t="s">
        <v>796</v>
      </c>
      <c r="AB90" s="79"/>
      <c r="AC90" s="79" t="b">
        <v>0</v>
      </c>
      <c r="AD90" s="79">
        <v>0</v>
      </c>
      <c r="AE90" s="85" t="s">
        <v>840</v>
      </c>
      <c r="AF90" s="79" t="b">
        <v>0</v>
      </c>
      <c r="AG90" s="79" t="s">
        <v>853</v>
      </c>
      <c r="AH90" s="79"/>
      <c r="AI90" s="85" t="s">
        <v>839</v>
      </c>
      <c r="AJ90" s="79" t="b">
        <v>0</v>
      </c>
      <c r="AK90" s="79">
        <v>0</v>
      </c>
      <c r="AL90" s="85" t="s">
        <v>839</v>
      </c>
      <c r="AM90" s="79" t="s">
        <v>860</v>
      </c>
      <c r="AN90" s="79" t="b">
        <v>1</v>
      </c>
      <c r="AO90" s="85" t="s">
        <v>796</v>
      </c>
      <c r="AP90" s="79" t="s">
        <v>176</v>
      </c>
      <c r="AQ90" s="79">
        <v>0</v>
      </c>
      <c r="AR90" s="79">
        <v>0</v>
      </c>
      <c r="AS90" s="79"/>
      <c r="AT90" s="79"/>
      <c r="AU90" s="79"/>
      <c r="AV90" s="79"/>
      <c r="AW90" s="79"/>
      <c r="AX90" s="79"/>
      <c r="AY90" s="79"/>
      <c r="AZ90" s="79"/>
      <c r="BA90">
        <v>32</v>
      </c>
      <c r="BB90" s="78" t="str">
        <f>REPLACE(INDEX(GroupVertices[Group],MATCH(Edges25[[#This Row],[Vertex 1]],GroupVertices[Vertex],0)),1,1,"")</f>
        <v>3</v>
      </c>
      <c r="BC90" s="78" t="str">
        <f>REPLACE(INDEX(GroupVertices[Group],MATCH(Edges25[[#This Row],[Vertex 2]],GroupVertices[Vertex],0)),1,1,"")</f>
        <v>3</v>
      </c>
      <c r="BD90" s="48">
        <v>1</v>
      </c>
      <c r="BE90" s="49">
        <v>4.545454545454546</v>
      </c>
      <c r="BF90" s="48">
        <v>3</v>
      </c>
      <c r="BG90" s="49">
        <v>13.636363636363637</v>
      </c>
      <c r="BH90" s="48">
        <v>0</v>
      </c>
      <c r="BI90" s="49">
        <v>0</v>
      </c>
      <c r="BJ90" s="48">
        <v>18</v>
      </c>
      <c r="BK90" s="49">
        <v>81.81818181818181</v>
      </c>
      <c r="BL90" s="48">
        <v>22</v>
      </c>
    </row>
    <row r="91" spans="1:64" ht="15">
      <c r="A91" s="64" t="s">
        <v>274</v>
      </c>
      <c r="B91" s="64" t="s">
        <v>222</v>
      </c>
      <c r="C91" s="65"/>
      <c r="D91" s="66"/>
      <c r="E91" s="67"/>
      <c r="F91" s="68"/>
      <c r="G91" s="65"/>
      <c r="H91" s="69"/>
      <c r="I91" s="70"/>
      <c r="J91" s="70"/>
      <c r="K91" s="34" t="s">
        <v>65</v>
      </c>
      <c r="L91" s="77">
        <v>534</v>
      </c>
      <c r="M91" s="77"/>
      <c r="N91" s="72"/>
      <c r="O91" s="79" t="s">
        <v>383</v>
      </c>
      <c r="P91" s="81">
        <v>43690.602476851855</v>
      </c>
      <c r="Q91" s="79" t="s">
        <v>452</v>
      </c>
      <c r="R91" s="82" t="s">
        <v>496</v>
      </c>
      <c r="S91" s="79" t="s">
        <v>512</v>
      </c>
      <c r="T91" s="79"/>
      <c r="U91" s="79"/>
      <c r="V91" s="82" t="s">
        <v>590</v>
      </c>
      <c r="W91" s="81">
        <v>43690.602476851855</v>
      </c>
      <c r="X91" s="82" t="s">
        <v>679</v>
      </c>
      <c r="Y91" s="79"/>
      <c r="Z91" s="79"/>
      <c r="AA91" s="85" t="s">
        <v>797</v>
      </c>
      <c r="AB91" s="79"/>
      <c r="AC91" s="79" t="b">
        <v>0</v>
      </c>
      <c r="AD91" s="79">
        <v>0</v>
      </c>
      <c r="AE91" s="85" t="s">
        <v>840</v>
      </c>
      <c r="AF91" s="79" t="b">
        <v>0</v>
      </c>
      <c r="AG91" s="79" t="s">
        <v>853</v>
      </c>
      <c r="AH91" s="79"/>
      <c r="AI91" s="85" t="s">
        <v>839</v>
      </c>
      <c r="AJ91" s="79" t="b">
        <v>0</v>
      </c>
      <c r="AK91" s="79">
        <v>0</v>
      </c>
      <c r="AL91" s="85" t="s">
        <v>839</v>
      </c>
      <c r="AM91" s="79" t="s">
        <v>860</v>
      </c>
      <c r="AN91" s="79" t="b">
        <v>1</v>
      </c>
      <c r="AO91" s="85" t="s">
        <v>797</v>
      </c>
      <c r="AP91" s="79" t="s">
        <v>176</v>
      </c>
      <c r="AQ91" s="79">
        <v>0</v>
      </c>
      <c r="AR91" s="79">
        <v>0</v>
      </c>
      <c r="AS91" s="79"/>
      <c r="AT91" s="79"/>
      <c r="AU91" s="79"/>
      <c r="AV91" s="79"/>
      <c r="AW91" s="79"/>
      <c r="AX91" s="79"/>
      <c r="AY91" s="79"/>
      <c r="AZ91" s="79"/>
      <c r="BA91">
        <v>32</v>
      </c>
      <c r="BB91" s="78" t="str">
        <f>REPLACE(INDEX(GroupVertices[Group],MATCH(Edges25[[#This Row],[Vertex 1]],GroupVertices[Vertex],0)),1,1,"")</f>
        <v>3</v>
      </c>
      <c r="BC91" s="78" t="str">
        <f>REPLACE(INDEX(GroupVertices[Group],MATCH(Edges25[[#This Row],[Vertex 2]],GroupVertices[Vertex],0)),1,1,"")</f>
        <v>3</v>
      </c>
      <c r="BD91" s="48">
        <v>1</v>
      </c>
      <c r="BE91" s="49">
        <v>4.166666666666667</v>
      </c>
      <c r="BF91" s="48">
        <v>0</v>
      </c>
      <c r="BG91" s="49">
        <v>0</v>
      </c>
      <c r="BH91" s="48">
        <v>0</v>
      </c>
      <c r="BI91" s="49">
        <v>0</v>
      </c>
      <c r="BJ91" s="48">
        <v>23</v>
      </c>
      <c r="BK91" s="49">
        <v>95.83333333333333</v>
      </c>
      <c r="BL91" s="48">
        <v>24</v>
      </c>
    </row>
    <row r="92" spans="1:64" ht="15">
      <c r="A92" s="64" t="s">
        <v>274</v>
      </c>
      <c r="B92" s="64" t="s">
        <v>222</v>
      </c>
      <c r="C92" s="65"/>
      <c r="D92" s="66"/>
      <c r="E92" s="67"/>
      <c r="F92" s="68"/>
      <c r="G92" s="65"/>
      <c r="H92" s="69"/>
      <c r="I92" s="70"/>
      <c r="J92" s="70"/>
      <c r="K92" s="34" t="s">
        <v>65</v>
      </c>
      <c r="L92" s="77">
        <v>535</v>
      </c>
      <c r="M92" s="77"/>
      <c r="N92" s="72"/>
      <c r="O92" s="79" t="s">
        <v>383</v>
      </c>
      <c r="P92" s="81">
        <v>43690.60396990741</v>
      </c>
      <c r="Q92" s="79" t="s">
        <v>453</v>
      </c>
      <c r="R92" s="79"/>
      <c r="S92" s="79"/>
      <c r="T92" s="79"/>
      <c r="U92" s="82" t="s">
        <v>539</v>
      </c>
      <c r="V92" s="82" t="s">
        <v>539</v>
      </c>
      <c r="W92" s="81">
        <v>43690.60396990741</v>
      </c>
      <c r="X92" s="82" t="s">
        <v>680</v>
      </c>
      <c r="Y92" s="79"/>
      <c r="Z92" s="79"/>
      <c r="AA92" s="85" t="s">
        <v>798</v>
      </c>
      <c r="AB92" s="79"/>
      <c r="AC92" s="79" t="b">
        <v>0</v>
      </c>
      <c r="AD92" s="79">
        <v>0</v>
      </c>
      <c r="AE92" s="85" t="s">
        <v>840</v>
      </c>
      <c r="AF92" s="79" t="b">
        <v>0</v>
      </c>
      <c r="AG92" s="79" t="s">
        <v>853</v>
      </c>
      <c r="AH92" s="79"/>
      <c r="AI92" s="85" t="s">
        <v>839</v>
      </c>
      <c r="AJ92" s="79" t="b">
        <v>0</v>
      </c>
      <c r="AK92" s="79">
        <v>0</v>
      </c>
      <c r="AL92" s="85" t="s">
        <v>839</v>
      </c>
      <c r="AM92" s="79" t="s">
        <v>860</v>
      </c>
      <c r="AN92" s="79" t="b">
        <v>0</v>
      </c>
      <c r="AO92" s="85" t="s">
        <v>798</v>
      </c>
      <c r="AP92" s="79" t="s">
        <v>176</v>
      </c>
      <c r="AQ92" s="79">
        <v>0</v>
      </c>
      <c r="AR92" s="79">
        <v>0</v>
      </c>
      <c r="AS92" s="79"/>
      <c r="AT92" s="79"/>
      <c r="AU92" s="79"/>
      <c r="AV92" s="79"/>
      <c r="AW92" s="79"/>
      <c r="AX92" s="79"/>
      <c r="AY92" s="79"/>
      <c r="AZ92" s="79"/>
      <c r="BA92">
        <v>32</v>
      </c>
      <c r="BB92" s="78" t="str">
        <f>REPLACE(INDEX(GroupVertices[Group],MATCH(Edges25[[#This Row],[Vertex 1]],GroupVertices[Vertex],0)),1,1,"")</f>
        <v>3</v>
      </c>
      <c r="BC92" s="78" t="str">
        <f>REPLACE(INDEX(GroupVertices[Group],MATCH(Edges25[[#This Row],[Vertex 2]],GroupVertices[Vertex],0)),1,1,"")</f>
        <v>3</v>
      </c>
      <c r="BD92" s="48">
        <v>1</v>
      </c>
      <c r="BE92" s="49">
        <v>10</v>
      </c>
      <c r="BF92" s="48">
        <v>1</v>
      </c>
      <c r="BG92" s="49">
        <v>10</v>
      </c>
      <c r="BH92" s="48">
        <v>0</v>
      </c>
      <c r="BI92" s="49">
        <v>0</v>
      </c>
      <c r="BJ92" s="48">
        <v>8</v>
      </c>
      <c r="BK92" s="49">
        <v>80</v>
      </c>
      <c r="BL92" s="48">
        <v>10</v>
      </c>
    </row>
    <row r="93" spans="1:64" ht="15">
      <c r="A93" s="64" t="s">
        <v>274</v>
      </c>
      <c r="B93" s="64" t="s">
        <v>222</v>
      </c>
      <c r="C93" s="65"/>
      <c r="D93" s="66"/>
      <c r="E93" s="67"/>
      <c r="F93" s="68"/>
      <c r="G93" s="65"/>
      <c r="H93" s="69"/>
      <c r="I93" s="70"/>
      <c r="J93" s="70"/>
      <c r="K93" s="34" t="s">
        <v>65</v>
      </c>
      <c r="L93" s="77">
        <v>536</v>
      </c>
      <c r="M93" s="77"/>
      <c r="N93" s="72"/>
      <c r="O93" s="79" t="s">
        <v>383</v>
      </c>
      <c r="P93" s="81">
        <v>43690.6059375</v>
      </c>
      <c r="Q93" s="79" t="s">
        <v>454</v>
      </c>
      <c r="R93" s="82" t="s">
        <v>497</v>
      </c>
      <c r="S93" s="79" t="s">
        <v>512</v>
      </c>
      <c r="T93" s="79"/>
      <c r="U93" s="79"/>
      <c r="V93" s="82" t="s">
        <v>590</v>
      </c>
      <c r="W93" s="81">
        <v>43690.6059375</v>
      </c>
      <c r="X93" s="82" t="s">
        <v>681</v>
      </c>
      <c r="Y93" s="79"/>
      <c r="Z93" s="79"/>
      <c r="AA93" s="85" t="s">
        <v>799</v>
      </c>
      <c r="AB93" s="79"/>
      <c r="AC93" s="79" t="b">
        <v>0</v>
      </c>
      <c r="AD93" s="79">
        <v>0</v>
      </c>
      <c r="AE93" s="85" t="s">
        <v>840</v>
      </c>
      <c r="AF93" s="79" t="b">
        <v>0</v>
      </c>
      <c r="AG93" s="79" t="s">
        <v>853</v>
      </c>
      <c r="AH93" s="79"/>
      <c r="AI93" s="85" t="s">
        <v>839</v>
      </c>
      <c r="AJ93" s="79" t="b">
        <v>0</v>
      </c>
      <c r="AK93" s="79">
        <v>0</v>
      </c>
      <c r="AL93" s="85" t="s">
        <v>839</v>
      </c>
      <c r="AM93" s="79" t="s">
        <v>860</v>
      </c>
      <c r="AN93" s="79" t="b">
        <v>1</v>
      </c>
      <c r="AO93" s="85" t="s">
        <v>799</v>
      </c>
      <c r="AP93" s="79" t="s">
        <v>176</v>
      </c>
      <c r="AQ93" s="79">
        <v>0</v>
      </c>
      <c r="AR93" s="79">
        <v>0</v>
      </c>
      <c r="AS93" s="79"/>
      <c r="AT93" s="79"/>
      <c r="AU93" s="79"/>
      <c r="AV93" s="79"/>
      <c r="AW93" s="79"/>
      <c r="AX93" s="79"/>
      <c r="AY93" s="79"/>
      <c r="AZ93" s="79"/>
      <c r="BA93">
        <v>32</v>
      </c>
      <c r="BB93" s="78" t="str">
        <f>REPLACE(INDEX(GroupVertices[Group],MATCH(Edges25[[#This Row],[Vertex 1]],GroupVertices[Vertex],0)),1,1,"")</f>
        <v>3</v>
      </c>
      <c r="BC93" s="78" t="str">
        <f>REPLACE(INDEX(GroupVertices[Group],MATCH(Edges25[[#This Row],[Vertex 2]],GroupVertices[Vertex],0)),1,1,"")</f>
        <v>3</v>
      </c>
      <c r="BD93" s="48">
        <v>1</v>
      </c>
      <c r="BE93" s="49">
        <v>5.2631578947368425</v>
      </c>
      <c r="BF93" s="48">
        <v>0</v>
      </c>
      <c r="BG93" s="49">
        <v>0</v>
      </c>
      <c r="BH93" s="48">
        <v>0</v>
      </c>
      <c r="BI93" s="49">
        <v>0</v>
      </c>
      <c r="BJ93" s="48">
        <v>18</v>
      </c>
      <c r="BK93" s="49">
        <v>94.73684210526316</v>
      </c>
      <c r="BL93" s="48">
        <v>19</v>
      </c>
    </row>
    <row r="94" spans="1:64" ht="15">
      <c r="A94" s="64" t="s">
        <v>274</v>
      </c>
      <c r="B94" s="64" t="s">
        <v>222</v>
      </c>
      <c r="C94" s="65"/>
      <c r="D94" s="66"/>
      <c r="E94" s="67"/>
      <c r="F94" s="68"/>
      <c r="G94" s="65"/>
      <c r="H94" s="69"/>
      <c r="I94" s="70"/>
      <c r="J94" s="70"/>
      <c r="K94" s="34" t="s">
        <v>65</v>
      </c>
      <c r="L94" s="77">
        <v>537</v>
      </c>
      <c r="M94" s="77"/>
      <c r="N94" s="72"/>
      <c r="O94" s="79" t="s">
        <v>383</v>
      </c>
      <c r="P94" s="81">
        <v>43690.60665509259</v>
      </c>
      <c r="Q94" s="79" t="s">
        <v>455</v>
      </c>
      <c r="R94" s="82" t="s">
        <v>498</v>
      </c>
      <c r="S94" s="79" t="s">
        <v>512</v>
      </c>
      <c r="T94" s="79"/>
      <c r="U94" s="79"/>
      <c r="V94" s="82" t="s">
        <v>590</v>
      </c>
      <c r="W94" s="81">
        <v>43690.60665509259</v>
      </c>
      <c r="X94" s="82" t="s">
        <v>682</v>
      </c>
      <c r="Y94" s="79"/>
      <c r="Z94" s="79"/>
      <c r="AA94" s="85" t="s">
        <v>800</v>
      </c>
      <c r="AB94" s="79"/>
      <c r="AC94" s="79" t="b">
        <v>0</v>
      </c>
      <c r="AD94" s="79">
        <v>0</v>
      </c>
      <c r="AE94" s="85" t="s">
        <v>840</v>
      </c>
      <c r="AF94" s="79" t="b">
        <v>0</v>
      </c>
      <c r="AG94" s="79" t="s">
        <v>853</v>
      </c>
      <c r="AH94" s="79"/>
      <c r="AI94" s="85" t="s">
        <v>839</v>
      </c>
      <c r="AJ94" s="79" t="b">
        <v>0</v>
      </c>
      <c r="AK94" s="79">
        <v>0</v>
      </c>
      <c r="AL94" s="85" t="s">
        <v>839</v>
      </c>
      <c r="AM94" s="79" t="s">
        <v>860</v>
      </c>
      <c r="AN94" s="79" t="b">
        <v>1</v>
      </c>
      <c r="AO94" s="85" t="s">
        <v>800</v>
      </c>
      <c r="AP94" s="79" t="s">
        <v>176</v>
      </c>
      <c r="AQ94" s="79">
        <v>0</v>
      </c>
      <c r="AR94" s="79">
        <v>0</v>
      </c>
      <c r="AS94" s="79"/>
      <c r="AT94" s="79"/>
      <c r="AU94" s="79"/>
      <c r="AV94" s="79"/>
      <c r="AW94" s="79"/>
      <c r="AX94" s="79"/>
      <c r="AY94" s="79"/>
      <c r="AZ94" s="79"/>
      <c r="BA94">
        <v>32</v>
      </c>
      <c r="BB94" s="78" t="str">
        <f>REPLACE(INDEX(GroupVertices[Group],MATCH(Edges25[[#This Row],[Vertex 1]],GroupVertices[Vertex],0)),1,1,"")</f>
        <v>3</v>
      </c>
      <c r="BC94" s="78" t="str">
        <f>REPLACE(INDEX(GroupVertices[Group],MATCH(Edges25[[#This Row],[Vertex 2]],GroupVertices[Vertex],0)),1,1,"")</f>
        <v>3</v>
      </c>
      <c r="BD94" s="48">
        <v>2</v>
      </c>
      <c r="BE94" s="49">
        <v>9.523809523809524</v>
      </c>
      <c r="BF94" s="48">
        <v>0</v>
      </c>
      <c r="BG94" s="49">
        <v>0</v>
      </c>
      <c r="BH94" s="48">
        <v>0</v>
      </c>
      <c r="BI94" s="49">
        <v>0</v>
      </c>
      <c r="BJ94" s="48">
        <v>19</v>
      </c>
      <c r="BK94" s="49">
        <v>90.47619047619048</v>
      </c>
      <c r="BL94" s="48">
        <v>21</v>
      </c>
    </row>
    <row r="95" spans="1:64" ht="15">
      <c r="A95" s="64" t="s">
        <v>274</v>
      </c>
      <c r="B95" s="64" t="s">
        <v>222</v>
      </c>
      <c r="C95" s="65"/>
      <c r="D95" s="66"/>
      <c r="E95" s="67"/>
      <c r="F95" s="68"/>
      <c r="G95" s="65"/>
      <c r="H95" s="69"/>
      <c r="I95" s="70"/>
      <c r="J95" s="70"/>
      <c r="K95" s="34" t="s">
        <v>65</v>
      </c>
      <c r="L95" s="77">
        <v>538</v>
      </c>
      <c r="M95" s="77"/>
      <c r="N95" s="72"/>
      <c r="O95" s="79" t="s">
        <v>383</v>
      </c>
      <c r="P95" s="81">
        <v>43690.60726851852</v>
      </c>
      <c r="Q95" s="79" t="s">
        <v>456</v>
      </c>
      <c r="R95" s="79"/>
      <c r="S95" s="79"/>
      <c r="T95" s="79"/>
      <c r="U95" s="79"/>
      <c r="V95" s="82" t="s">
        <v>590</v>
      </c>
      <c r="W95" s="81">
        <v>43690.60726851852</v>
      </c>
      <c r="X95" s="82" t="s">
        <v>683</v>
      </c>
      <c r="Y95" s="79"/>
      <c r="Z95" s="79"/>
      <c r="AA95" s="85" t="s">
        <v>801</v>
      </c>
      <c r="AB95" s="79"/>
      <c r="AC95" s="79" t="b">
        <v>0</v>
      </c>
      <c r="AD95" s="79">
        <v>0</v>
      </c>
      <c r="AE95" s="85" t="s">
        <v>840</v>
      </c>
      <c r="AF95" s="79" t="b">
        <v>0</v>
      </c>
      <c r="AG95" s="79" t="s">
        <v>853</v>
      </c>
      <c r="AH95" s="79"/>
      <c r="AI95" s="85" t="s">
        <v>839</v>
      </c>
      <c r="AJ95" s="79" t="b">
        <v>0</v>
      </c>
      <c r="AK95" s="79">
        <v>0</v>
      </c>
      <c r="AL95" s="85" t="s">
        <v>839</v>
      </c>
      <c r="AM95" s="79" t="s">
        <v>860</v>
      </c>
      <c r="AN95" s="79" t="b">
        <v>0</v>
      </c>
      <c r="AO95" s="85" t="s">
        <v>801</v>
      </c>
      <c r="AP95" s="79" t="s">
        <v>176</v>
      </c>
      <c r="AQ95" s="79">
        <v>0</v>
      </c>
      <c r="AR95" s="79">
        <v>0</v>
      </c>
      <c r="AS95" s="79"/>
      <c r="AT95" s="79"/>
      <c r="AU95" s="79"/>
      <c r="AV95" s="79"/>
      <c r="AW95" s="79"/>
      <c r="AX95" s="79"/>
      <c r="AY95" s="79"/>
      <c r="AZ95" s="79"/>
      <c r="BA95">
        <v>32</v>
      </c>
      <c r="BB95" s="78" t="str">
        <f>REPLACE(INDEX(GroupVertices[Group],MATCH(Edges25[[#This Row],[Vertex 1]],GroupVertices[Vertex],0)),1,1,"")</f>
        <v>3</v>
      </c>
      <c r="BC95" s="78" t="str">
        <f>REPLACE(INDEX(GroupVertices[Group],MATCH(Edges25[[#This Row],[Vertex 2]],GroupVertices[Vertex],0)),1,1,"")</f>
        <v>3</v>
      </c>
      <c r="BD95" s="48">
        <v>4</v>
      </c>
      <c r="BE95" s="49">
        <v>18.181818181818183</v>
      </c>
      <c r="BF95" s="48">
        <v>0</v>
      </c>
      <c r="BG95" s="49">
        <v>0</v>
      </c>
      <c r="BH95" s="48">
        <v>0</v>
      </c>
      <c r="BI95" s="49">
        <v>0</v>
      </c>
      <c r="BJ95" s="48">
        <v>18</v>
      </c>
      <c r="BK95" s="49">
        <v>81.81818181818181</v>
      </c>
      <c r="BL95" s="48">
        <v>22</v>
      </c>
    </row>
    <row r="96" spans="1:64" ht="15">
      <c r="A96" s="64" t="s">
        <v>274</v>
      </c>
      <c r="B96" s="64" t="s">
        <v>222</v>
      </c>
      <c r="C96" s="65"/>
      <c r="D96" s="66"/>
      <c r="E96" s="67"/>
      <c r="F96" s="68"/>
      <c r="G96" s="65"/>
      <c r="H96" s="69"/>
      <c r="I96" s="70"/>
      <c r="J96" s="70"/>
      <c r="K96" s="34" t="s">
        <v>65</v>
      </c>
      <c r="L96" s="77">
        <v>539</v>
      </c>
      <c r="M96" s="77"/>
      <c r="N96" s="72"/>
      <c r="O96" s="79" t="s">
        <v>383</v>
      </c>
      <c r="P96" s="81">
        <v>43690.60818287037</v>
      </c>
      <c r="Q96" s="79" t="s">
        <v>457</v>
      </c>
      <c r="R96" s="79"/>
      <c r="S96" s="79"/>
      <c r="T96" s="79"/>
      <c r="U96" s="82" t="s">
        <v>540</v>
      </c>
      <c r="V96" s="82" t="s">
        <v>540</v>
      </c>
      <c r="W96" s="81">
        <v>43690.60818287037</v>
      </c>
      <c r="X96" s="82" t="s">
        <v>684</v>
      </c>
      <c r="Y96" s="79"/>
      <c r="Z96" s="79"/>
      <c r="AA96" s="85" t="s">
        <v>802</v>
      </c>
      <c r="AB96" s="79"/>
      <c r="AC96" s="79" t="b">
        <v>0</v>
      </c>
      <c r="AD96" s="79">
        <v>0</v>
      </c>
      <c r="AE96" s="85" t="s">
        <v>840</v>
      </c>
      <c r="AF96" s="79" t="b">
        <v>0</v>
      </c>
      <c r="AG96" s="79" t="s">
        <v>853</v>
      </c>
      <c r="AH96" s="79"/>
      <c r="AI96" s="85" t="s">
        <v>839</v>
      </c>
      <c r="AJ96" s="79" t="b">
        <v>0</v>
      </c>
      <c r="AK96" s="79">
        <v>0</v>
      </c>
      <c r="AL96" s="85" t="s">
        <v>839</v>
      </c>
      <c r="AM96" s="79" t="s">
        <v>860</v>
      </c>
      <c r="AN96" s="79" t="b">
        <v>0</v>
      </c>
      <c r="AO96" s="85" t="s">
        <v>802</v>
      </c>
      <c r="AP96" s="79" t="s">
        <v>176</v>
      </c>
      <c r="AQ96" s="79">
        <v>0</v>
      </c>
      <c r="AR96" s="79">
        <v>0</v>
      </c>
      <c r="AS96" s="79"/>
      <c r="AT96" s="79"/>
      <c r="AU96" s="79"/>
      <c r="AV96" s="79"/>
      <c r="AW96" s="79"/>
      <c r="AX96" s="79"/>
      <c r="AY96" s="79"/>
      <c r="AZ96" s="79"/>
      <c r="BA96">
        <v>32</v>
      </c>
      <c r="BB96" s="78" t="str">
        <f>REPLACE(INDEX(GroupVertices[Group],MATCH(Edges25[[#This Row],[Vertex 1]],GroupVertices[Vertex],0)),1,1,"")</f>
        <v>3</v>
      </c>
      <c r="BC96" s="78" t="str">
        <f>REPLACE(INDEX(GroupVertices[Group],MATCH(Edges25[[#This Row],[Vertex 2]],GroupVertices[Vertex],0)),1,1,"")</f>
        <v>3</v>
      </c>
      <c r="BD96" s="48">
        <v>0</v>
      </c>
      <c r="BE96" s="49">
        <v>0</v>
      </c>
      <c r="BF96" s="48">
        <v>0</v>
      </c>
      <c r="BG96" s="49">
        <v>0</v>
      </c>
      <c r="BH96" s="48">
        <v>0</v>
      </c>
      <c r="BI96" s="49">
        <v>0</v>
      </c>
      <c r="BJ96" s="48">
        <v>9</v>
      </c>
      <c r="BK96" s="49">
        <v>100</v>
      </c>
      <c r="BL96" s="48">
        <v>9</v>
      </c>
    </row>
    <row r="97" spans="1:64" ht="15">
      <c r="A97" s="64" t="s">
        <v>274</v>
      </c>
      <c r="B97" s="64" t="s">
        <v>222</v>
      </c>
      <c r="C97" s="65"/>
      <c r="D97" s="66"/>
      <c r="E97" s="67"/>
      <c r="F97" s="68"/>
      <c r="G97" s="65"/>
      <c r="H97" s="69"/>
      <c r="I97" s="70"/>
      <c r="J97" s="70"/>
      <c r="K97" s="34" t="s">
        <v>65</v>
      </c>
      <c r="L97" s="77">
        <v>540</v>
      </c>
      <c r="M97" s="77"/>
      <c r="N97" s="72"/>
      <c r="O97" s="79" t="s">
        <v>383</v>
      </c>
      <c r="P97" s="81">
        <v>43690.609988425924</v>
      </c>
      <c r="Q97" s="79" t="s">
        <v>458</v>
      </c>
      <c r="R97" s="82" t="s">
        <v>499</v>
      </c>
      <c r="S97" s="79" t="s">
        <v>512</v>
      </c>
      <c r="T97" s="79"/>
      <c r="U97" s="79"/>
      <c r="V97" s="82" t="s">
        <v>590</v>
      </c>
      <c r="W97" s="81">
        <v>43690.609988425924</v>
      </c>
      <c r="X97" s="82" t="s">
        <v>685</v>
      </c>
      <c r="Y97" s="79"/>
      <c r="Z97" s="79"/>
      <c r="AA97" s="85" t="s">
        <v>803</v>
      </c>
      <c r="AB97" s="79"/>
      <c r="AC97" s="79" t="b">
        <v>0</v>
      </c>
      <c r="AD97" s="79">
        <v>0</v>
      </c>
      <c r="AE97" s="85" t="s">
        <v>840</v>
      </c>
      <c r="AF97" s="79" t="b">
        <v>0</v>
      </c>
      <c r="AG97" s="79" t="s">
        <v>853</v>
      </c>
      <c r="AH97" s="79"/>
      <c r="AI97" s="85" t="s">
        <v>839</v>
      </c>
      <c r="AJ97" s="79" t="b">
        <v>0</v>
      </c>
      <c r="AK97" s="79">
        <v>0</v>
      </c>
      <c r="AL97" s="85" t="s">
        <v>839</v>
      </c>
      <c r="AM97" s="79" t="s">
        <v>860</v>
      </c>
      <c r="AN97" s="79" t="b">
        <v>1</v>
      </c>
      <c r="AO97" s="85" t="s">
        <v>803</v>
      </c>
      <c r="AP97" s="79" t="s">
        <v>176</v>
      </c>
      <c r="AQ97" s="79">
        <v>0</v>
      </c>
      <c r="AR97" s="79">
        <v>0</v>
      </c>
      <c r="AS97" s="79"/>
      <c r="AT97" s="79"/>
      <c r="AU97" s="79"/>
      <c r="AV97" s="79"/>
      <c r="AW97" s="79"/>
      <c r="AX97" s="79"/>
      <c r="AY97" s="79"/>
      <c r="AZ97" s="79"/>
      <c r="BA97">
        <v>32</v>
      </c>
      <c r="BB97" s="78" t="str">
        <f>REPLACE(INDEX(GroupVertices[Group],MATCH(Edges25[[#This Row],[Vertex 1]],GroupVertices[Vertex],0)),1,1,"")</f>
        <v>3</v>
      </c>
      <c r="BC97" s="78" t="str">
        <f>REPLACE(INDEX(GroupVertices[Group],MATCH(Edges25[[#This Row],[Vertex 2]],GroupVertices[Vertex],0)),1,1,"")</f>
        <v>3</v>
      </c>
      <c r="BD97" s="48">
        <v>0</v>
      </c>
      <c r="BE97" s="49">
        <v>0</v>
      </c>
      <c r="BF97" s="48">
        <v>0</v>
      </c>
      <c r="BG97" s="49">
        <v>0</v>
      </c>
      <c r="BH97" s="48">
        <v>0</v>
      </c>
      <c r="BI97" s="49">
        <v>0</v>
      </c>
      <c r="BJ97" s="48">
        <v>25</v>
      </c>
      <c r="BK97" s="49">
        <v>100</v>
      </c>
      <c r="BL97" s="48">
        <v>25</v>
      </c>
    </row>
    <row r="98" spans="1:64" ht="15">
      <c r="A98" s="64" t="s">
        <v>274</v>
      </c>
      <c r="B98" s="64" t="s">
        <v>222</v>
      </c>
      <c r="C98" s="65"/>
      <c r="D98" s="66"/>
      <c r="E98" s="67"/>
      <c r="F98" s="68"/>
      <c r="G98" s="65"/>
      <c r="H98" s="69"/>
      <c r="I98" s="70"/>
      <c r="J98" s="70"/>
      <c r="K98" s="34" t="s">
        <v>65</v>
      </c>
      <c r="L98" s="77">
        <v>541</v>
      </c>
      <c r="M98" s="77"/>
      <c r="N98" s="72"/>
      <c r="O98" s="79" t="s">
        <v>383</v>
      </c>
      <c r="P98" s="81">
        <v>43690.61064814815</v>
      </c>
      <c r="Q98" s="79" t="s">
        <v>459</v>
      </c>
      <c r="R98" s="79"/>
      <c r="S98" s="79"/>
      <c r="T98" s="79"/>
      <c r="U98" s="79"/>
      <c r="V98" s="82" t="s">
        <v>590</v>
      </c>
      <c r="W98" s="81">
        <v>43690.61064814815</v>
      </c>
      <c r="X98" s="82" t="s">
        <v>686</v>
      </c>
      <c r="Y98" s="79"/>
      <c r="Z98" s="79"/>
      <c r="AA98" s="85" t="s">
        <v>804</v>
      </c>
      <c r="AB98" s="79"/>
      <c r="AC98" s="79" t="b">
        <v>0</v>
      </c>
      <c r="AD98" s="79">
        <v>0</v>
      </c>
      <c r="AE98" s="85" t="s">
        <v>840</v>
      </c>
      <c r="AF98" s="79" t="b">
        <v>0</v>
      </c>
      <c r="AG98" s="79" t="s">
        <v>853</v>
      </c>
      <c r="AH98" s="79"/>
      <c r="AI98" s="85" t="s">
        <v>839</v>
      </c>
      <c r="AJ98" s="79" t="b">
        <v>0</v>
      </c>
      <c r="AK98" s="79">
        <v>0</v>
      </c>
      <c r="AL98" s="85" t="s">
        <v>839</v>
      </c>
      <c r="AM98" s="79" t="s">
        <v>860</v>
      </c>
      <c r="AN98" s="79" t="b">
        <v>0</v>
      </c>
      <c r="AO98" s="85" t="s">
        <v>804</v>
      </c>
      <c r="AP98" s="79" t="s">
        <v>176</v>
      </c>
      <c r="AQ98" s="79">
        <v>0</v>
      </c>
      <c r="AR98" s="79">
        <v>0</v>
      </c>
      <c r="AS98" s="79"/>
      <c r="AT98" s="79"/>
      <c r="AU98" s="79"/>
      <c r="AV98" s="79"/>
      <c r="AW98" s="79"/>
      <c r="AX98" s="79"/>
      <c r="AY98" s="79"/>
      <c r="AZ98" s="79"/>
      <c r="BA98">
        <v>32</v>
      </c>
      <c r="BB98" s="78" t="str">
        <f>REPLACE(INDEX(GroupVertices[Group],MATCH(Edges25[[#This Row],[Vertex 1]],GroupVertices[Vertex],0)),1,1,"")</f>
        <v>3</v>
      </c>
      <c r="BC98" s="78" t="str">
        <f>REPLACE(INDEX(GroupVertices[Group],MATCH(Edges25[[#This Row],[Vertex 2]],GroupVertices[Vertex],0)),1,1,"")</f>
        <v>3</v>
      </c>
      <c r="BD98" s="48">
        <v>0</v>
      </c>
      <c r="BE98" s="49">
        <v>0</v>
      </c>
      <c r="BF98" s="48">
        <v>0</v>
      </c>
      <c r="BG98" s="49">
        <v>0</v>
      </c>
      <c r="BH98" s="48">
        <v>0</v>
      </c>
      <c r="BI98" s="49">
        <v>0</v>
      </c>
      <c r="BJ98" s="48">
        <v>14</v>
      </c>
      <c r="BK98" s="49">
        <v>100</v>
      </c>
      <c r="BL98" s="48">
        <v>14</v>
      </c>
    </row>
    <row r="99" spans="1:64" ht="15">
      <c r="A99" s="64" t="s">
        <v>274</v>
      </c>
      <c r="B99" s="64" t="s">
        <v>222</v>
      </c>
      <c r="C99" s="65"/>
      <c r="D99" s="66"/>
      <c r="E99" s="67"/>
      <c r="F99" s="68"/>
      <c r="G99" s="65"/>
      <c r="H99" s="69"/>
      <c r="I99" s="70"/>
      <c r="J99" s="70"/>
      <c r="K99" s="34" t="s">
        <v>65</v>
      </c>
      <c r="L99" s="77">
        <v>542</v>
      </c>
      <c r="M99" s="77"/>
      <c r="N99" s="72"/>
      <c r="O99" s="79" t="s">
        <v>383</v>
      </c>
      <c r="P99" s="81">
        <v>43690.611226851855</v>
      </c>
      <c r="Q99" s="79" t="s">
        <v>460</v>
      </c>
      <c r="R99" s="79"/>
      <c r="S99" s="79"/>
      <c r="T99" s="79"/>
      <c r="U99" s="79"/>
      <c r="V99" s="82" t="s">
        <v>590</v>
      </c>
      <c r="W99" s="81">
        <v>43690.611226851855</v>
      </c>
      <c r="X99" s="82" t="s">
        <v>687</v>
      </c>
      <c r="Y99" s="79"/>
      <c r="Z99" s="79"/>
      <c r="AA99" s="85" t="s">
        <v>805</v>
      </c>
      <c r="AB99" s="79"/>
      <c r="AC99" s="79" t="b">
        <v>0</v>
      </c>
      <c r="AD99" s="79">
        <v>0</v>
      </c>
      <c r="AE99" s="85" t="s">
        <v>840</v>
      </c>
      <c r="AF99" s="79" t="b">
        <v>0</v>
      </c>
      <c r="AG99" s="79" t="s">
        <v>853</v>
      </c>
      <c r="AH99" s="79"/>
      <c r="AI99" s="85" t="s">
        <v>839</v>
      </c>
      <c r="AJ99" s="79" t="b">
        <v>0</v>
      </c>
      <c r="AK99" s="79">
        <v>0</v>
      </c>
      <c r="AL99" s="85" t="s">
        <v>839</v>
      </c>
      <c r="AM99" s="79" t="s">
        <v>860</v>
      </c>
      <c r="AN99" s="79" t="b">
        <v>0</v>
      </c>
      <c r="AO99" s="85" t="s">
        <v>805</v>
      </c>
      <c r="AP99" s="79" t="s">
        <v>176</v>
      </c>
      <c r="AQ99" s="79">
        <v>0</v>
      </c>
      <c r="AR99" s="79">
        <v>0</v>
      </c>
      <c r="AS99" s="79"/>
      <c r="AT99" s="79"/>
      <c r="AU99" s="79"/>
      <c r="AV99" s="79"/>
      <c r="AW99" s="79"/>
      <c r="AX99" s="79"/>
      <c r="AY99" s="79"/>
      <c r="AZ99" s="79"/>
      <c r="BA99">
        <v>32</v>
      </c>
      <c r="BB99" s="78" t="str">
        <f>REPLACE(INDEX(GroupVertices[Group],MATCH(Edges25[[#This Row],[Vertex 1]],GroupVertices[Vertex],0)),1,1,"")</f>
        <v>3</v>
      </c>
      <c r="BC99" s="78" t="str">
        <f>REPLACE(INDEX(GroupVertices[Group],MATCH(Edges25[[#This Row],[Vertex 2]],GroupVertices[Vertex],0)),1,1,"")</f>
        <v>3</v>
      </c>
      <c r="BD99" s="48">
        <v>0</v>
      </c>
      <c r="BE99" s="49">
        <v>0</v>
      </c>
      <c r="BF99" s="48">
        <v>1</v>
      </c>
      <c r="BG99" s="49">
        <v>2.6315789473684212</v>
      </c>
      <c r="BH99" s="48">
        <v>0</v>
      </c>
      <c r="BI99" s="49">
        <v>0</v>
      </c>
      <c r="BJ99" s="48">
        <v>37</v>
      </c>
      <c r="BK99" s="49">
        <v>97.36842105263158</v>
      </c>
      <c r="BL99" s="48">
        <v>38</v>
      </c>
    </row>
    <row r="100" spans="1:64" ht="15">
      <c r="A100" s="64" t="s">
        <v>274</v>
      </c>
      <c r="B100" s="64" t="s">
        <v>222</v>
      </c>
      <c r="C100" s="65"/>
      <c r="D100" s="66"/>
      <c r="E100" s="67"/>
      <c r="F100" s="68"/>
      <c r="G100" s="65"/>
      <c r="H100" s="69"/>
      <c r="I100" s="70"/>
      <c r="J100" s="70"/>
      <c r="K100" s="34" t="s">
        <v>65</v>
      </c>
      <c r="L100" s="77">
        <v>543</v>
      </c>
      <c r="M100" s="77"/>
      <c r="N100" s="72"/>
      <c r="O100" s="79" t="s">
        <v>383</v>
      </c>
      <c r="P100" s="81">
        <v>43690.61172453704</v>
      </c>
      <c r="Q100" s="79" t="s">
        <v>461</v>
      </c>
      <c r="R100" s="79"/>
      <c r="S100" s="79"/>
      <c r="T100" s="79"/>
      <c r="U100" s="79"/>
      <c r="V100" s="82" t="s">
        <v>590</v>
      </c>
      <c r="W100" s="81">
        <v>43690.61172453704</v>
      </c>
      <c r="X100" s="82" t="s">
        <v>688</v>
      </c>
      <c r="Y100" s="79"/>
      <c r="Z100" s="79"/>
      <c r="AA100" s="85" t="s">
        <v>806</v>
      </c>
      <c r="AB100" s="79"/>
      <c r="AC100" s="79" t="b">
        <v>0</v>
      </c>
      <c r="AD100" s="79">
        <v>0</v>
      </c>
      <c r="AE100" s="85" t="s">
        <v>840</v>
      </c>
      <c r="AF100" s="79" t="b">
        <v>0</v>
      </c>
      <c r="AG100" s="79" t="s">
        <v>853</v>
      </c>
      <c r="AH100" s="79"/>
      <c r="AI100" s="85" t="s">
        <v>839</v>
      </c>
      <c r="AJ100" s="79" t="b">
        <v>0</v>
      </c>
      <c r="AK100" s="79">
        <v>0</v>
      </c>
      <c r="AL100" s="85" t="s">
        <v>839</v>
      </c>
      <c r="AM100" s="79" t="s">
        <v>860</v>
      </c>
      <c r="AN100" s="79" t="b">
        <v>0</v>
      </c>
      <c r="AO100" s="85" t="s">
        <v>806</v>
      </c>
      <c r="AP100" s="79" t="s">
        <v>176</v>
      </c>
      <c r="AQ100" s="79">
        <v>0</v>
      </c>
      <c r="AR100" s="79">
        <v>0</v>
      </c>
      <c r="AS100" s="79"/>
      <c r="AT100" s="79"/>
      <c r="AU100" s="79"/>
      <c r="AV100" s="79"/>
      <c r="AW100" s="79"/>
      <c r="AX100" s="79"/>
      <c r="AY100" s="79"/>
      <c r="AZ100" s="79"/>
      <c r="BA100">
        <v>32</v>
      </c>
      <c r="BB100" s="78" t="str">
        <f>REPLACE(INDEX(GroupVertices[Group],MATCH(Edges25[[#This Row],[Vertex 1]],GroupVertices[Vertex],0)),1,1,"")</f>
        <v>3</v>
      </c>
      <c r="BC100" s="78" t="str">
        <f>REPLACE(INDEX(GroupVertices[Group],MATCH(Edges25[[#This Row],[Vertex 2]],GroupVertices[Vertex],0)),1,1,"")</f>
        <v>3</v>
      </c>
      <c r="BD100" s="48">
        <v>0</v>
      </c>
      <c r="BE100" s="49">
        <v>0</v>
      </c>
      <c r="BF100" s="48">
        <v>0</v>
      </c>
      <c r="BG100" s="49">
        <v>0</v>
      </c>
      <c r="BH100" s="48">
        <v>0</v>
      </c>
      <c r="BI100" s="49">
        <v>0</v>
      </c>
      <c r="BJ100" s="48">
        <v>21</v>
      </c>
      <c r="BK100" s="49">
        <v>100</v>
      </c>
      <c r="BL100" s="48">
        <v>21</v>
      </c>
    </row>
    <row r="101" spans="1:64" ht="15">
      <c r="A101" s="64" t="s">
        <v>274</v>
      </c>
      <c r="B101" s="64" t="s">
        <v>222</v>
      </c>
      <c r="C101" s="65"/>
      <c r="D101" s="66"/>
      <c r="E101" s="67"/>
      <c r="F101" s="68"/>
      <c r="G101" s="65"/>
      <c r="H101" s="69"/>
      <c r="I101" s="70"/>
      <c r="J101" s="70"/>
      <c r="K101" s="34" t="s">
        <v>65</v>
      </c>
      <c r="L101" s="77">
        <v>544</v>
      </c>
      <c r="M101" s="77"/>
      <c r="N101" s="72"/>
      <c r="O101" s="79" t="s">
        <v>383</v>
      </c>
      <c r="P101" s="81">
        <v>43690.61309027778</v>
      </c>
      <c r="Q101" s="79" t="s">
        <v>462</v>
      </c>
      <c r="R101" s="79"/>
      <c r="S101" s="79"/>
      <c r="T101" s="79"/>
      <c r="U101" s="79"/>
      <c r="V101" s="82" t="s">
        <v>590</v>
      </c>
      <c r="W101" s="81">
        <v>43690.61309027778</v>
      </c>
      <c r="X101" s="82" t="s">
        <v>689</v>
      </c>
      <c r="Y101" s="79"/>
      <c r="Z101" s="79"/>
      <c r="AA101" s="85" t="s">
        <v>807</v>
      </c>
      <c r="AB101" s="79"/>
      <c r="AC101" s="79" t="b">
        <v>0</v>
      </c>
      <c r="AD101" s="79">
        <v>0</v>
      </c>
      <c r="AE101" s="85" t="s">
        <v>840</v>
      </c>
      <c r="AF101" s="79" t="b">
        <v>0</v>
      </c>
      <c r="AG101" s="79" t="s">
        <v>853</v>
      </c>
      <c r="AH101" s="79"/>
      <c r="AI101" s="85" t="s">
        <v>839</v>
      </c>
      <c r="AJ101" s="79" t="b">
        <v>0</v>
      </c>
      <c r="AK101" s="79">
        <v>0</v>
      </c>
      <c r="AL101" s="85" t="s">
        <v>839</v>
      </c>
      <c r="AM101" s="79" t="s">
        <v>860</v>
      </c>
      <c r="AN101" s="79" t="b">
        <v>0</v>
      </c>
      <c r="AO101" s="85" t="s">
        <v>807</v>
      </c>
      <c r="AP101" s="79" t="s">
        <v>176</v>
      </c>
      <c r="AQ101" s="79">
        <v>0</v>
      </c>
      <c r="AR101" s="79">
        <v>0</v>
      </c>
      <c r="AS101" s="79"/>
      <c r="AT101" s="79"/>
      <c r="AU101" s="79"/>
      <c r="AV101" s="79"/>
      <c r="AW101" s="79"/>
      <c r="AX101" s="79"/>
      <c r="AY101" s="79"/>
      <c r="AZ101" s="79"/>
      <c r="BA101">
        <v>32</v>
      </c>
      <c r="BB101" s="78" t="str">
        <f>REPLACE(INDEX(GroupVertices[Group],MATCH(Edges25[[#This Row],[Vertex 1]],GroupVertices[Vertex],0)),1,1,"")</f>
        <v>3</v>
      </c>
      <c r="BC101" s="78" t="str">
        <f>REPLACE(INDEX(GroupVertices[Group],MATCH(Edges25[[#This Row],[Vertex 2]],GroupVertices[Vertex],0)),1,1,"")</f>
        <v>3</v>
      </c>
      <c r="BD101" s="48">
        <v>0</v>
      </c>
      <c r="BE101" s="49">
        <v>0</v>
      </c>
      <c r="BF101" s="48">
        <v>0</v>
      </c>
      <c r="BG101" s="49">
        <v>0</v>
      </c>
      <c r="BH101" s="48">
        <v>0</v>
      </c>
      <c r="BI101" s="49">
        <v>0</v>
      </c>
      <c r="BJ101" s="48">
        <v>13</v>
      </c>
      <c r="BK101" s="49">
        <v>100</v>
      </c>
      <c r="BL101" s="48">
        <v>13</v>
      </c>
    </row>
    <row r="102" spans="1:64" ht="15">
      <c r="A102" s="64" t="s">
        <v>274</v>
      </c>
      <c r="B102" s="64" t="s">
        <v>222</v>
      </c>
      <c r="C102" s="65"/>
      <c r="D102" s="66"/>
      <c r="E102" s="67"/>
      <c r="F102" s="68"/>
      <c r="G102" s="65"/>
      <c r="H102" s="69"/>
      <c r="I102" s="70"/>
      <c r="J102" s="70"/>
      <c r="K102" s="34" t="s">
        <v>65</v>
      </c>
      <c r="L102" s="77">
        <v>545</v>
      </c>
      <c r="M102" s="77"/>
      <c r="N102" s="72"/>
      <c r="O102" s="79" t="s">
        <v>383</v>
      </c>
      <c r="P102" s="81">
        <v>43690.61361111111</v>
      </c>
      <c r="Q102" s="79" t="s">
        <v>463</v>
      </c>
      <c r="R102" s="79"/>
      <c r="S102" s="79"/>
      <c r="T102" s="79"/>
      <c r="U102" s="79"/>
      <c r="V102" s="82" t="s">
        <v>590</v>
      </c>
      <c r="W102" s="81">
        <v>43690.61361111111</v>
      </c>
      <c r="X102" s="82" t="s">
        <v>690</v>
      </c>
      <c r="Y102" s="79"/>
      <c r="Z102" s="79"/>
      <c r="AA102" s="85" t="s">
        <v>808</v>
      </c>
      <c r="AB102" s="79"/>
      <c r="AC102" s="79" t="b">
        <v>0</v>
      </c>
      <c r="AD102" s="79">
        <v>0</v>
      </c>
      <c r="AE102" s="85" t="s">
        <v>840</v>
      </c>
      <c r="AF102" s="79" t="b">
        <v>0</v>
      </c>
      <c r="AG102" s="79" t="s">
        <v>853</v>
      </c>
      <c r="AH102" s="79"/>
      <c r="AI102" s="85" t="s">
        <v>839</v>
      </c>
      <c r="AJ102" s="79" t="b">
        <v>0</v>
      </c>
      <c r="AK102" s="79">
        <v>0</v>
      </c>
      <c r="AL102" s="85" t="s">
        <v>839</v>
      </c>
      <c r="AM102" s="79" t="s">
        <v>860</v>
      </c>
      <c r="AN102" s="79" t="b">
        <v>0</v>
      </c>
      <c r="AO102" s="85" t="s">
        <v>808</v>
      </c>
      <c r="AP102" s="79" t="s">
        <v>176</v>
      </c>
      <c r="AQ102" s="79">
        <v>0</v>
      </c>
      <c r="AR102" s="79">
        <v>0</v>
      </c>
      <c r="AS102" s="79"/>
      <c r="AT102" s="79"/>
      <c r="AU102" s="79"/>
      <c r="AV102" s="79"/>
      <c r="AW102" s="79"/>
      <c r="AX102" s="79"/>
      <c r="AY102" s="79"/>
      <c r="AZ102" s="79"/>
      <c r="BA102">
        <v>32</v>
      </c>
      <c r="BB102" s="78" t="str">
        <f>REPLACE(INDEX(GroupVertices[Group],MATCH(Edges25[[#This Row],[Vertex 1]],GroupVertices[Vertex],0)),1,1,"")</f>
        <v>3</v>
      </c>
      <c r="BC102" s="78" t="str">
        <f>REPLACE(INDEX(GroupVertices[Group],MATCH(Edges25[[#This Row],[Vertex 2]],GroupVertices[Vertex],0)),1,1,"")</f>
        <v>3</v>
      </c>
      <c r="BD102" s="48">
        <v>1</v>
      </c>
      <c r="BE102" s="49">
        <v>4.545454545454546</v>
      </c>
      <c r="BF102" s="48">
        <v>0</v>
      </c>
      <c r="BG102" s="49">
        <v>0</v>
      </c>
      <c r="BH102" s="48">
        <v>0</v>
      </c>
      <c r="BI102" s="49">
        <v>0</v>
      </c>
      <c r="BJ102" s="48">
        <v>21</v>
      </c>
      <c r="BK102" s="49">
        <v>95.45454545454545</v>
      </c>
      <c r="BL102" s="48">
        <v>22</v>
      </c>
    </row>
    <row r="103" spans="1:64" ht="15">
      <c r="A103" s="64" t="s">
        <v>274</v>
      </c>
      <c r="B103" s="64" t="s">
        <v>222</v>
      </c>
      <c r="C103" s="65"/>
      <c r="D103" s="66"/>
      <c r="E103" s="67"/>
      <c r="F103" s="68"/>
      <c r="G103" s="65"/>
      <c r="H103" s="69"/>
      <c r="I103" s="70"/>
      <c r="J103" s="70"/>
      <c r="K103" s="34" t="s">
        <v>65</v>
      </c>
      <c r="L103" s="77">
        <v>546</v>
      </c>
      <c r="M103" s="77"/>
      <c r="N103" s="72"/>
      <c r="O103" s="79" t="s">
        <v>383</v>
      </c>
      <c r="P103" s="81">
        <v>43690.61474537037</v>
      </c>
      <c r="Q103" s="79" t="s">
        <v>464</v>
      </c>
      <c r="R103" s="79"/>
      <c r="S103" s="79"/>
      <c r="T103" s="79"/>
      <c r="U103" s="79"/>
      <c r="V103" s="82" t="s">
        <v>590</v>
      </c>
      <c r="W103" s="81">
        <v>43690.61474537037</v>
      </c>
      <c r="X103" s="82" t="s">
        <v>691</v>
      </c>
      <c r="Y103" s="79"/>
      <c r="Z103" s="79"/>
      <c r="AA103" s="85" t="s">
        <v>809</v>
      </c>
      <c r="AB103" s="79"/>
      <c r="AC103" s="79" t="b">
        <v>0</v>
      </c>
      <c r="AD103" s="79">
        <v>0</v>
      </c>
      <c r="AE103" s="85" t="s">
        <v>840</v>
      </c>
      <c r="AF103" s="79" t="b">
        <v>0</v>
      </c>
      <c r="AG103" s="79" t="s">
        <v>853</v>
      </c>
      <c r="AH103" s="79"/>
      <c r="AI103" s="85" t="s">
        <v>839</v>
      </c>
      <c r="AJ103" s="79" t="b">
        <v>0</v>
      </c>
      <c r="AK103" s="79">
        <v>0</v>
      </c>
      <c r="AL103" s="85" t="s">
        <v>839</v>
      </c>
      <c r="AM103" s="79" t="s">
        <v>860</v>
      </c>
      <c r="AN103" s="79" t="b">
        <v>0</v>
      </c>
      <c r="AO103" s="85" t="s">
        <v>809</v>
      </c>
      <c r="AP103" s="79" t="s">
        <v>176</v>
      </c>
      <c r="AQ103" s="79">
        <v>0</v>
      </c>
      <c r="AR103" s="79">
        <v>0</v>
      </c>
      <c r="AS103" s="79"/>
      <c r="AT103" s="79"/>
      <c r="AU103" s="79"/>
      <c r="AV103" s="79"/>
      <c r="AW103" s="79"/>
      <c r="AX103" s="79"/>
      <c r="AY103" s="79"/>
      <c r="AZ103" s="79"/>
      <c r="BA103">
        <v>32</v>
      </c>
      <c r="BB103" s="78" t="str">
        <f>REPLACE(INDEX(GroupVertices[Group],MATCH(Edges25[[#This Row],[Vertex 1]],GroupVertices[Vertex],0)),1,1,"")</f>
        <v>3</v>
      </c>
      <c r="BC103" s="78" t="str">
        <f>REPLACE(INDEX(GroupVertices[Group],MATCH(Edges25[[#This Row],[Vertex 2]],GroupVertices[Vertex],0)),1,1,"")</f>
        <v>3</v>
      </c>
      <c r="BD103" s="48">
        <v>0</v>
      </c>
      <c r="BE103" s="49">
        <v>0</v>
      </c>
      <c r="BF103" s="48">
        <v>0</v>
      </c>
      <c r="BG103" s="49">
        <v>0</v>
      </c>
      <c r="BH103" s="48">
        <v>0</v>
      </c>
      <c r="BI103" s="49">
        <v>0</v>
      </c>
      <c r="BJ103" s="48">
        <v>28</v>
      </c>
      <c r="BK103" s="49">
        <v>100</v>
      </c>
      <c r="BL103" s="48">
        <v>28</v>
      </c>
    </row>
    <row r="104" spans="1:64" ht="15">
      <c r="A104" s="64" t="s">
        <v>274</v>
      </c>
      <c r="B104" s="64" t="s">
        <v>222</v>
      </c>
      <c r="C104" s="65"/>
      <c r="D104" s="66"/>
      <c r="E104" s="67"/>
      <c r="F104" s="68"/>
      <c r="G104" s="65"/>
      <c r="H104" s="69"/>
      <c r="I104" s="70"/>
      <c r="J104" s="70"/>
      <c r="K104" s="34" t="s">
        <v>65</v>
      </c>
      <c r="L104" s="77">
        <v>547</v>
      </c>
      <c r="M104" s="77"/>
      <c r="N104" s="72"/>
      <c r="O104" s="79" t="s">
        <v>383</v>
      </c>
      <c r="P104" s="81">
        <v>43690.61622685185</v>
      </c>
      <c r="Q104" s="79" t="s">
        <v>465</v>
      </c>
      <c r="R104" s="79"/>
      <c r="S104" s="79"/>
      <c r="T104" s="79"/>
      <c r="U104" s="79"/>
      <c r="V104" s="82" t="s">
        <v>590</v>
      </c>
      <c r="W104" s="81">
        <v>43690.61622685185</v>
      </c>
      <c r="X104" s="82" t="s">
        <v>692</v>
      </c>
      <c r="Y104" s="79"/>
      <c r="Z104" s="79"/>
      <c r="AA104" s="85" t="s">
        <v>810</v>
      </c>
      <c r="AB104" s="79"/>
      <c r="AC104" s="79" t="b">
        <v>0</v>
      </c>
      <c r="AD104" s="79">
        <v>0</v>
      </c>
      <c r="AE104" s="85" t="s">
        <v>840</v>
      </c>
      <c r="AF104" s="79" t="b">
        <v>0</v>
      </c>
      <c r="AG104" s="79" t="s">
        <v>853</v>
      </c>
      <c r="AH104" s="79"/>
      <c r="AI104" s="85" t="s">
        <v>839</v>
      </c>
      <c r="AJ104" s="79" t="b">
        <v>0</v>
      </c>
      <c r="AK104" s="79">
        <v>0</v>
      </c>
      <c r="AL104" s="85" t="s">
        <v>839</v>
      </c>
      <c r="AM104" s="79" t="s">
        <v>860</v>
      </c>
      <c r="AN104" s="79" t="b">
        <v>0</v>
      </c>
      <c r="AO104" s="85" t="s">
        <v>810</v>
      </c>
      <c r="AP104" s="79" t="s">
        <v>176</v>
      </c>
      <c r="AQ104" s="79">
        <v>0</v>
      </c>
      <c r="AR104" s="79">
        <v>0</v>
      </c>
      <c r="AS104" s="79"/>
      <c r="AT104" s="79"/>
      <c r="AU104" s="79"/>
      <c r="AV104" s="79"/>
      <c r="AW104" s="79"/>
      <c r="AX104" s="79"/>
      <c r="AY104" s="79"/>
      <c r="AZ104" s="79"/>
      <c r="BA104">
        <v>32</v>
      </c>
      <c r="BB104" s="78" t="str">
        <f>REPLACE(INDEX(GroupVertices[Group],MATCH(Edges25[[#This Row],[Vertex 1]],GroupVertices[Vertex],0)),1,1,"")</f>
        <v>3</v>
      </c>
      <c r="BC104" s="78" t="str">
        <f>REPLACE(INDEX(GroupVertices[Group],MATCH(Edges25[[#This Row],[Vertex 2]],GroupVertices[Vertex],0)),1,1,"")</f>
        <v>3</v>
      </c>
      <c r="BD104" s="48">
        <v>1</v>
      </c>
      <c r="BE104" s="49">
        <v>5.555555555555555</v>
      </c>
      <c r="BF104" s="48">
        <v>0</v>
      </c>
      <c r="BG104" s="49">
        <v>0</v>
      </c>
      <c r="BH104" s="48">
        <v>0</v>
      </c>
      <c r="BI104" s="49">
        <v>0</v>
      </c>
      <c r="BJ104" s="48">
        <v>17</v>
      </c>
      <c r="BK104" s="49">
        <v>94.44444444444444</v>
      </c>
      <c r="BL104" s="48">
        <v>18</v>
      </c>
    </row>
    <row r="105" spans="1:64" ht="15">
      <c r="A105" s="64" t="s">
        <v>274</v>
      </c>
      <c r="B105" s="64" t="s">
        <v>222</v>
      </c>
      <c r="C105" s="65"/>
      <c r="D105" s="66"/>
      <c r="E105" s="67"/>
      <c r="F105" s="68"/>
      <c r="G105" s="65"/>
      <c r="H105" s="69"/>
      <c r="I105" s="70"/>
      <c r="J105" s="70"/>
      <c r="K105" s="34" t="s">
        <v>65</v>
      </c>
      <c r="L105" s="77">
        <v>548</v>
      </c>
      <c r="M105" s="77"/>
      <c r="N105" s="72"/>
      <c r="O105" s="79" t="s">
        <v>383</v>
      </c>
      <c r="P105" s="81">
        <v>43690.64540509259</v>
      </c>
      <c r="Q105" s="79" t="s">
        <v>466</v>
      </c>
      <c r="R105" s="79"/>
      <c r="S105" s="79"/>
      <c r="T105" s="79"/>
      <c r="U105" s="79"/>
      <c r="V105" s="82" t="s">
        <v>590</v>
      </c>
      <c r="W105" s="81">
        <v>43690.64540509259</v>
      </c>
      <c r="X105" s="82" t="s">
        <v>693</v>
      </c>
      <c r="Y105" s="79"/>
      <c r="Z105" s="79"/>
      <c r="AA105" s="85" t="s">
        <v>811</v>
      </c>
      <c r="AB105" s="79"/>
      <c r="AC105" s="79" t="b">
        <v>0</v>
      </c>
      <c r="AD105" s="79">
        <v>0</v>
      </c>
      <c r="AE105" s="85" t="s">
        <v>840</v>
      </c>
      <c r="AF105" s="79" t="b">
        <v>0</v>
      </c>
      <c r="AG105" s="79" t="s">
        <v>853</v>
      </c>
      <c r="AH105" s="79"/>
      <c r="AI105" s="85" t="s">
        <v>839</v>
      </c>
      <c r="AJ105" s="79" t="b">
        <v>0</v>
      </c>
      <c r="AK105" s="79">
        <v>0</v>
      </c>
      <c r="AL105" s="85" t="s">
        <v>839</v>
      </c>
      <c r="AM105" s="79" t="s">
        <v>860</v>
      </c>
      <c r="AN105" s="79" t="b">
        <v>0</v>
      </c>
      <c r="AO105" s="85" t="s">
        <v>811</v>
      </c>
      <c r="AP105" s="79" t="s">
        <v>176</v>
      </c>
      <c r="AQ105" s="79">
        <v>0</v>
      </c>
      <c r="AR105" s="79">
        <v>0</v>
      </c>
      <c r="AS105" s="79"/>
      <c r="AT105" s="79"/>
      <c r="AU105" s="79"/>
      <c r="AV105" s="79"/>
      <c r="AW105" s="79"/>
      <c r="AX105" s="79"/>
      <c r="AY105" s="79"/>
      <c r="AZ105" s="79"/>
      <c r="BA105">
        <v>32</v>
      </c>
      <c r="BB105" s="78" t="str">
        <f>REPLACE(INDEX(GroupVertices[Group],MATCH(Edges25[[#This Row],[Vertex 1]],GroupVertices[Vertex],0)),1,1,"")</f>
        <v>3</v>
      </c>
      <c r="BC105" s="78" t="str">
        <f>REPLACE(INDEX(GroupVertices[Group],MATCH(Edges25[[#This Row],[Vertex 2]],GroupVertices[Vertex],0)),1,1,"")</f>
        <v>3</v>
      </c>
      <c r="BD105" s="48">
        <v>1</v>
      </c>
      <c r="BE105" s="49">
        <v>6.666666666666667</v>
      </c>
      <c r="BF105" s="48">
        <v>4</v>
      </c>
      <c r="BG105" s="49">
        <v>26.666666666666668</v>
      </c>
      <c r="BH105" s="48">
        <v>0</v>
      </c>
      <c r="BI105" s="49">
        <v>0</v>
      </c>
      <c r="BJ105" s="48">
        <v>10</v>
      </c>
      <c r="BK105" s="49">
        <v>66.66666666666667</v>
      </c>
      <c r="BL105" s="48">
        <v>15</v>
      </c>
    </row>
    <row r="106" spans="1:64" ht="15">
      <c r="A106" s="64" t="s">
        <v>274</v>
      </c>
      <c r="B106" s="64" t="s">
        <v>222</v>
      </c>
      <c r="C106" s="65"/>
      <c r="D106" s="66"/>
      <c r="E106" s="67"/>
      <c r="F106" s="68"/>
      <c r="G106" s="65"/>
      <c r="H106" s="69"/>
      <c r="I106" s="70"/>
      <c r="J106" s="70"/>
      <c r="K106" s="34" t="s">
        <v>65</v>
      </c>
      <c r="L106" s="77">
        <v>549</v>
      </c>
      <c r="M106" s="77"/>
      <c r="N106" s="72"/>
      <c r="O106" s="79" t="s">
        <v>383</v>
      </c>
      <c r="P106" s="81">
        <v>43690.64708333334</v>
      </c>
      <c r="Q106" s="79" t="s">
        <v>467</v>
      </c>
      <c r="R106" s="82" t="s">
        <v>500</v>
      </c>
      <c r="S106" s="79" t="s">
        <v>512</v>
      </c>
      <c r="T106" s="79"/>
      <c r="U106" s="79"/>
      <c r="V106" s="82" t="s">
        <v>590</v>
      </c>
      <c r="W106" s="81">
        <v>43690.64708333334</v>
      </c>
      <c r="X106" s="82" t="s">
        <v>694</v>
      </c>
      <c r="Y106" s="79"/>
      <c r="Z106" s="79"/>
      <c r="AA106" s="85" t="s">
        <v>812</v>
      </c>
      <c r="AB106" s="79"/>
      <c r="AC106" s="79" t="b">
        <v>0</v>
      </c>
      <c r="AD106" s="79">
        <v>0</v>
      </c>
      <c r="AE106" s="85" t="s">
        <v>840</v>
      </c>
      <c r="AF106" s="79" t="b">
        <v>0</v>
      </c>
      <c r="AG106" s="79" t="s">
        <v>853</v>
      </c>
      <c r="AH106" s="79"/>
      <c r="AI106" s="85" t="s">
        <v>839</v>
      </c>
      <c r="AJ106" s="79" t="b">
        <v>0</v>
      </c>
      <c r="AK106" s="79">
        <v>0</v>
      </c>
      <c r="AL106" s="85" t="s">
        <v>839</v>
      </c>
      <c r="AM106" s="79" t="s">
        <v>860</v>
      </c>
      <c r="AN106" s="79" t="b">
        <v>1</v>
      </c>
      <c r="AO106" s="85" t="s">
        <v>812</v>
      </c>
      <c r="AP106" s="79" t="s">
        <v>176</v>
      </c>
      <c r="AQ106" s="79">
        <v>0</v>
      </c>
      <c r="AR106" s="79">
        <v>0</v>
      </c>
      <c r="AS106" s="79"/>
      <c r="AT106" s="79"/>
      <c r="AU106" s="79"/>
      <c r="AV106" s="79"/>
      <c r="AW106" s="79"/>
      <c r="AX106" s="79"/>
      <c r="AY106" s="79"/>
      <c r="AZ106" s="79"/>
      <c r="BA106">
        <v>32</v>
      </c>
      <c r="BB106" s="78" t="str">
        <f>REPLACE(INDEX(GroupVertices[Group],MATCH(Edges25[[#This Row],[Vertex 1]],GroupVertices[Vertex],0)),1,1,"")</f>
        <v>3</v>
      </c>
      <c r="BC106" s="78" t="str">
        <f>REPLACE(INDEX(GroupVertices[Group],MATCH(Edges25[[#This Row],[Vertex 2]],GroupVertices[Vertex],0)),1,1,"")</f>
        <v>3</v>
      </c>
      <c r="BD106" s="48">
        <v>0</v>
      </c>
      <c r="BE106" s="49">
        <v>0</v>
      </c>
      <c r="BF106" s="48">
        <v>0</v>
      </c>
      <c r="BG106" s="49">
        <v>0</v>
      </c>
      <c r="BH106" s="48">
        <v>0</v>
      </c>
      <c r="BI106" s="49">
        <v>0</v>
      </c>
      <c r="BJ106" s="48">
        <v>18</v>
      </c>
      <c r="BK106" s="49">
        <v>100</v>
      </c>
      <c r="BL106" s="48">
        <v>18</v>
      </c>
    </row>
    <row r="107" spans="1:64" ht="15">
      <c r="A107" s="64" t="s">
        <v>274</v>
      </c>
      <c r="B107" s="64" t="s">
        <v>222</v>
      </c>
      <c r="C107" s="65"/>
      <c r="D107" s="66"/>
      <c r="E107" s="67"/>
      <c r="F107" s="68"/>
      <c r="G107" s="65"/>
      <c r="H107" s="69"/>
      <c r="I107" s="70"/>
      <c r="J107" s="70"/>
      <c r="K107" s="34" t="s">
        <v>65</v>
      </c>
      <c r="L107" s="77">
        <v>550</v>
      </c>
      <c r="M107" s="77"/>
      <c r="N107" s="72"/>
      <c r="O107" s="79" t="s">
        <v>383</v>
      </c>
      <c r="P107" s="81">
        <v>43690.65017361111</v>
      </c>
      <c r="Q107" s="79" t="s">
        <v>468</v>
      </c>
      <c r="R107" s="82" t="s">
        <v>501</v>
      </c>
      <c r="S107" s="79" t="s">
        <v>512</v>
      </c>
      <c r="T107" s="79"/>
      <c r="U107" s="79"/>
      <c r="V107" s="82" t="s">
        <v>590</v>
      </c>
      <c r="W107" s="81">
        <v>43690.65017361111</v>
      </c>
      <c r="X107" s="82" t="s">
        <v>695</v>
      </c>
      <c r="Y107" s="79"/>
      <c r="Z107" s="79"/>
      <c r="AA107" s="85" t="s">
        <v>813</v>
      </c>
      <c r="AB107" s="79"/>
      <c r="AC107" s="79" t="b">
        <v>0</v>
      </c>
      <c r="AD107" s="79">
        <v>0</v>
      </c>
      <c r="AE107" s="85" t="s">
        <v>840</v>
      </c>
      <c r="AF107" s="79" t="b">
        <v>0</v>
      </c>
      <c r="AG107" s="79" t="s">
        <v>853</v>
      </c>
      <c r="AH107" s="79"/>
      <c r="AI107" s="85" t="s">
        <v>839</v>
      </c>
      <c r="AJ107" s="79" t="b">
        <v>0</v>
      </c>
      <c r="AK107" s="79">
        <v>0</v>
      </c>
      <c r="AL107" s="85" t="s">
        <v>839</v>
      </c>
      <c r="AM107" s="79" t="s">
        <v>860</v>
      </c>
      <c r="AN107" s="79" t="b">
        <v>1</v>
      </c>
      <c r="AO107" s="85" t="s">
        <v>813</v>
      </c>
      <c r="AP107" s="79" t="s">
        <v>176</v>
      </c>
      <c r="AQ107" s="79">
        <v>0</v>
      </c>
      <c r="AR107" s="79">
        <v>0</v>
      </c>
      <c r="AS107" s="79"/>
      <c r="AT107" s="79"/>
      <c r="AU107" s="79"/>
      <c r="AV107" s="79"/>
      <c r="AW107" s="79"/>
      <c r="AX107" s="79"/>
      <c r="AY107" s="79"/>
      <c r="AZ107" s="79"/>
      <c r="BA107">
        <v>32</v>
      </c>
      <c r="BB107" s="78" t="str">
        <f>REPLACE(INDEX(GroupVertices[Group],MATCH(Edges25[[#This Row],[Vertex 1]],GroupVertices[Vertex],0)),1,1,"")</f>
        <v>3</v>
      </c>
      <c r="BC107" s="78" t="str">
        <f>REPLACE(INDEX(GroupVertices[Group],MATCH(Edges25[[#This Row],[Vertex 2]],GroupVertices[Vertex],0)),1,1,"")</f>
        <v>3</v>
      </c>
      <c r="BD107" s="48">
        <v>0</v>
      </c>
      <c r="BE107" s="49">
        <v>0</v>
      </c>
      <c r="BF107" s="48">
        <v>0</v>
      </c>
      <c r="BG107" s="49">
        <v>0</v>
      </c>
      <c r="BH107" s="48">
        <v>0</v>
      </c>
      <c r="BI107" s="49">
        <v>0</v>
      </c>
      <c r="BJ107" s="48">
        <v>19</v>
      </c>
      <c r="BK107" s="49">
        <v>100</v>
      </c>
      <c r="BL107" s="48">
        <v>19</v>
      </c>
    </row>
    <row r="108" spans="1:64" ht="15">
      <c r="A108" s="64" t="s">
        <v>274</v>
      </c>
      <c r="B108" s="64" t="s">
        <v>222</v>
      </c>
      <c r="C108" s="65"/>
      <c r="D108" s="66"/>
      <c r="E108" s="67"/>
      <c r="F108" s="68"/>
      <c r="G108" s="65"/>
      <c r="H108" s="69"/>
      <c r="I108" s="70"/>
      <c r="J108" s="70"/>
      <c r="K108" s="34" t="s">
        <v>65</v>
      </c>
      <c r="L108" s="77">
        <v>551</v>
      </c>
      <c r="M108" s="77"/>
      <c r="N108" s="72"/>
      <c r="O108" s="79" t="s">
        <v>383</v>
      </c>
      <c r="P108" s="81">
        <v>43690.65167824074</v>
      </c>
      <c r="Q108" s="79" t="s">
        <v>469</v>
      </c>
      <c r="R108" s="82" t="s">
        <v>502</v>
      </c>
      <c r="S108" s="79" t="s">
        <v>512</v>
      </c>
      <c r="T108" s="79"/>
      <c r="U108" s="79"/>
      <c r="V108" s="82" t="s">
        <v>590</v>
      </c>
      <c r="W108" s="81">
        <v>43690.65167824074</v>
      </c>
      <c r="X108" s="82" t="s">
        <v>696</v>
      </c>
      <c r="Y108" s="79"/>
      <c r="Z108" s="79"/>
      <c r="AA108" s="85" t="s">
        <v>814</v>
      </c>
      <c r="AB108" s="79"/>
      <c r="AC108" s="79" t="b">
        <v>0</v>
      </c>
      <c r="AD108" s="79">
        <v>0</v>
      </c>
      <c r="AE108" s="85" t="s">
        <v>840</v>
      </c>
      <c r="AF108" s="79" t="b">
        <v>0</v>
      </c>
      <c r="AG108" s="79" t="s">
        <v>853</v>
      </c>
      <c r="AH108" s="79"/>
      <c r="AI108" s="85" t="s">
        <v>839</v>
      </c>
      <c r="AJ108" s="79" t="b">
        <v>0</v>
      </c>
      <c r="AK108" s="79">
        <v>0</v>
      </c>
      <c r="AL108" s="85" t="s">
        <v>839</v>
      </c>
      <c r="AM108" s="79" t="s">
        <v>860</v>
      </c>
      <c r="AN108" s="79" t="b">
        <v>1</v>
      </c>
      <c r="AO108" s="85" t="s">
        <v>814</v>
      </c>
      <c r="AP108" s="79" t="s">
        <v>176</v>
      </c>
      <c r="AQ108" s="79">
        <v>0</v>
      </c>
      <c r="AR108" s="79">
        <v>0</v>
      </c>
      <c r="AS108" s="79"/>
      <c r="AT108" s="79"/>
      <c r="AU108" s="79"/>
      <c r="AV108" s="79"/>
      <c r="AW108" s="79"/>
      <c r="AX108" s="79"/>
      <c r="AY108" s="79"/>
      <c r="AZ108" s="79"/>
      <c r="BA108">
        <v>32</v>
      </c>
      <c r="BB108" s="78" t="str">
        <f>REPLACE(INDEX(GroupVertices[Group],MATCH(Edges25[[#This Row],[Vertex 1]],GroupVertices[Vertex],0)),1,1,"")</f>
        <v>3</v>
      </c>
      <c r="BC108" s="78" t="str">
        <f>REPLACE(INDEX(GroupVertices[Group],MATCH(Edges25[[#This Row],[Vertex 2]],GroupVertices[Vertex],0)),1,1,"")</f>
        <v>3</v>
      </c>
      <c r="BD108" s="48">
        <v>0</v>
      </c>
      <c r="BE108" s="49">
        <v>0</v>
      </c>
      <c r="BF108" s="48">
        <v>0</v>
      </c>
      <c r="BG108" s="49">
        <v>0</v>
      </c>
      <c r="BH108" s="48">
        <v>0</v>
      </c>
      <c r="BI108" s="49">
        <v>0</v>
      </c>
      <c r="BJ108" s="48">
        <v>17</v>
      </c>
      <c r="BK108" s="49">
        <v>100</v>
      </c>
      <c r="BL108" s="48">
        <v>17</v>
      </c>
    </row>
    <row r="109" spans="1:64" ht="15">
      <c r="A109" s="64" t="s">
        <v>274</v>
      </c>
      <c r="B109" s="64" t="s">
        <v>222</v>
      </c>
      <c r="C109" s="65"/>
      <c r="D109" s="66"/>
      <c r="E109" s="67"/>
      <c r="F109" s="68"/>
      <c r="G109" s="65"/>
      <c r="H109" s="69"/>
      <c r="I109" s="70"/>
      <c r="J109" s="70"/>
      <c r="K109" s="34" t="s">
        <v>65</v>
      </c>
      <c r="L109" s="77">
        <v>552</v>
      </c>
      <c r="M109" s="77"/>
      <c r="N109" s="72"/>
      <c r="O109" s="79" t="s">
        <v>383</v>
      </c>
      <c r="P109" s="81">
        <v>43690.65289351852</v>
      </c>
      <c r="Q109" s="79" t="s">
        <v>470</v>
      </c>
      <c r="R109" s="82" t="s">
        <v>503</v>
      </c>
      <c r="S109" s="79" t="s">
        <v>512</v>
      </c>
      <c r="T109" s="79"/>
      <c r="U109" s="79"/>
      <c r="V109" s="82" t="s">
        <v>590</v>
      </c>
      <c r="W109" s="81">
        <v>43690.65289351852</v>
      </c>
      <c r="X109" s="82" t="s">
        <v>697</v>
      </c>
      <c r="Y109" s="79"/>
      <c r="Z109" s="79"/>
      <c r="AA109" s="85" t="s">
        <v>815</v>
      </c>
      <c r="AB109" s="79"/>
      <c r="AC109" s="79" t="b">
        <v>0</v>
      </c>
      <c r="AD109" s="79">
        <v>0</v>
      </c>
      <c r="AE109" s="85" t="s">
        <v>840</v>
      </c>
      <c r="AF109" s="79" t="b">
        <v>0</v>
      </c>
      <c r="AG109" s="79" t="s">
        <v>853</v>
      </c>
      <c r="AH109" s="79"/>
      <c r="AI109" s="85" t="s">
        <v>839</v>
      </c>
      <c r="AJ109" s="79" t="b">
        <v>0</v>
      </c>
      <c r="AK109" s="79">
        <v>0</v>
      </c>
      <c r="AL109" s="85" t="s">
        <v>839</v>
      </c>
      <c r="AM109" s="79" t="s">
        <v>860</v>
      </c>
      <c r="AN109" s="79" t="b">
        <v>1</v>
      </c>
      <c r="AO109" s="85" t="s">
        <v>815</v>
      </c>
      <c r="AP109" s="79" t="s">
        <v>176</v>
      </c>
      <c r="AQ109" s="79">
        <v>0</v>
      </c>
      <c r="AR109" s="79">
        <v>0</v>
      </c>
      <c r="AS109" s="79"/>
      <c r="AT109" s="79"/>
      <c r="AU109" s="79"/>
      <c r="AV109" s="79"/>
      <c r="AW109" s="79"/>
      <c r="AX109" s="79"/>
      <c r="AY109" s="79"/>
      <c r="AZ109" s="79"/>
      <c r="BA109">
        <v>32</v>
      </c>
      <c r="BB109" s="78" t="str">
        <f>REPLACE(INDEX(GroupVertices[Group],MATCH(Edges25[[#This Row],[Vertex 1]],GroupVertices[Vertex],0)),1,1,"")</f>
        <v>3</v>
      </c>
      <c r="BC109" s="78" t="str">
        <f>REPLACE(INDEX(GroupVertices[Group],MATCH(Edges25[[#This Row],[Vertex 2]],GroupVertices[Vertex],0)),1,1,"")</f>
        <v>3</v>
      </c>
      <c r="BD109" s="48">
        <v>1</v>
      </c>
      <c r="BE109" s="49">
        <v>5</v>
      </c>
      <c r="BF109" s="48">
        <v>0</v>
      </c>
      <c r="BG109" s="49">
        <v>0</v>
      </c>
      <c r="BH109" s="48">
        <v>0</v>
      </c>
      <c r="BI109" s="49">
        <v>0</v>
      </c>
      <c r="BJ109" s="48">
        <v>19</v>
      </c>
      <c r="BK109" s="49">
        <v>95</v>
      </c>
      <c r="BL109" s="48">
        <v>20</v>
      </c>
    </row>
    <row r="110" spans="1:64" ht="15">
      <c r="A110" s="64" t="s">
        <v>274</v>
      </c>
      <c r="B110" s="64" t="s">
        <v>222</v>
      </c>
      <c r="C110" s="65"/>
      <c r="D110" s="66"/>
      <c r="E110" s="67"/>
      <c r="F110" s="68"/>
      <c r="G110" s="65"/>
      <c r="H110" s="69"/>
      <c r="I110" s="70"/>
      <c r="J110" s="70"/>
      <c r="K110" s="34" t="s">
        <v>65</v>
      </c>
      <c r="L110" s="77">
        <v>553</v>
      </c>
      <c r="M110" s="77"/>
      <c r="N110" s="72"/>
      <c r="O110" s="79" t="s">
        <v>383</v>
      </c>
      <c r="P110" s="81">
        <v>43690.65505787037</v>
      </c>
      <c r="Q110" s="79" t="s">
        <v>471</v>
      </c>
      <c r="R110" s="82" t="s">
        <v>504</v>
      </c>
      <c r="S110" s="79" t="s">
        <v>512</v>
      </c>
      <c r="T110" s="79"/>
      <c r="U110" s="79"/>
      <c r="V110" s="82" t="s">
        <v>590</v>
      </c>
      <c r="W110" s="81">
        <v>43690.65505787037</v>
      </c>
      <c r="X110" s="82" t="s">
        <v>698</v>
      </c>
      <c r="Y110" s="79"/>
      <c r="Z110" s="79"/>
      <c r="AA110" s="85" t="s">
        <v>816</v>
      </c>
      <c r="AB110" s="79"/>
      <c r="AC110" s="79" t="b">
        <v>0</v>
      </c>
      <c r="AD110" s="79">
        <v>0</v>
      </c>
      <c r="AE110" s="85" t="s">
        <v>840</v>
      </c>
      <c r="AF110" s="79" t="b">
        <v>0</v>
      </c>
      <c r="AG110" s="79" t="s">
        <v>853</v>
      </c>
      <c r="AH110" s="79"/>
      <c r="AI110" s="85" t="s">
        <v>839</v>
      </c>
      <c r="AJ110" s="79" t="b">
        <v>0</v>
      </c>
      <c r="AK110" s="79">
        <v>0</v>
      </c>
      <c r="AL110" s="85" t="s">
        <v>839</v>
      </c>
      <c r="AM110" s="79" t="s">
        <v>860</v>
      </c>
      <c r="AN110" s="79" t="b">
        <v>1</v>
      </c>
      <c r="AO110" s="85" t="s">
        <v>816</v>
      </c>
      <c r="AP110" s="79" t="s">
        <v>176</v>
      </c>
      <c r="AQ110" s="79">
        <v>0</v>
      </c>
      <c r="AR110" s="79">
        <v>0</v>
      </c>
      <c r="AS110" s="79"/>
      <c r="AT110" s="79"/>
      <c r="AU110" s="79"/>
      <c r="AV110" s="79"/>
      <c r="AW110" s="79"/>
      <c r="AX110" s="79"/>
      <c r="AY110" s="79"/>
      <c r="AZ110" s="79"/>
      <c r="BA110">
        <v>32</v>
      </c>
      <c r="BB110" s="78" t="str">
        <f>REPLACE(INDEX(GroupVertices[Group],MATCH(Edges25[[#This Row],[Vertex 1]],GroupVertices[Vertex],0)),1,1,"")</f>
        <v>3</v>
      </c>
      <c r="BC110" s="78" t="str">
        <f>REPLACE(INDEX(GroupVertices[Group],MATCH(Edges25[[#This Row],[Vertex 2]],GroupVertices[Vertex],0)),1,1,"")</f>
        <v>3</v>
      </c>
      <c r="BD110" s="48">
        <v>0</v>
      </c>
      <c r="BE110" s="49">
        <v>0</v>
      </c>
      <c r="BF110" s="48">
        <v>0</v>
      </c>
      <c r="BG110" s="49">
        <v>0</v>
      </c>
      <c r="BH110" s="48">
        <v>0</v>
      </c>
      <c r="BI110" s="49">
        <v>0</v>
      </c>
      <c r="BJ110" s="48">
        <v>20</v>
      </c>
      <c r="BK110" s="49">
        <v>100</v>
      </c>
      <c r="BL110" s="48">
        <v>20</v>
      </c>
    </row>
    <row r="111" spans="1:64" ht="15">
      <c r="A111" s="64" t="s">
        <v>274</v>
      </c>
      <c r="B111" s="64" t="s">
        <v>222</v>
      </c>
      <c r="C111" s="65"/>
      <c r="D111" s="66"/>
      <c r="E111" s="67"/>
      <c r="F111" s="68"/>
      <c r="G111" s="65"/>
      <c r="H111" s="69"/>
      <c r="I111" s="70"/>
      <c r="J111" s="70"/>
      <c r="K111" s="34" t="s">
        <v>65</v>
      </c>
      <c r="L111" s="77">
        <v>554</v>
      </c>
      <c r="M111" s="77"/>
      <c r="N111" s="72"/>
      <c r="O111" s="79" t="s">
        <v>383</v>
      </c>
      <c r="P111" s="81">
        <v>43690.656006944446</v>
      </c>
      <c r="Q111" s="79" t="s">
        <v>472</v>
      </c>
      <c r="R111" s="82" t="s">
        <v>505</v>
      </c>
      <c r="S111" s="79" t="s">
        <v>512</v>
      </c>
      <c r="T111" s="79"/>
      <c r="U111" s="79"/>
      <c r="V111" s="82" t="s">
        <v>590</v>
      </c>
      <c r="W111" s="81">
        <v>43690.656006944446</v>
      </c>
      <c r="X111" s="82" t="s">
        <v>699</v>
      </c>
      <c r="Y111" s="79"/>
      <c r="Z111" s="79"/>
      <c r="AA111" s="85" t="s">
        <v>817</v>
      </c>
      <c r="AB111" s="79"/>
      <c r="AC111" s="79" t="b">
        <v>0</v>
      </c>
      <c r="AD111" s="79">
        <v>0</v>
      </c>
      <c r="AE111" s="85" t="s">
        <v>840</v>
      </c>
      <c r="AF111" s="79" t="b">
        <v>0</v>
      </c>
      <c r="AG111" s="79" t="s">
        <v>853</v>
      </c>
      <c r="AH111" s="79"/>
      <c r="AI111" s="85" t="s">
        <v>839</v>
      </c>
      <c r="AJ111" s="79" t="b">
        <v>0</v>
      </c>
      <c r="AK111" s="79">
        <v>0</v>
      </c>
      <c r="AL111" s="85" t="s">
        <v>839</v>
      </c>
      <c r="AM111" s="79" t="s">
        <v>860</v>
      </c>
      <c r="AN111" s="79" t="b">
        <v>1</v>
      </c>
      <c r="AO111" s="85" t="s">
        <v>817</v>
      </c>
      <c r="AP111" s="79" t="s">
        <v>176</v>
      </c>
      <c r="AQ111" s="79">
        <v>0</v>
      </c>
      <c r="AR111" s="79">
        <v>0</v>
      </c>
      <c r="AS111" s="79"/>
      <c r="AT111" s="79"/>
      <c r="AU111" s="79"/>
      <c r="AV111" s="79"/>
      <c r="AW111" s="79"/>
      <c r="AX111" s="79"/>
      <c r="AY111" s="79"/>
      <c r="AZ111" s="79"/>
      <c r="BA111">
        <v>32</v>
      </c>
      <c r="BB111" s="78" t="str">
        <f>REPLACE(INDEX(GroupVertices[Group],MATCH(Edges25[[#This Row],[Vertex 1]],GroupVertices[Vertex],0)),1,1,"")</f>
        <v>3</v>
      </c>
      <c r="BC111" s="78" t="str">
        <f>REPLACE(INDEX(GroupVertices[Group],MATCH(Edges25[[#This Row],[Vertex 2]],GroupVertices[Vertex],0)),1,1,"")</f>
        <v>3</v>
      </c>
      <c r="BD111" s="48">
        <v>0</v>
      </c>
      <c r="BE111" s="49">
        <v>0</v>
      </c>
      <c r="BF111" s="48">
        <v>0</v>
      </c>
      <c r="BG111" s="49">
        <v>0</v>
      </c>
      <c r="BH111" s="48">
        <v>0</v>
      </c>
      <c r="BI111" s="49">
        <v>0</v>
      </c>
      <c r="BJ111" s="48">
        <v>19</v>
      </c>
      <c r="BK111" s="49">
        <v>100</v>
      </c>
      <c r="BL111" s="48">
        <v>19</v>
      </c>
    </row>
    <row r="112" spans="1:64" ht="15">
      <c r="A112" s="64" t="s">
        <v>274</v>
      </c>
      <c r="B112" s="64" t="s">
        <v>222</v>
      </c>
      <c r="C112" s="65"/>
      <c r="D112" s="66"/>
      <c r="E112" s="67"/>
      <c r="F112" s="68"/>
      <c r="G112" s="65"/>
      <c r="H112" s="69"/>
      <c r="I112" s="70"/>
      <c r="J112" s="70"/>
      <c r="K112" s="34" t="s">
        <v>65</v>
      </c>
      <c r="L112" s="77">
        <v>555</v>
      </c>
      <c r="M112" s="77"/>
      <c r="N112" s="72"/>
      <c r="O112" s="79" t="s">
        <v>383</v>
      </c>
      <c r="P112" s="81">
        <v>43690.65662037037</v>
      </c>
      <c r="Q112" s="79" t="s">
        <v>473</v>
      </c>
      <c r="R112" s="79"/>
      <c r="S112" s="79"/>
      <c r="T112" s="79"/>
      <c r="U112" s="79"/>
      <c r="V112" s="82" t="s">
        <v>590</v>
      </c>
      <c r="W112" s="81">
        <v>43690.65662037037</v>
      </c>
      <c r="X112" s="82" t="s">
        <v>700</v>
      </c>
      <c r="Y112" s="79"/>
      <c r="Z112" s="79"/>
      <c r="AA112" s="85" t="s">
        <v>818</v>
      </c>
      <c r="AB112" s="79"/>
      <c r="AC112" s="79" t="b">
        <v>0</v>
      </c>
      <c r="AD112" s="79">
        <v>0</v>
      </c>
      <c r="AE112" s="85" t="s">
        <v>840</v>
      </c>
      <c r="AF112" s="79" t="b">
        <v>0</v>
      </c>
      <c r="AG112" s="79" t="s">
        <v>853</v>
      </c>
      <c r="AH112" s="79"/>
      <c r="AI112" s="85" t="s">
        <v>839</v>
      </c>
      <c r="AJ112" s="79" t="b">
        <v>0</v>
      </c>
      <c r="AK112" s="79">
        <v>0</v>
      </c>
      <c r="AL112" s="85" t="s">
        <v>839</v>
      </c>
      <c r="AM112" s="79" t="s">
        <v>860</v>
      </c>
      <c r="AN112" s="79" t="b">
        <v>0</v>
      </c>
      <c r="AO112" s="85" t="s">
        <v>818</v>
      </c>
      <c r="AP112" s="79" t="s">
        <v>176</v>
      </c>
      <c r="AQ112" s="79">
        <v>0</v>
      </c>
      <c r="AR112" s="79">
        <v>0</v>
      </c>
      <c r="AS112" s="79"/>
      <c r="AT112" s="79"/>
      <c r="AU112" s="79"/>
      <c r="AV112" s="79"/>
      <c r="AW112" s="79"/>
      <c r="AX112" s="79"/>
      <c r="AY112" s="79"/>
      <c r="AZ112" s="79"/>
      <c r="BA112">
        <v>32</v>
      </c>
      <c r="BB112" s="78" t="str">
        <f>REPLACE(INDEX(GroupVertices[Group],MATCH(Edges25[[#This Row],[Vertex 1]],GroupVertices[Vertex],0)),1,1,"")</f>
        <v>3</v>
      </c>
      <c r="BC112" s="78" t="str">
        <f>REPLACE(INDEX(GroupVertices[Group],MATCH(Edges25[[#This Row],[Vertex 2]],GroupVertices[Vertex],0)),1,1,"")</f>
        <v>3</v>
      </c>
      <c r="BD112" s="48">
        <v>0</v>
      </c>
      <c r="BE112" s="49">
        <v>0</v>
      </c>
      <c r="BF112" s="48">
        <v>1</v>
      </c>
      <c r="BG112" s="49">
        <v>5.555555555555555</v>
      </c>
      <c r="BH112" s="48">
        <v>0</v>
      </c>
      <c r="BI112" s="49">
        <v>0</v>
      </c>
      <c r="BJ112" s="48">
        <v>17</v>
      </c>
      <c r="BK112" s="49">
        <v>94.44444444444444</v>
      </c>
      <c r="BL112" s="48">
        <v>18</v>
      </c>
    </row>
    <row r="113" spans="1:64" ht="15">
      <c r="A113" s="64" t="s">
        <v>274</v>
      </c>
      <c r="B113" s="64" t="s">
        <v>222</v>
      </c>
      <c r="C113" s="65"/>
      <c r="D113" s="66"/>
      <c r="E113" s="67"/>
      <c r="F113" s="68"/>
      <c r="G113" s="65"/>
      <c r="H113" s="69"/>
      <c r="I113" s="70"/>
      <c r="J113" s="70"/>
      <c r="K113" s="34" t="s">
        <v>65</v>
      </c>
      <c r="L113" s="77">
        <v>556</v>
      </c>
      <c r="M113" s="77"/>
      <c r="N113" s="72"/>
      <c r="O113" s="79" t="s">
        <v>383</v>
      </c>
      <c r="P113" s="81">
        <v>43690.65895833333</v>
      </c>
      <c r="Q113" s="79" t="s">
        <v>474</v>
      </c>
      <c r="R113" s="82" t="s">
        <v>506</v>
      </c>
      <c r="S113" s="79" t="s">
        <v>512</v>
      </c>
      <c r="T113" s="79"/>
      <c r="U113" s="79"/>
      <c r="V113" s="82" t="s">
        <v>590</v>
      </c>
      <c r="W113" s="81">
        <v>43690.65895833333</v>
      </c>
      <c r="X113" s="82" t="s">
        <v>701</v>
      </c>
      <c r="Y113" s="79"/>
      <c r="Z113" s="79"/>
      <c r="AA113" s="85" t="s">
        <v>819</v>
      </c>
      <c r="AB113" s="79"/>
      <c r="AC113" s="79" t="b">
        <v>0</v>
      </c>
      <c r="AD113" s="79">
        <v>0</v>
      </c>
      <c r="AE113" s="85" t="s">
        <v>840</v>
      </c>
      <c r="AF113" s="79" t="b">
        <v>0</v>
      </c>
      <c r="AG113" s="79" t="s">
        <v>853</v>
      </c>
      <c r="AH113" s="79"/>
      <c r="AI113" s="85" t="s">
        <v>839</v>
      </c>
      <c r="AJ113" s="79" t="b">
        <v>0</v>
      </c>
      <c r="AK113" s="79">
        <v>0</v>
      </c>
      <c r="AL113" s="85" t="s">
        <v>839</v>
      </c>
      <c r="AM113" s="79" t="s">
        <v>860</v>
      </c>
      <c r="AN113" s="79" t="b">
        <v>1</v>
      </c>
      <c r="AO113" s="85" t="s">
        <v>819</v>
      </c>
      <c r="AP113" s="79" t="s">
        <v>176</v>
      </c>
      <c r="AQ113" s="79">
        <v>0</v>
      </c>
      <c r="AR113" s="79">
        <v>0</v>
      </c>
      <c r="AS113" s="79"/>
      <c r="AT113" s="79"/>
      <c r="AU113" s="79"/>
      <c r="AV113" s="79"/>
      <c r="AW113" s="79"/>
      <c r="AX113" s="79"/>
      <c r="AY113" s="79"/>
      <c r="AZ113" s="79"/>
      <c r="BA113">
        <v>32</v>
      </c>
      <c r="BB113" s="78" t="str">
        <f>REPLACE(INDEX(GroupVertices[Group],MATCH(Edges25[[#This Row],[Vertex 1]],GroupVertices[Vertex],0)),1,1,"")</f>
        <v>3</v>
      </c>
      <c r="BC113" s="78" t="str">
        <f>REPLACE(INDEX(GroupVertices[Group],MATCH(Edges25[[#This Row],[Vertex 2]],GroupVertices[Vertex],0)),1,1,"")</f>
        <v>3</v>
      </c>
      <c r="BD113" s="48">
        <v>0</v>
      </c>
      <c r="BE113" s="49">
        <v>0</v>
      </c>
      <c r="BF113" s="48">
        <v>0</v>
      </c>
      <c r="BG113" s="49">
        <v>0</v>
      </c>
      <c r="BH113" s="48">
        <v>0</v>
      </c>
      <c r="BI113" s="49">
        <v>0</v>
      </c>
      <c r="BJ113" s="48">
        <v>22</v>
      </c>
      <c r="BK113" s="49">
        <v>100</v>
      </c>
      <c r="BL113" s="48">
        <v>22</v>
      </c>
    </row>
    <row r="114" spans="1:64" ht="15">
      <c r="A114" s="64" t="s">
        <v>274</v>
      </c>
      <c r="B114" s="64" t="s">
        <v>222</v>
      </c>
      <c r="C114" s="65"/>
      <c r="D114" s="66"/>
      <c r="E114" s="67"/>
      <c r="F114" s="68"/>
      <c r="G114" s="65"/>
      <c r="H114" s="69"/>
      <c r="I114" s="70"/>
      <c r="J114" s="70"/>
      <c r="K114" s="34" t="s">
        <v>65</v>
      </c>
      <c r="L114" s="77">
        <v>557</v>
      </c>
      <c r="M114" s="77"/>
      <c r="N114" s="72"/>
      <c r="O114" s="79" t="s">
        <v>383</v>
      </c>
      <c r="P114" s="81">
        <v>43690.660104166665</v>
      </c>
      <c r="Q114" s="79" t="s">
        <v>475</v>
      </c>
      <c r="R114" s="82" t="s">
        <v>507</v>
      </c>
      <c r="S114" s="79" t="s">
        <v>512</v>
      </c>
      <c r="T114" s="79"/>
      <c r="U114" s="79"/>
      <c r="V114" s="82" t="s">
        <v>590</v>
      </c>
      <c r="W114" s="81">
        <v>43690.660104166665</v>
      </c>
      <c r="X114" s="82" t="s">
        <v>702</v>
      </c>
      <c r="Y114" s="79"/>
      <c r="Z114" s="79"/>
      <c r="AA114" s="85" t="s">
        <v>820</v>
      </c>
      <c r="AB114" s="79"/>
      <c r="AC114" s="79" t="b">
        <v>0</v>
      </c>
      <c r="AD114" s="79">
        <v>0</v>
      </c>
      <c r="AE114" s="85" t="s">
        <v>840</v>
      </c>
      <c r="AF114" s="79" t="b">
        <v>0</v>
      </c>
      <c r="AG114" s="79" t="s">
        <v>853</v>
      </c>
      <c r="AH114" s="79"/>
      <c r="AI114" s="85" t="s">
        <v>839</v>
      </c>
      <c r="AJ114" s="79" t="b">
        <v>0</v>
      </c>
      <c r="AK114" s="79">
        <v>0</v>
      </c>
      <c r="AL114" s="85" t="s">
        <v>839</v>
      </c>
      <c r="AM114" s="79" t="s">
        <v>860</v>
      </c>
      <c r="AN114" s="79" t="b">
        <v>1</v>
      </c>
      <c r="AO114" s="85" t="s">
        <v>820</v>
      </c>
      <c r="AP114" s="79" t="s">
        <v>176</v>
      </c>
      <c r="AQ114" s="79">
        <v>0</v>
      </c>
      <c r="AR114" s="79">
        <v>0</v>
      </c>
      <c r="AS114" s="79"/>
      <c r="AT114" s="79"/>
      <c r="AU114" s="79"/>
      <c r="AV114" s="79"/>
      <c r="AW114" s="79"/>
      <c r="AX114" s="79"/>
      <c r="AY114" s="79"/>
      <c r="AZ114" s="79"/>
      <c r="BA114">
        <v>32</v>
      </c>
      <c r="BB114" s="78" t="str">
        <f>REPLACE(INDEX(GroupVertices[Group],MATCH(Edges25[[#This Row],[Vertex 1]],GroupVertices[Vertex],0)),1,1,"")</f>
        <v>3</v>
      </c>
      <c r="BC114" s="78" t="str">
        <f>REPLACE(INDEX(GroupVertices[Group],MATCH(Edges25[[#This Row],[Vertex 2]],GroupVertices[Vertex],0)),1,1,"")</f>
        <v>3</v>
      </c>
      <c r="BD114" s="48">
        <v>1</v>
      </c>
      <c r="BE114" s="49">
        <v>4.3478260869565215</v>
      </c>
      <c r="BF114" s="48">
        <v>0</v>
      </c>
      <c r="BG114" s="49">
        <v>0</v>
      </c>
      <c r="BH114" s="48">
        <v>0</v>
      </c>
      <c r="BI114" s="49">
        <v>0</v>
      </c>
      <c r="BJ114" s="48">
        <v>22</v>
      </c>
      <c r="BK114" s="49">
        <v>95.65217391304348</v>
      </c>
      <c r="BL114" s="48">
        <v>23</v>
      </c>
    </row>
    <row r="115" spans="1:64" ht="15">
      <c r="A115" s="64" t="s">
        <v>274</v>
      </c>
      <c r="B115" s="64" t="s">
        <v>222</v>
      </c>
      <c r="C115" s="65"/>
      <c r="D115" s="66"/>
      <c r="E115" s="67"/>
      <c r="F115" s="68"/>
      <c r="G115" s="65"/>
      <c r="H115" s="69"/>
      <c r="I115" s="70"/>
      <c r="J115" s="70"/>
      <c r="K115" s="34" t="s">
        <v>65</v>
      </c>
      <c r="L115" s="77">
        <v>558</v>
      </c>
      <c r="M115" s="77"/>
      <c r="N115" s="72"/>
      <c r="O115" s="79" t="s">
        <v>383</v>
      </c>
      <c r="P115" s="81">
        <v>43690.66087962963</v>
      </c>
      <c r="Q115" s="79" t="s">
        <v>476</v>
      </c>
      <c r="R115" s="82" t="s">
        <v>508</v>
      </c>
      <c r="S115" s="79" t="s">
        <v>512</v>
      </c>
      <c r="T115" s="79"/>
      <c r="U115" s="79"/>
      <c r="V115" s="82" t="s">
        <v>590</v>
      </c>
      <c r="W115" s="81">
        <v>43690.66087962963</v>
      </c>
      <c r="X115" s="82" t="s">
        <v>703</v>
      </c>
      <c r="Y115" s="79"/>
      <c r="Z115" s="79"/>
      <c r="AA115" s="85" t="s">
        <v>821</v>
      </c>
      <c r="AB115" s="79"/>
      <c r="AC115" s="79" t="b">
        <v>0</v>
      </c>
      <c r="AD115" s="79">
        <v>0</v>
      </c>
      <c r="AE115" s="85" t="s">
        <v>840</v>
      </c>
      <c r="AF115" s="79" t="b">
        <v>0</v>
      </c>
      <c r="AG115" s="79" t="s">
        <v>853</v>
      </c>
      <c r="AH115" s="79"/>
      <c r="AI115" s="85" t="s">
        <v>839</v>
      </c>
      <c r="AJ115" s="79" t="b">
        <v>0</v>
      </c>
      <c r="AK115" s="79">
        <v>0</v>
      </c>
      <c r="AL115" s="85" t="s">
        <v>839</v>
      </c>
      <c r="AM115" s="79" t="s">
        <v>860</v>
      </c>
      <c r="AN115" s="79" t="b">
        <v>1</v>
      </c>
      <c r="AO115" s="85" t="s">
        <v>821</v>
      </c>
      <c r="AP115" s="79" t="s">
        <v>176</v>
      </c>
      <c r="AQ115" s="79">
        <v>0</v>
      </c>
      <c r="AR115" s="79">
        <v>0</v>
      </c>
      <c r="AS115" s="79"/>
      <c r="AT115" s="79"/>
      <c r="AU115" s="79"/>
      <c r="AV115" s="79"/>
      <c r="AW115" s="79"/>
      <c r="AX115" s="79"/>
      <c r="AY115" s="79"/>
      <c r="AZ115" s="79"/>
      <c r="BA115">
        <v>32</v>
      </c>
      <c r="BB115" s="78" t="str">
        <f>REPLACE(INDEX(GroupVertices[Group],MATCH(Edges25[[#This Row],[Vertex 1]],GroupVertices[Vertex],0)),1,1,"")</f>
        <v>3</v>
      </c>
      <c r="BC115" s="78" t="str">
        <f>REPLACE(INDEX(GroupVertices[Group],MATCH(Edges25[[#This Row],[Vertex 2]],GroupVertices[Vertex],0)),1,1,"")</f>
        <v>3</v>
      </c>
      <c r="BD115" s="48">
        <v>1</v>
      </c>
      <c r="BE115" s="49">
        <v>4.761904761904762</v>
      </c>
      <c r="BF115" s="48">
        <v>0</v>
      </c>
      <c r="BG115" s="49">
        <v>0</v>
      </c>
      <c r="BH115" s="48">
        <v>0</v>
      </c>
      <c r="BI115" s="49">
        <v>0</v>
      </c>
      <c r="BJ115" s="48">
        <v>20</v>
      </c>
      <c r="BK115" s="49">
        <v>95.23809523809524</v>
      </c>
      <c r="BL115" s="48">
        <v>21</v>
      </c>
    </row>
    <row r="116" spans="1:64" ht="15">
      <c r="A116" s="64" t="s">
        <v>274</v>
      </c>
      <c r="B116" s="64" t="s">
        <v>222</v>
      </c>
      <c r="C116" s="65"/>
      <c r="D116" s="66"/>
      <c r="E116" s="67"/>
      <c r="F116" s="68"/>
      <c r="G116" s="65"/>
      <c r="H116" s="69"/>
      <c r="I116" s="70"/>
      <c r="J116" s="70"/>
      <c r="K116" s="34" t="s">
        <v>65</v>
      </c>
      <c r="L116" s="77">
        <v>559</v>
      </c>
      <c r="M116" s="77"/>
      <c r="N116" s="72"/>
      <c r="O116" s="79" t="s">
        <v>383</v>
      </c>
      <c r="P116" s="81">
        <v>43690.66165509259</v>
      </c>
      <c r="Q116" s="79" t="s">
        <v>477</v>
      </c>
      <c r="R116" s="82" t="s">
        <v>509</v>
      </c>
      <c r="S116" s="79" t="s">
        <v>512</v>
      </c>
      <c r="T116" s="79"/>
      <c r="U116" s="79"/>
      <c r="V116" s="82" t="s">
        <v>590</v>
      </c>
      <c r="W116" s="81">
        <v>43690.66165509259</v>
      </c>
      <c r="X116" s="82" t="s">
        <v>704</v>
      </c>
      <c r="Y116" s="79"/>
      <c r="Z116" s="79"/>
      <c r="AA116" s="85" t="s">
        <v>822</v>
      </c>
      <c r="AB116" s="79"/>
      <c r="AC116" s="79" t="b">
        <v>0</v>
      </c>
      <c r="AD116" s="79">
        <v>0</v>
      </c>
      <c r="AE116" s="85" t="s">
        <v>840</v>
      </c>
      <c r="AF116" s="79" t="b">
        <v>0</v>
      </c>
      <c r="AG116" s="79" t="s">
        <v>853</v>
      </c>
      <c r="AH116" s="79"/>
      <c r="AI116" s="85" t="s">
        <v>839</v>
      </c>
      <c r="AJ116" s="79" t="b">
        <v>0</v>
      </c>
      <c r="AK116" s="79">
        <v>0</v>
      </c>
      <c r="AL116" s="85" t="s">
        <v>839</v>
      </c>
      <c r="AM116" s="79" t="s">
        <v>860</v>
      </c>
      <c r="AN116" s="79" t="b">
        <v>1</v>
      </c>
      <c r="AO116" s="85" t="s">
        <v>822</v>
      </c>
      <c r="AP116" s="79" t="s">
        <v>176</v>
      </c>
      <c r="AQ116" s="79">
        <v>0</v>
      </c>
      <c r="AR116" s="79">
        <v>0</v>
      </c>
      <c r="AS116" s="79"/>
      <c r="AT116" s="79"/>
      <c r="AU116" s="79"/>
      <c r="AV116" s="79"/>
      <c r="AW116" s="79"/>
      <c r="AX116" s="79"/>
      <c r="AY116" s="79"/>
      <c r="AZ116" s="79"/>
      <c r="BA116">
        <v>32</v>
      </c>
      <c r="BB116" s="78" t="str">
        <f>REPLACE(INDEX(GroupVertices[Group],MATCH(Edges25[[#This Row],[Vertex 1]],GroupVertices[Vertex],0)),1,1,"")</f>
        <v>3</v>
      </c>
      <c r="BC116" s="78" t="str">
        <f>REPLACE(INDEX(GroupVertices[Group],MATCH(Edges25[[#This Row],[Vertex 2]],GroupVertices[Vertex],0)),1,1,"")</f>
        <v>3</v>
      </c>
      <c r="BD116" s="48">
        <v>2</v>
      </c>
      <c r="BE116" s="49">
        <v>10</v>
      </c>
      <c r="BF116" s="48">
        <v>0</v>
      </c>
      <c r="BG116" s="49">
        <v>0</v>
      </c>
      <c r="BH116" s="48">
        <v>0</v>
      </c>
      <c r="BI116" s="49">
        <v>0</v>
      </c>
      <c r="BJ116" s="48">
        <v>18</v>
      </c>
      <c r="BK116" s="49">
        <v>90</v>
      </c>
      <c r="BL116" s="48">
        <v>20</v>
      </c>
    </row>
    <row r="117" spans="1:64" ht="15">
      <c r="A117" s="64" t="s">
        <v>274</v>
      </c>
      <c r="B117" s="64" t="s">
        <v>222</v>
      </c>
      <c r="C117" s="65"/>
      <c r="D117" s="66"/>
      <c r="E117" s="67"/>
      <c r="F117" s="68"/>
      <c r="G117" s="65"/>
      <c r="H117" s="69"/>
      <c r="I117" s="70"/>
      <c r="J117" s="70"/>
      <c r="K117" s="34" t="s">
        <v>65</v>
      </c>
      <c r="L117" s="77">
        <v>560</v>
      </c>
      <c r="M117" s="77"/>
      <c r="N117" s="72"/>
      <c r="O117" s="79" t="s">
        <v>383</v>
      </c>
      <c r="P117" s="81">
        <v>43690.66233796296</v>
      </c>
      <c r="Q117" s="79" t="s">
        <v>478</v>
      </c>
      <c r="R117" s="82" t="s">
        <v>510</v>
      </c>
      <c r="S117" s="79" t="s">
        <v>512</v>
      </c>
      <c r="T117" s="79"/>
      <c r="U117" s="79"/>
      <c r="V117" s="82" t="s">
        <v>590</v>
      </c>
      <c r="W117" s="81">
        <v>43690.66233796296</v>
      </c>
      <c r="X117" s="82" t="s">
        <v>705</v>
      </c>
      <c r="Y117" s="79"/>
      <c r="Z117" s="79"/>
      <c r="AA117" s="85" t="s">
        <v>823</v>
      </c>
      <c r="AB117" s="79"/>
      <c r="AC117" s="79" t="b">
        <v>0</v>
      </c>
      <c r="AD117" s="79">
        <v>0</v>
      </c>
      <c r="AE117" s="85" t="s">
        <v>840</v>
      </c>
      <c r="AF117" s="79" t="b">
        <v>0</v>
      </c>
      <c r="AG117" s="79" t="s">
        <v>853</v>
      </c>
      <c r="AH117" s="79"/>
      <c r="AI117" s="85" t="s">
        <v>839</v>
      </c>
      <c r="AJ117" s="79" t="b">
        <v>0</v>
      </c>
      <c r="AK117" s="79">
        <v>0</v>
      </c>
      <c r="AL117" s="85" t="s">
        <v>839</v>
      </c>
      <c r="AM117" s="79" t="s">
        <v>860</v>
      </c>
      <c r="AN117" s="79" t="b">
        <v>1</v>
      </c>
      <c r="AO117" s="85" t="s">
        <v>823</v>
      </c>
      <c r="AP117" s="79" t="s">
        <v>176</v>
      </c>
      <c r="AQ117" s="79">
        <v>0</v>
      </c>
      <c r="AR117" s="79">
        <v>0</v>
      </c>
      <c r="AS117" s="79"/>
      <c r="AT117" s="79"/>
      <c r="AU117" s="79"/>
      <c r="AV117" s="79"/>
      <c r="AW117" s="79"/>
      <c r="AX117" s="79"/>
      <c r="AY117" s="79"/>
      <c r="AZ117" s="79"/>
      <c r="BA117">
        <v>32</v>
      </c>
      <c r="BB117" s="78" t="str">
        <f>REPLACE(INDEX(GroupVertices[Group],MATCH(Edges25[[#This Row],[Vertex 1]],GroupVertices[Vertex],0)),1,1,"")</f>
        <v>3</v>
      </c>
      <c r="BC117" s="78" t="str">
        <f>REPLACE(INDEX(GroupVertices[Group],MATCH(Edges25[[#This Row],[Vertex 2]],GroupVertices[Vertex],0)),1,1,"")</f>
        <v>3</v>
      </c>
      <c r="BD117" s="48">
        <v>0</v>
      </c>
      <c r="BE117" s="49">
        <v>0</v>
      </c>
      <c r="BF117" s="48">
        <v>1</v>
      </c>
      <c r="BG117" s="49">
        <v>5.882352941176471</v>
      </c>
      <c r="BH117" s="48">
        <v>0</v>
      </c>
      <c r="BI117" s="49">
        <v>0</v>
      </c>
      <c r="BJ117" s="48">
        <v>16</v>
      </c>
      <c r="BK117" s="49">
        <v>94.11764705882354</v>
      </c>
      <c r="BL117" s="48">
        <v>17</v>
      </c>
    </row>
    <row r="118" spans="1:64" ht="15">
      <c r="A118" s="64" t="s">
        <v>274</v>
      </c>
      <c r="B118" s="64" t="s">
        <v>222</v>
      </c>
      <c r="C118" s="65"/>
      <c r="D118" s="66"/>
      <c r="E118" s="67"/>
      <c r="F118" s="68"/>
      <c r="G118" s="65"/>
      <c r="H118" s="69"/>
      <c r="I118" s="70"/>
      <c r="J118" s="70"/>
      <c r="K118" s="34" t="s">
        <v>65</v>
      </c>
      <c r="L118" s="77">
        <v>561</v>
      </c>
      <c r="M118" s="77"/>
      <c r="N118" s="72"/>
      <c r="O118" s="79" t="s">
        <v>383</v>
      </c>
      <c r="P118" s="81">
        <v>43690.66302083333</v>
      </c>
      <c r="Q118" s="79" t="s">
        <v>479</v>
      </c>
      <c r="R118" s="82" t="s">
        <v>511</v>
      </c>
      <c r="S118" s="79" t="s">
        <v>512</v>
      </c>
      <c r="T118" s="79"/>
      <c r="U118" s="79"/>
      <c r="V118" s="82" t="s">
        <v>590</v>
      </c>
      <c r="W118" s="81">
        <v>43690.66302083333</v>
      </c>
      <c r="X118" s="82" t="s">
        <v>706</v>
      </c>
      <c r="Y118" s="79"/>
      <c r="Z118" s="79"/>
      <c r="AA118" s="85" t="s">
        <v>824</v>
      </c>
      <c r="AB118" s="79"/>
      <c r="AC118" s="79" t="b">
        <v>0</v>
      </c>
      <c r="AD118" s="79">
        <v>0</v>
      </c>
      <c r="AE118" s="85" t="s">
        <v>840</v>
      </c>
      <c r="AF118" s="79" t="b">
        <v>0</v>
      </c>
      <c r="AG118" s="79" t="s">
        <v>853</v>
      </c>
      <c r="AH118" s="79"/>
      <c r="AI118" s="85" t="s">
        <v>839</v>
      </c>
      <c r="AJ118" s="79" t="b">
        <v>0</v>
      </c>
      <c r="AK118" s="79">
        <v>0</v>
      </c>
      <c r="AL118" s="85" t="s">
        <v>839</v>
      </c>
      <c r="AM118" s="79" t="s">
        <v>860</v>
      </c>
      <c r="AN118" s="79" t="b">
        <v>1</v>
      </c>
      <c r="AO118" s="85" t="s">
        <v>824</v>
      </c>
      <c r="AP118" s="79" t="s">
        <v>176</v>
      </c>
      <c r="AQ118" s="79">
        <v>0</v>
      </c>
      <c r="AR118" s="79">
        <v>0</v>
      </c>
      <c r="AS118" s="79"/>
      <c r="AT118" s="79"/>
      <c r="AU118" s="79"/>
      <c r="AV118" s="79"/>
      <c r="AW118" s="79"/>
      <c r="AX118" s="79"/>
      <c r="AY118" s="79"/>
      <c r="AZ118" s="79"/>
      <c r="BA118">
        <v>32</v>
      </c>
      <c r="BB118" s="78" t="str">
        <f>REPLACE(INDEX(GroupVertices[Group],MATCH(Edges25[[#This Row],[Vertex 1]],GroupVertices[Vertex],0)),1,1,"")</f>
        <v>3</v>
      </c>
      <c r="BC118" s="78" t="str">
        <f>REPLACE(INDEX(GroupVertices[Group],MATCH(Edges25[[#This Row],[Vertex 2]],GroupVertices[Vertex],0)),1,1,"")</f>
        <v>3</v>
      </c>
      <c r="BD118" s="48">
        <v>0</v>
      </c>
      <c r="BE118" s="49">
        <v>0</v>
      </c>
      <c r="BF118" s="48">
        <v>0</v>
      </c>
      <c r="BG118" s="49">
        <v>0</v>
      </c>
      <c r="BH118" s="48">
        <v>0</v>
      </c>
      <c r="BI118" s="49">
        <v>0</v>
      </c>
      <c r="BJ118" s="48">
        <v>22</v>
      </c>
      <c r="BK118" s="49">
        <v>100</v>
      </c>
      <c r="BL118" s="48">
        <v>22</v>
      </c>
    </row>
    <row r="119" spans="1:64" ht="15">
      <c r="A119" s="64" t="s">
        <v>274</v>
      </c>
      <c r="B119" s="64" t="s">
        <v>222</v>
      </c>
      <c r="C119" s="65"/>
      <c r="D119" s="66"/>
      <c r="E119" s="67"/>
      <c r="F119" s="68"/>
      <c r="G119" s="65"/>
      <c r="H119" s="69"/>
      <c r="I119" s="70"/>
      <c r="J119" s="70"/>
      <c r="K119" s="34" t="s">
        <v>65</v>
      </c>
      <c r="L119" s="77">
        <v>562</v>
      </c>
      <c r="M119" s="77"/>
      <c r="N119" s="72"/>
      <c r="O119" s="79" t="s">
        <v>383</v>
      </c>
      <c r="P119" s="81">
        <v>43690.66349537037</v>
      </c>
      <c r="Q119" s="79" t="s">
        <v>480</v>
      </c>
      <c r="R119" s="79"/>
      <c r="S119" s="79"/>
      <c r="T119" s="79"/>
      <c r="U119" s="79"/>
      <c r="V119" s="82" t="s">
        <v>590</v>
      </c>
      <c r="W119" s="81">
        <v>43690.66349537037</v>
      </c>
      <c r="X119" s="82" t="s">
        <v>707</v>
      </c>
      <c r="Y119" s="79"/>
      <c r="Z119" s="79"/>
      <c r="AA119" s="85" t="s">
        <v>825</v>
      </c>
      <c r="AB119" s="79"/>
      <c r="AC119" s="79" t="b">
        <v>0</v>
      </c>
      <c r="AD119" s="79">
        <v>0</v>
      </c>
      <c r="AE119" s="85" t="s">
        <v>840</v>
      </c>
      <c r="AF119" s="79" t="b">
        <v>0</v>
      </c>
      <c r="AG119" s="79" t="s">
        <v>853</v>
      </c>
      <c r="AH119" s="79"/>
      <c r="AI119" s="85" t="s">
        <v>839</v>
      </c>
      <c r="AJ119" s="79" t="b">
        <v>0</v>
      </c>
      <c r="AK119" s="79">
        <v>0</v>
      </c>
      <c r="AL119" s="85" t="s">
        <v>839</v>
      </c>
      <c r="AM119" s="79" t="s">
        <v>860</v>
      </c>
      <c r="AN119" s="79" t="b">
        <v>0</v>
      </c>
      <c r="AO119" s="85" t="s">
        <v>825</v>
      </c>
      <c r="AP119" s="79" t="s">
        <v>176</v>
      </c>
      <c r="AQ119" s="79">
        <v>0</v>
      </c>
      <c r="AR119" s="79">
        <v>0</v>
      </c>
      <c r="AS119" s="79"/>
      <c r="AT119" s="79"/>
      <c r="AU119" s="79"/>
      <c r="AV119" s="79"/>
      <c r="AW119" s="79"/>
      <c r="AX119" s="79"/>
      <c r="AY119" s="79"/>
      <c r="AZ119" s="79"/>
      <c r="BA119">
        <v>32</v>
      </c>
      <c r="BB119" s="78" t="str">
        <f>REPLACE(INDEX(GroupVertices[Group],MATCH(Edges25[[#This Row],[Vertex 1]],GroupVertices[Vertex],0)),1,1,"")</f>
        <v>3</v>
      </c>
      <c r="BC119" s="78" t="str">
        <f>REPLACE(INDEX(GroupVertices[Group],MATCH(Edges25[[#This Row],[Vertex 2]],GroupVertices[Vertex],0)),1,1,"")</f>
        <v>3</v>
      </c>
      <c r="BD119" s="48">
        <v>0</v>
      </c>
      <c r="BE119" s="49">
        <v>0</v>
      </c>
      <c r="BF119" s="48">
        <v>0</v>
      </c>
      <c r="BG119" s="49">
        <v>0</v>
      </c>
      <c r="BH119" s="48">
        <v>0</v>
      </c>
      <c r="BI119" s="49">
        <v>0</v>
      </c>
      <c r="BJ119" s="48">
        <v>20</v>
      </c>
      <c r="BK119" s="49">
        <v>100</v>
      </c>
      <c r="BL119" s="48">
        <v>20</v>
      </c>
    </row>
    <row r="120" spans="1:64" ht="15">
      <c r="A120" s="64" t="s">
        <v>275</v>
      </c>
      <c r="B120" s="64" t="s">
        <v>275</v>
      </c>
      <c r="C120" s="65"/>
      <c r="D120" s="66"/>
      <c r="E120" s="67"/>
      <c r="F120" s="68"/>
      <c r="G120" s="65"/>
      <c r="H120" s="69"/>
      <c r="I120" s="70"/>
      <c r="J120" s="70"/>
      <c r="K120" s="34" t="s">
        <v>65</v>
      </c>
      <c r="L120" s="77">
        <v>563</v>
      </c>
      <c r="M120" s="77"/>
      <c r="N120" s="72"/>
      <c r="O120" s="79" t="s">
        <v>176</v>
      </c>
      <c r="P120" s="81">
        <v>43690.97924768519</v>
      </c>
      <c r="Q120" s="82" t="s">
        <v>481</v>
      </c>
      <c r="R120" s="79"/>
      <c r="S120" s="79"/>
      <c r="T120" s="79"/>
      <c r="U120" s="82" t="s">
        <v>520</v>
      </c>
      <c r="V120" s="82" t="s">
        <v>520</v>
      </c>
      <c r="W120" s="81">
        <v>43690.97924768519</v>
      </c>
      <c r="X120" s="82" t="s">
        <v>708</v>
      </c>
      <c r="Y120" s="79"/>
      <c r="Z120" s="79"/>
      <c r="AA120" s="85" t="s">
        <v>826</v>
      </c>
      <c r="AB120" s="79"/>
      <c r="AC120" s="79" t="b">
        <v>0</v>
      </c>
      <c r="AD120" s="79">
        <v>0</v>
      </c>
      <c r="AE120" s="85" t="s">
        <v>839</v>
      </c>
      <c r="AF120" s="79" t="b">
        <v>0</v>
      </c>
      <c r="AG120" s="79" t="s">
        <v>854</v>
      </c>
      <c r="AH120" s="79"/>
      <c r="AI120" s="85" t="s">
        <v>839</v>
      </c>
      <c r="AJ120" s="79" t="b">
        <v>0</v>
      </c>
      <c r="AK120" s="79">
        <v>0</v>
      </c>
      <c r="AL120" s="85" t="s">
        <v>839</v>
      </c>
      <c r="AM120" s="79" t="s">
        <v>862</v>
      </c>
      <c r="AN120" s="79" t="b">
        <v>0</v>
      </c>
      <c r="AO120" s="85" t="s">
        <v>826</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10</v>
      </c>
      <c r="BC120" s="78" t="str">
        <f>REPLACE(INDEX(GroupVertices[Group],MATCH(Edges25[[#This Row],[Vertex 2]],GroupVertices[Vertex],0)),1,1,"")</f>
        <v>10</v>
      </c>
      <c r="BD120" s="48">
        <v>0</v>
      </c>
      <c r="BE120" s="49">
        <v>0</v>
      </c>
      <c r="BF120" s="48">
        <v>0</v>
      </c>
      <c r="BG120" s="49">
        <v>0</v>
      </c>
      <c r="BH120" s="48">
        <v>0</v>
      </c>
      <c r="BI120" s="49">
        <v>0</v>
      </c>
      <c r="BJ120" s="48">
        <v>0</v>
      </c>
      <c r="BK120" s="49">
        <v>0</v>
      </c>
      <c r="BL120" s="48">
        <v>0</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hyperlinks>
    <hyperlink ref="Q7" r:id="rId1" display="https://t.co/BBMENXCsD0"/>
    <hyperlink ref="Q8" r:id="rId2" display="https://t.co/BYjvdRBSAQ"/>
    <hyperlink ref="Q9" r:id="rId3" display="https://t.co/Oc5XZVQlQu"/>
    <hyperlink ref="Q11" r:id="rId4" display="https://t.co/t9GUZ0Tb1X"/>
    <hyperlink ref="Q19" r:id="rId5" display="https://t.co/AoMhRu0YZ4"/>
    <hyperlink ref="Q46" r:id="rId6" display="https://t.co/alAU5gPhSV"/>
    <hyperlink ref="Q48" r:id="rId7" display="https://t.co/BTFp3S83I4"/>
    <hyperlink ref="Q120" r:id="rId8" display="https://t.co/UXeLMPCG5u"/>
    <hyperlink ref="R6" r:id="rId9" display="https://twitter.com/i/web/status/1156623038256779264"/>
    <hyperlink ref="R21" r:id="rId10" display="https://www.kiro7.com/video?videoId=968789092&amp;videoVersion=1.0"/>
    <hyperlink ref="R22" r:id="rId11" display="https://www.kiro7.com/video?videoId=968789092&amp;videoVersion=1.0"/>
    <hyperlink ref="R24" r:id="rId12" display="https://twitter.com/i/web/status/903754886508109824"/>
    <hyperlink ref="R28" r:id="rId13" display="https://twitter.com/HealthAngel999/status/1156977138811179008"/>
    <hyperlink ref="R29" r:id="rId14" display="https://twitter.com/HealthAngel999/status/1159081916227825664"/>
    <hyperlink ref="R30" r:id="rId15" display="https://twitter.com/HealthAngel999/status/1159081916227825664"/>
    <hyperlink ref="R31" r:id="rId16" display="https://twitter.com/HealthAngel999/status/1159483182724632577"/>
    <hyperlink ref="R32" r:id="rId17" display="https://twitter.com/i/web/status/1159923187842461696"/>
    <hyperlink ref="R33" r:id="rId18" display="https://www.geekwire.com/2019/paul-allens-petrel-expedition-wins-spotlight-tv-show-pacific-war-shipwrecks/"/>
    <hyperlink ref="R47" r:id="rId19" display="https://twitter.com/i/web/status/1160252212456673283"/>
    <hyperlink ref="R77" r:id="rId20" display="https://twitter.com/i/web/status/1161015155637006336"/>
    <hyperlink ref="R84" r:id="rId21" display="https://twitter.com/i/web/status/1161267080831930368"/>
    <hyperlink ref="R88" r:id="rId22" display="https://twitter.com/i/web/status/1161280954628890624"/>
    <hyperlink ref="R89" r:id="rId23" display="https://twitter.com/i/web/status/1161281147432652800"/>
    <hyperlink ref="R90" r:id="rId24" display="https://twitter.com/i/web/status/1161281290433437697"/>
    <hyperlink ref="R91" r:id="rId25" display="https://twitter.com/i/web/status/1161283154730192896"/>
    <hyperlink ref="R93" r:id="rId26" display="https://twitter.com/i/web/status/1161284409422688256"/>
    <hyperlink ref="R94" r:id="rId27" display="https://twitter.com/i/web/status/1161284668454518784"/>
    <hyperlink ref="R97" r:id="rId28" display="https://twitter.com/i/web/status/1161285877215223809"/>
    <hyperlink ref="R106" r:id="rId29" display="https://twitter.com/i/web/status/1161299320324276224"/>
    <hyperlink ref="R107" r:id="rId30" display="https://twitter.com/i/web/status/1161300441038147584"/>
    <hyperlink ref="R108" r:id="rId31" display="https://twitter.com/i/web/status/1161300986125676544"/>
    <hyperlink ref="R109" r:id="rId32" display="https://twitter.com/i/web/status/1161301427387375617"/>
    <hyperlink ref="R110" r:id="rId33" display="https://twitter.com/i/web/status/1161302211827097600"/>
    <hyperlink ref="R111" r:id="rId34" display="https://twitter.com/i/web/status/1161302553654546433"/>
    <hyperlink ref="R113" r:id="rId35" display="https://twitter.com/i/web/status/1161303624141565958"/>
    <hyperlink ref="R114" r:id="rId36" display="https://twitter.com/i/web/status/1161304039201497093"/>
    <hyperlink ref="R115" r:id="rId37" display="https://twitter.com/i/web/status/1161304320987430912"/>
    <hyperlink ref="R116" r:id="rId38" display="https://twitter.com/i/web/status/1161304602794323968"/>
    <hyperlink ref="R117" r:id="rId39" display="https://twitter.com/i/web/status/1161304846294667264"/>
    <hyperlink ref="R118" r:id="rId40" display="https://twitter.com/i/web/status/1161305094698049538"/>
    <hyperlink ref="U7" r:id="rId41" display="https://pbs.twimg.com/media/DplORF3VsAEyiuX.jpg"/>
    <hyperlink ref="U8" r:id="rId42" display="https://pbs.twimg.com/media/DplORF3VsAEyiuX.jpg"/>
    <hyperlink ref="U9" r:id="rId43" display="https://pbs.twimg.com/media/DplORF3VsAEyiuX.jpg"/>
    <hyperlink ref="U11" r:id="rId44" display="https://pbs.twimg.com/media/DplORF3VsAEyiuX.jpg"/>
    <hyperlink ref="U15" r:id="rId45" display="https://pbs.twimg.com/media/De28Vw6U8AAtfOp.jpg"/>
    <hyperlink ref="U17" r:id="rId46" display="https://pbs.twimg.com/media/D94QnafWsAA9_Xg.jpg"/>
    <hyperlink ref="U19" r:id="rId47" display="https://pbs.twimg.com/media/DplORF3VsAEyiuX.jpg"/>
    <hyperlink ref="U26" r:id="rId48" display="https://pbs.twimg.com/media/DIqrE1YVwAA6U02.jpg"/>
    <hyperlink ref="U27" r:id="rId49" display="https://pbs.twimg.com/media/DIqrE1YVwAA6U02.jpg"/>
    <hyperlink ref="U33" r:id="rId50" display="https://pbs.twimg.com/media/EBkgrSoUIAAj_tF.jpg"/>
    <hyperlink ref="U42" r:id="rId51" display="https://pbs.twimg.com/media/EBll7n3WsAIS06G.jpg"/>
    <hyperlink ref="U46" r:id="rId52" display="https://pbs.twimg.com/media/DplORF3VsAEyiuX.jpg"/>
    <hyperlink ref="U48" r:id="rId53" display="https://pbs.twimg.com/media/DplORF3VsAEyiuX.jpg"/>
    <hyperlink ref="U49" r:id="rId54" display="https://pbs.twimg.com/media/EBtAYN9XoAYapBr.jpg"/>
    <hyperlink ref="U50" r:id="rId55" display="https://pbs.twimg.com/media/EBtAd7OXYAEPQqn.jpg"/>
    <hyperlink ref="U51" r:id="rId56" display="https://pbs.twimg.com/media/EBtAf0FXsAA2CB8.jpg"/>
    <hyperlink ref="U52" r:id="rId57" display="https://pbs.twimg.com/media/EBtAlTPXUAAH24U.jpg"/>
    <hyperlink ref="U53" r:id="rId58" display="https://pbs.twimg.com/media/EBtAm65XkAAjHbS.jpg"/>
    <hyperlink ref="U54" r:id="rId59" display="https://pbs.twimg.com/media/EBtApGZW4AE_E4q.jpg"/>
    <hyperlink ref="U55" r:id="rId60" display="https://pbs.twimg.com/media/EBtAsl0XoAQjdFm.jpg"/>
    <hyperlink ref="U56" r:id="rId61" display="https://pbs.twimg.com/media/EBtAuqbWwAAai_n.jpg"/>
    <hyperlink ref="U57" r:id="rId62" display="https://pbs.twimg.com/media/EBtBM3DXYAMQbtS.jpg"/>
    <hyperlink ref="U73" r:id="rId63" display="https://pbs.twimg.com/media/EBtq7uZXYAAYpBF.jpg"/>
    <hyperlink ref="U85" r:id="rId64" display="https://pbs.twimg.com/media/B_eqLaGVEAIZ6Xx.jpg"/>
    <hyperlink ref="U86" r:id="rId65" display="https://pbs.twimg.com/media/B_GvBGjU4AAuZXY.jpg"/>
    <hyperlink ref="U87" r:id="rId66" display="https://pbs.twimg.com/media/B_G7x4tU8AAO-Dh.jpg"/>
    <hyperlink ref="U92" r:id="rId67" display="https://pbs.twimg.com/media/EB21Ux_W4AADCk6.jpg"/>
    <hyperlink ref="U96" r:id="rId68" display="https://pbs.twimg.com/media/EB22vQSWsAIuk2z.jpg"/>
    <hyperlink ref="U120" r:id="rId69" display="https://pbs.twimg.com/media/DplORF3VsAEyiuX.jpg"/>
    <hyperlink ref="V3" r:id="rId70" display="http://pbs.twimg.com/profile_images/1103113904354258945/5GBUIZjf_normal.jpg"/>
    <hyperlink ref="V4" r:id="rId71" display="http://pbs.twimg.com/profile_images/619314197667549184/umZ7S-XE_normal.png"/>
    <hyperlink ref="V5" r:id="rId72" display="http://pbs.twimg.com/profile_images/826772344781885440/Jkc_1M8t_normal.jpg"/>
    <hyperlink ref="V6" r:id="rId73" display="http://pbs.twimg.com/profile_images/826772344781885440/Jkc_1M8t_normal.jpg"/>
    <hyperlink ref="V7" r:id="rId74" display="https://pbs.twimg.com/media/DplORF3VsAEyiuX.jpg"/>
    <hyperlink ref="V8" r:id="rId75" display="https://pbs.twimg.com/media/DplORF3VsAEyiuX.jpg"/>
    <hyperlink ref="V9" r:id="rId76" display="https://pbs.twimg.com/media/DplORF3VsAEyiuX.jpg"/>
    <hyperlink ref="V10" r:id="rId77" display="http://pbs.twimg.com/profile_images/567814796767027200/PhsdwlDU_normal.jpeg"/>
    <hyperlink ref="V11" r:id="rId78" display="https://pbs.twimg.com/media/DplORF3VsAEyiuX.jpg"/>
    <hyperlink ref="V12" r:id="rId79" display="http://pbs.twimg.com/profile_images/1158998015992107008/ay-OPNgm_normal.jpg"/>
    <hyperlink ref="V13" r:id="rId80" display="http://pbs.twimg.com/profile_images/1127460589779816448/wfdOmgKN_normal.png"/>
    <hyperlink ref="V14" r:id="rId81" display="http://pbs.twimg.com/profile_images/1127460589779816448/wfdOmgKN_normal.png"/>
    <hyperlink ref="V15" r:id="rId82" display="https://pbs.twimg.com/media/De28Vw6U8AAtfOp.jpg"/>
    <hyperlink ref="V16" r:id="rId83" display="http://pbs.twimg.com/profile_images/1156610240063967233/NBOY87zg_normal.jpg"/>
    <hyperlink ref="V17" r:id="rId84" display="https://pbs.twimg.com/media/D94QnafWsAA9_Xg.jpg"/>
    <hyperlink ref="V18" r:id="rId85" display="http://pbs.twimg.com/profile_images/1158732832593698817/p8HgFgB0_normal.jpg"/>
    <hyperlink ref="V19" r:id="rId86" display="https://pbs.twimg.com/media/DplORF3VsAEyiuX.jpg"/>
    <hyperlink ref="V20" r:id="rId87" display="http://pbs.twimg.com/profile_images/577078138695348224/O_Cuqbhg_normal.jpeg"/>
    <hyperlink ref="V21" r:id="rId88" display="http://pbs.twimg.com/profile_images/845308153465978880/J6m9z60D_normal.jpg"/>
    <hyperlink ref="V22" r:id="rId89" display="http://pbs.twimg.com/profile_images/1119373722287108096/fvcG35HS_normal.jpg"/>
    <hyperlink ref="V23" r:id="rId90" display="http://pbs.twimg.com/profile_images/967594172986224640/YW3Q6UqP_normal.jpg"/>
    <hyperlink ref="V24" r:id="rId91" display="http://pbs.twimg.com/profile_images/910626058734465024/8j0MG0_a_normal.jpg"/>
    <hyperlink ref="V25" r:id="rId92" display="http://pbs.twimg.com/profile_images/1155176839113007104/sKqY4Awj_normal.jpg"/>
    <hyperlink ref="V26" r:id="rId93" display="https://pbs.twimg.com/media/DIqrE1YVwAA6U02.jpg"/>
    <hyperlink ref="V27" r:id="rId94" display="https://pbs.twimg.com/media/DIqrE1YVwAA6U02.jpg"/>
    <hyperlink ref="V28" r:id="rId95" display="http://pbs.twimg.com/profile_images/999852887713898496/0rVAtEA9_normal.jpg"/>
    <hyperlink ref="V29" r:id="rId96" display="http://pbs.twimg.com/profile_images/999852887713898496/0rVAtEA9_normal.jpg"/>
    <hyperlink ref="V30" r:id="rId97" display="http://pbs.twimg.com/profile_images/999852887713898496/0rVAtEA9_normal.jpg"/>
    <hyperlink ref="V31" r:id="rId98" display="http://pbs.twimg.com/profile_images/999852887713898496/0rVAtEA9_normal.jpg"/>
    <hyperlink ref="V32" r:id="rId99" display="http://pbs.twimg.com/profile_images/999852887713898496/0rVAtEA9_normal.jpg"/>
    <hyperlink ref="V33" r:id="rId100" display="https://pbs.twimg.com/media/EBkgrSoUIAAj_tF.jpg"/>
    <hyperlink ref="V34" r:id="rId101" display="http://pbs.twimg.com/profile_images/1092589985155313664/MASrYuMc_normal.jpg"/>
    <hyperlink ref="V35" r:id="rId102" display="http://pbs.twimg.com/profile_images/1156533957531525123/SW6X4oXM_normal.jpg"/>
    <hyperlink ref="V36" r:id="rId103" display="http://pbs.twimg.com/profile_images/825512964656500736/_tUF6zFo_normal.jpg"/>
    <hyperlink ref="V37" r:id="rId104" display="http://pbs.twimg.com/profile_images/826187524938878979/KjKVXHcE_normal.jpg"/>
    <hyperlink ref="V38" r:id="rId105" display="http://pbs.twimg.com/profile_images/591791034071285761/TCGGN4zl_normal.jpg"/>
    <hyperlink ref="V39" r:id="rId106" display="http://pbs.twimg.com/profile_images/1132147682691100673/0aOypIYA_normal.png"/>
    <hyperlink ref="V40" r:id="rId107" display="http://pbs.twimg.com/profile_images/1261112584/Just_Art_700k_normal.jpg"/>
    <hyperlink ref="V41" r:id="rId108" display="http://pbs.twimg.com/profile_images/378800000753923614/ff7d91c49895d556dcbf0dfda20d7cbd_normal.jpeg"/>
    <hyperlink ref="V42" r:id="rId109" display="https://pbs.twimg.com/media/EBll7n3WsAIS06G.jpg"/>
    <hyperlink ref="V43" r:id="rId110" display="http://pbs.twimg.com/profile_images/783622556548866050/lU4F32gy_normal.jpg"/>
    <hyperlink ref="V44" r:id="rId111" display="http://pbs.twimg.com/profile_images/964427234948759552/chLoEZBQ_normal.png"/>
    <hyperlink ref="V45" r:id="rId112" display="http://pbs.twimg.com/profile_images/964427234948759552/chLoEZBQ_normal.png"/>
    <hyperlink ref="V46" r:id="rId113" display="https://pbs.twimg.com/media/DplORF3VsAEyiuX.jpg"/>
    <hyperlink ref="V47" r:id="rId114" display="http://pbs.twimg.com/profile_images/1149485366933479424/IswcLY8t_normal.jpg"/>
    <hyperlink ref="V48" r:id="rId115" display="https://pbs.twimg.com/media/DplORF3VsAEyiuX.jpg"/>
    <hyperlink ref="V49" r:id="rId116" display="https://pbs.twimg.com/media/EBtAYN9XoAYapBr.jpg"/>
    <hyperlink ref="V50" r:id="rId117" display="https://pbs.twimg.com/media/EBtAd7OXYAEPQqn.jpg"/>
    <hyperlink ref="V51" r:id="rId118" display="https://pbs.twimg.com/media/EBtAf0FXsAA2CB8.jpg"/>
    <hyperlink ref="V52" r:id="rId119" display="https://pbs.twimg.com/media/EBtAlTPXUAAH24U.jpg"/>
    <hyperlink ref="V53" r:id="rId120" display="https://pbs.twimg.com/media/EBtAm65XkAAjHbS.jpg"/>
    <hyperlink ref="V54" r:id="rId121" display="https://pbs.twimg.com/media/EBtApGZW4AE_E4q.jpg"/>
    <hyperlink ref="V55" r:id="rId122" display="https://pbs.twimg.com/media/EBtAsl0XoAQjdFm.jpg"/>
    <hyperlink ref="V56" r:id="rId123" display="https://pbs.twimg.com/media/EBtAuqbWwAAai_n.jpg"/>
    <hyperlink ref="V57" r:id="rId124" display="https://pbs.twimg.com/media/EBtBM3DXYAMQbtS.jpg"/>
    <hyperlink ref="V58" r:id="rId125" display="http://pbs.twimg.com/profile_images/869647218495680512/CR3cokh1_normal.jpg"/>
    <hyperlink ref="V59" r:id="rId126" display="http://pbs.twimg.com/profile_images/1061469533834108928/75pBwCNy_normal.jpg"/>
    <hyperlink ref="V60" r:id="rId127" display="http://pbs.twimg.com/profile_images/1120035729512521729/ykDznUAc_normal.jpg"/>
    <hyperlink ref="V61" r:id="rId128" display="http://pbs.twimg.com/profile_images/1094437310966317056/Xv03Mjwn_normal.jpg"/>
    <hyperlink ref="V62" r:id="rId129" display="http://pbs.twimg.com/profile_images/1094437310966317056/Xv03Mjwn_normal.jpg"/>
    <hyperlink ref="V63" r:id="rId130" display="http://pbs.twimg.com/profile_images/497204896798502913/COHUXFzo_normal.jpeg"/>
    <hyperlink ref="V64" r:id="rId131" display="http://pbs.twimg.com/profile_images/1067821559363002368/Q78s5Hmq_normal.jpg"/>
    <hyperlink ref="V65" r:id="rId132" display="http://pbs.twimg.com/profile_images/925861194124029952/ArY_1LLi_normal.jpg"/>
    <hyperlink ref="V66" r:id="rId133" display="http://pbs.twimg.com/profile_images/1078996965151584256/s2esuJDR_normal.jpg"/>
    <hyperlink ref="V67" r:id="rId134" display="http://pbs.twimg.com/profile_images/1123552580637024256/mJ0txzQp_normal.png"/>
    <hyperlink ref="V68" r:id="rId135" display="http://pbs.twimg.com/profile_images/52125931/m2bloglogo_normal.gif"/>
    <hyperlink ref="V69" r:id="rId136" display="http://pbs.twimg.com/profile_images/1396181322/new-square-pic_normal.jpg"/>
    <hyperlink ref="V70" r:id="rId137" display="http://pbs.twimg.com/profile_images/1062753774052077569/qfuTxfxd_normal.jpg"/>
    <hyperlink ref="V71" r:id="rId138" display="http://pbs.twimg.com/profile_images/623815099174686720/TYP4WqQ7_normal.jpg"/>
    <hyperlink ref="V72" r:id="rId139" display="http://pbs.twimg.com/profile_images/848635548889690114/OmuFzTKd_normal.jpg"/>
    <hyperlink ref="V73" r:id="rId140" display="https://pbs.twimg.com/media/EBtq7uZXYAAYpBF.jpg"/>
    <hyperlink ref="V74" r:id="rId141" display="http://pbs.twimg.com/profile_images/1151523360859250688/RTnASPdY_normal.png"/>
    <hyperlink ref="V75" r:id="rId142" display="http://pbs.twimg.com/profile_images/1095258612740644864/AO_XZlod_normal.jpg"/>
    <hyperlink ref="V76" r:id="rId143" display="http://pbs.twimg.com/profile_images/1159240182207602693/SeJU1Qfj_normal.jpg"/>
    <hyperlink ref="V77" r:id="rId144" display="http://pbs.twimg.com/profile_images/489491222809948160/yjjkHY_x_normal.jpeg"/>
    <hyperlink ref="V78" r:id="rId145" display="http://pbs.twimg.com/profile_images/1152619700867649536/Hnuebf9X_normal.jpg"/>
    <hyperlink ref="V79" r:id="rId146" display="http://pbs.twimg.com/profile_images/1136307276791156736/0F0ZsoYn_normal.jpg"/>
    <hyperlink ref="V80" r:id="rId147" display="http://pbs.twimg.com/profile_images/964083170197958656/4rV2A1Sa_normal.jpg"/>
    <hyperlink ref="V81" r:id="rId148" display="http://pbs.twimg.com/profile_images/964083170197958656/4rV2A1Sa_normal.jpg"/>
    <hyperlink ref="V82" r:id="rId149" display="http://pbs.twimg.com/profile_images/964083170197958656/4rV2A1Sa_normal.jpg"/>
    <hyperlink ref="V83" r:id="rId150" display="http://pbs.twimg.com/profile_images/738481018756313088/dOvpvSCh_normal.jpg"/>
    <hyperlink ref="V84" r:id="rId151" display="http://pbs.twimg.com/profile_images/1101649665647394816/4hiqmgpl_normal.jpg"/>
    <hyperlink ref="V85" r:id="rId152" display="https://pbs.twimg.com/media/B_eqLaGVEAIZ6Xx.jpg"/>
    <hyperlink ref="V86" r:id="rId153" display="https://pbs.twimg.com/media/B_GvBGjU4AAuZXY.jpg"/>
    <hyperlink ref="V87" r:id="rId154" display="https://pbs.twimg.com/media/B_G7x4tU8AAO-Dh.jpg"/>
    <hyperlink ref="V88" r:id="rId155" display="http://pbs.twimg.com/profile_images/1161990352707846145/DlVYZkV6_normal.jpg"/>
    <hyperlink ref="V89" r:id="rId156" display="http://pbs.twimg.com/profile_images/1161990352707846145/DlVYZkV6_normal.jpg"/>
    <hyperlink ref="V90" r:id="rId157" display="http://pbs.twimg.com/profile_images/1161990352707846145/DlVYZkV6_normal.jpg"/>
    <hyperlink ref="V91" r:id="rId158" display="http://pbs.twimg.com/profile_images/1161990352707846145/DlVYZkV6_normal.jpg"/>
    <hyperlink ref="V92" r:id="rId159" display="https://pbs.twimg.com/media/EB21Ux_W4AADCk6.jpg"/>
    <hyperlink ref="V93" r:id="rId160" display="http://pbs.twimg.com/profile_images/1161990352707846145/DlVYZkV6_normal.jpg"/>
    <hyperlink ref="V94" r:id="rId161" display="http://pbs.twimg.com/profile_images/1161990352707846145/DlVYZkV6_normal.jpg"/>
    <hyperlink ref="V95" r:id="rId162" display="http://pbs.twimg.com/profile_images/1161990352707846145/DlVYZkV6_normal.jpg"/>
    <hyperlink ref="V96" r:id="rId163" display="https://pbs.twimg.com/media/EB22vQSWsAIuk2z.jpg"/>
    <hyperlink ref="V97" r:id="rId164" display="http://pbs.twimg.com/profile_images/1161990352707846145/DlVYZkV6_normal.jpg"/>
    <hyperlink ref="V98" r:id="rId165" display="http://pbs.twimg.com/profile_images/1161990352707846145/DlVYZkV6_normal.jpg"/>
    <hyperlink ref="V99" r:id="rId166" display="http://pbs.twimg.com/profile_images/1161990352707846145/DlVYZkV6_normal.jpg"/>
    <hyperlink ref="V100" r:id="rId167" display="http://pbs.twimg.com/profile_images/1161990352707846145/DlVYZkV6_normal.jpg"/>
    <hyperlink ref="V101" r:id="rId168" display="http://pbs.twimg.com/profile_images/1161990352707846145/DlVYZkV6_normal.jpg"/>
    <hyperlink ref="V102" r:id="rId169" display="http://pbs.twimg.com/profile_images/1161990352707846145/DlVYZkV6_normal.jpg"/>
    <hyperlink ref="V103" r:id="rId170" display="http://pbs.twimg.com/profile_images/1161990352707846145/DlVYZkV6_normal.jpg"/>
    <hyperlink ref="V104" r:id="rId171" display="http://pbs.twimg.com/profile_images/1161990352707846145/DlVYZkV6_normal.jpg"/>
    <hyperlink ref="V105" r:id="rId172" display="http://pbs.twimg.com/profile_images/1161990352707846145/DlVYZkV6_normal.jpg"/>
    <hyperlink ref="V106" r:id="rId173" display="http://pbs.twimg.com/profile_images/1161990352707846145/DlVYZkV6_normal.jpg"/>
    <hyperlink ref="V107" r:id="rId174" display="http://pbs.twimg.com/profile_images/1161990352707846145/DlVYZkV6_normal.jpg"/>
    <hyperlink ref="V108" r:id="rId175" display="http://pbs.twimg.com/profile_images/1161990352707846145/DlVYZkV6_normal.jpg"/>
    <hyperlink ref="V109" r:id="rId176" display="http://pbs.twimg.com/profile_images/1161990352707846145/DlVYZkV6_normal.jpg"/>
    <hyperlink ref="V110" r:id="rId177" display="http://pbs.twimg.com/profile_images/1161990352707846145/DlVYZkV6_normal.jpg"/>
    <hyperlink ref="V111" r:id="rId178" display="http://pbs.twimg.com/profile_images/1161990352707846145/DlVYZkV6_normal.jpg"/>
    <hyperlink ref="V112" r:id="rId179" display="http://pbs.twimg.com/profile_images/1161990352707846145/DlVYZkV6_normal.jpg"/>
    <hyperlink ref="V113" r:id="rId180" display="http://pbs.twimg.com/profile_images/1161990352707846145/DlVYZkV6_normal.jpg"/>
    <hyperlink ref="V114" r:id="rId181" display="http://pbs.twimg.com/profile_images/1161990352707846145/DlVYZkV6_normal.jpg"/>
    <hyperlink ref="V115" r:id="rId182" display="http://pbs.twimg.com/profile_images/1161990352707846145/DlVYZkV6_normal.jpg"/>
    <hyperlink ref="V116" r:id="rId183" display="http://pbs.twimg.com/profile_images/1161990352707846145/DlVYZkV6_normal.jpg"/>
    <hyperlink ref="V117" r:id="rId184" display="http://pbs.twimg.com/profile_images/1161990352707846145/DlVYZkV6_normal.jpg"/>
    <hyperlink ref="V118" r:id="rId185" display="http://pbs.twimg.com/profile_images/1161990352707846145/DlVYZkV6_normal.jpg"/>
    <hyperlink ref="V119" r:id="rId186" display="http://pbs.twimg.com/profile_images/1161990352707846145/DlVYZkV6_normal.jpg"/>
    <hyperlink ref="V120" r:id="rId187" display="https://pbs.twimg.com/media/DplORF3VsAEyiuX.jpg"/>
    <hyperlink ref="X3" r:id="rId188" display="https://twitter.com/#!/joshmedia/status/1156608403831054336"/>
    <hyperlink ref="X4" r:id="rId189" display="https://twitter.com/#!/jamesjoaquin/status/1156607764656902145"/>
    <hyperlink ref="X5" r:id="rId190" display="https://twitter.com/#!/stephendeberry/status/1156605535333933056"/>
    <hyperlink ref="X6" r:id="rId191" display="https://twitter.com/#!/stephendeberry/status/1156623038256779264"/>
    <hyperlink ref="X7" r:id="rId192" display="https://twitter.com/#!/hilal834/status/1157252215649820673"/>
    <hyperlink ref="X8" r:id="rId193" display="https://twitter.com/#!/edward936efe/status/1157380578234290177"/>
    <hyperlink ref="X9" r:id="rId194" display="https://twitter.com/#!/623hilal/status/1157463608734945280"/>
    <hyperlink ref="X10" r:id="rId195" display="https://twitter.com/#!/jaimevelo/status/1157831259566903296"/>
    <hyperlink ref="X11" r:id="rId196" display="https://twitter.com/#!/sharp_tilda/status/1157886437737541632"/>
    <hyperlink ref="X12" r:id="rId197" display="https://twitter.com/#!/alesmiol/status/1158050424513073152"/>
    <hyperlink ref="X13" r:id="rId198" display="https://twitter.com/#!/yoochanm_612/status/1158372396681707521"/>
    <hyperlink ref="X14" r:id="rId199" display="https://twitter.com/#!/yoochanm_612/status/1158372758322987008"/>
    <hyperlink ref="X15" r:id="rId200" display="https://twitter.com/#!/paulgallen/status/1003666069146370049"/>
    <hyperlink ref="X16" r:id="rId201" display="https://twitter.com/#!/thatredgirl1/status/1159090001218605056"/>
    <hyperlink ref="X17" r:id="rId202" display="https://twitter.com/#!/valaafshar/status/1143369630905511937"/>
    <hyperlink ref="X18" r:id="rId203" display="https://twitter.com/#!/amolgho31071949/status/1159188963719954432"/>
    <hyperlink ref="X19" r:id="rId204" display="https://twitter.com/#!/mcxbeedfpujgs/status/1159305765238267905"/>
    <hyperlink ref="X20" r:id="rId205" display="https://twitter.com/#!/fusliakt/status/1159462924253110273"/>
    <hyperlink ref="X21" r:id="rId206" display="https://twitter.com/#!/flyingheritage/status/1153024058105053185"/>
    <hyperlink ref="X22" r:id="rId207" display="https://twitter.com/#!/andyhickl/status/1159655545575366656"/>
    <hyperlink ref="X23" r:id="rId208" display="https://twitter.com/#!/scrumhalf1/status/1159729639922819072"/>
    <hyperlink ref="X24" r:id="rId209" display="https://twitter.com/#!/keeganhall/status/903754886508109824"/>
    <hyperlink ref="X25" r:id="rId210" display="https://twitter.com/#!/antman1516/status/1159825774993661952"/>
    <hyperlink ref="X26" r:id="rId211" display="https://twitter.com/#!/paulgallen/status/903723508986822656"/>
    <hyperlink ref="X27" r:id="rId212" display="https://twitter.com/#!/antman1516/status/1159825711986806789"/>
    <hyperlink ref="X28" r:id="rId213" display="https://twitter.com/#!/healthangel999/status/1156997593211252737"/>
    <hyperlink ref="X29" r:id="rId214" display="https://twitter.com/#!/healthangel999/status/1159100838964600833"/>
    <hyperlink ref="X30" r:id="rId215" display="https://twitter.com/#!/healthangel999/status/1159116822127534083"/>
    <hyperlink ref="X31" r:id="rId216" display="https://twitter.com/#!/healthangel999/status/1159526676105240576"/>
    <hyperlink ref="X32" r:id="rId217" display="https://twitter.com/#!/healthangel999/status/1159923187842461696"/>
    <hyperlink ref="X33" r:id="rId218" display="https://twitter.com/#!/b0yle/status/1159994533293125632"/>
    <hyperlink ref="X34" r:id="rId219" display="https://twitter.com/#!/vulcaninc/status/1159997642677506048"/>
    <hyperlink ref="X35" r:id="rId220" display="https://twitter.com/#!/tambriej/status/1159998432238538752"/>
    <hyperlink ref="X36" r:id="rId221" display="https://twitter.com/#!/alt_nasa/status/1160005797339791360"/>
    <hyperlink ref="X37" r:id="rId222" display="https://twitter.com/#!/sueleugers/status/1160005847755436033"/>
    <hyperlink ref="X38" r:id="rId223" display="https://twitter.com/#!/jaysguitars/status/1160009175742799872"/>
    <hyperlink ref="X39" r:id="rId224" display="https://twitter.com/#!/benjohn65/status/1160019723007844352"/>
    <hyperlink ref="X40" r:id="rId225" display="https://twitter.com/#!/blueheartplanet/status/1160023365471444992"/>
    <hyperlink ref="X41" r:id="rId226" display="https://twitter.com/#!/darrellgallen/status/1160053494117818368"/>
    <hyperlink ref="X42" r:id="rId227" display="https://twitter.com/#!/kwhite_official/status/1160070474354888704"/>
    <hyperlink ref="X43" r:id="rId228" display="https://twitter.com/#!/2jazza/status/1160080650570874880"/>
    <hyperlink ref="X44" r:id="rId229" display="https://twitter.com/#!/heroisrotten/status/1160082464011739136"/>
    <hyperlink ref="X45" r:id="rId230" display="https://twitter.com/#!/heroisrotten/status/1160082691867328512"/>
    <hyperlink ref="X46" r:id="rId231" display="https://twitter.com/#!/319hilal/status/1160196622774669312"/>
    <hyperlink ref="X47" r:id="rId232" display="https://twitter.com/#!/adnanba26942430/status/1160252212456673283"/>
    <hyperlink ref="X48" r:id="rId233" display="https://twitter.com/#!/maryajzb64/status/1160362755687407617"/>
    <hyperlink ref="X49" r:id="rId234" display="https://twitter.com/#!/blacepi2912/status/1160592120052367360"/>
    <hyperlink ref="X50" r:id="rId235" display="https://twitter.com/#!/blacepi2912/status/1160592218014519297"/>
    <hyperlink ref="X51" r:id="rId236" display="https://twitter.com/#!/blacepi2912/status/1160592250151325696"/>
    <hyperlink ref="X52" r:id="rId237" display="https://twitter.com/#!/blacepi2912/status/1160592344334393344"/>
    <hyperlink ref="X53" r:id="rId238" display="https://twitter.com/#!/blacepi2912/status/1160592371752550400"/>
    <hyperlink ref="X54" r:id="rId239" display="https://twitter.com/#!/blacepi2912/status/1160592409815900160"/>
    <hyperlink ref="X55" r:id="rId240" display="https://twitter.com/#!/blacepi2912/status/1160592470956216320"/>
    <hyperlink ref="X56" r:id="rId241" display="https://twitter.com/#!/blacepi2912/status/1160592505232076800"/>
    <hyperlink ref="X57" r:id="rId242" display="https://twitter.com/#!/blacepi2912/status/1160593024965103616"/>
    <hyperlink ref="X58" r:id="rId243" display="https://twitter.com/#!/marioserna1974/status/1160615362951561218"/>
    <hyperlink ref="X59" r:id="rId244" display="https://twitter.com/#!/jeffvossler/status/1160639759791693824"/>
    <hyperlink ref="X60" r:id="rId245" display="https://twitter.com/#!/benjedwards/status/1160640826223075328"/>
    <hyperlink ref="X61" r:id="rId246" display="https://twitter.com/#!/allbusiness10/status/1160111814018863104"/>
    <hyperlink ref="X62" r:id="rId247" display="https://twitter.com/#!/allbusiness10/status/1160644834727583745"/>
    <hyperlink ref="X63" r:id="rId248" display="https://twitter.com/#!/chrisfralic/status/1160660455834214401"/>
    <hyperlink ref="X64" r:id="rId249" display="https://twitter.com/#!/dominicpajak/status/1160665338654023681"/>
    <hyperlink ref="X65" r:id="rId250" display="https://twitter.com/#!/bryanlunduke/status/1160676360303419392"/>
    <hyperlink ref="X66" r:id="rId251" display="https://twitter.com/#!/cyndemoya/status/1160680018000789504"/>
    <hyperlink ref="X67" r:id="rId252" display="https://twitter.com/#!/ravracc/status/1160686030502191105"/>
    <hyperlink ref="X68" r:id="rId253" display="https://twitter.com/#!/marcusmueller/status/1160692992790999041"/>
    <hyperlink ref="X69" r:id="rId254" display="https://twitter.com/#!/drchuck/status/1160723494050680832"/>
    <hyperlink ref="X70" r:id="rId255" display="https://twitter.com/#!/davidgreelish/status/1160734652484726784"/>
    <hyperlink ref="X71" r:id="rId256" display="https://twitter.com/#!/pimenta/status/1160738723266514944"/>
    <hyperlink ref="X72" r:id="rId257" display="https://twitter.com/#!/tuxlovesyou/status/1160938234156847105"/>
    <hyperlink ref="X73" r:id="rId258" display="https://twitter.com/#!/livingcomputers/status/1160638910726365185"/>
    <hyperlink ref="X74" r:id="rId259" display="https://twitter.com/#!/tomjcorey/status/1160948746177224706"/>
    <hyperlink ref="X75" r:id="rId260" display="https://twitter.com/#!/samuel_ilitch/status/1160949701232988161"/>
    <hyperlink ref="X76" r:id="rId261" display="https://twitter.com/#!/punishedtaifa/status/1160959601984102401"/>
    <hyperlink ref="X77" r:id="rId262" display="https://twitter.com/#!/charlescampbell/status/1161015155637006336"/>
    <hyperlink ref="X78" r:id="rId263" display="https://twitter.com/#!/vanlandinghamem/status/1161025952958148608"/>
    <hyperlink ref="X79" r:id="rId264" display="https://twitter.com/#!/twentypeace/status/1161002939105697792"/>
    <hyperlink ref="X80" r:id="rId265" display="https://twitter.com/#!/ecsilehiphop/status/1160967183599456256"/>
    <hyperlink ref="X81" r:id="rId266" display="https://twitter.com/#!/ecsilehiphop/status/1161047476767379457"/>
    <hyperlink ref="X82" r:id="rId267" display="https://twitter.com/#!/ecsilehiphop/status/1161047613136785409"/>
    <hyperlink ref="X83" r:id="rId268" display="https://twitter.com/#!/soccerkingusa/status/1161250190885556231"/>
    <hyperlink ref="X84" r:id="rId269" display="https://twitter.com/#!/peter_clarke99/status/1161267080831930368"/>
    <hyperlink ref="X85" r:id="rId270" display="https://twitter.com/#!/paulgallen/status/574114591149461504"/>
    <hyperlink ref="X86" r:id="rId271" display="https://twitter.com/#!/paulgallen/status/572431062522982400"/>
    <hyperlink ref="X87" r:id="rId272" display="https://twitter.com/#!/paulgallen/status/572445094298578944"/>
    <hyperlink ref="X88" r:id="rId273" display="https://twitter.com/#!/masicleininger1/status/1161280954628890624"/>
    <hyperlink ref="X89" r:id="rId274" display="https://twitter.com/#!/masicleininger1/status/1161281147432652800"/>
    <hyperlink ref="X90" r:id="rId275" display="https://twitter.com/#!/masicleininger1/status/1161281290433437697"/>
    <hyperlink ref="X91" r:id="rId276" display="https://twitter.com/#!/masicleininger1/status/1161283154730192896"/>
    <hyperlink ref="X92" r:id="rId277" display="https://twitter.com/#!/masicleininger1/status/1161283698278445061"/>
    <hyperlink ref="X93" r:id="rId278" display="https://twitter.com/#!/masicleininger1/status/1161284409422688256"/>
    <hyperlink ref="X94" r:id="rId279" display="https://twitter.com/#!/masicleininger1/status/1161284668454518784"/>
    <hyperlink ref="X95" r:id="rId280" display="https://twitter.com/#!/masicleininger1/status/1161284893210529795"/>
    <hyperlink ref="X96" r:id="rId281" display="https://twitter.com/#!/masicleininger1/status/1161285222765420545"/>
    <hyperlink ref="X97" r:id="rId282" display="https://twitter.com/#!/masicleininger1/status/1161285877215223809"/>
    <hyperlink ref="X98" r:id="rId283" display="https://twitter.com/#!/masicleininger1/status/1161286118270210048"/>
    <hyperlink ref="X99" r:id="rId284" display="https://twitter.com/#!/masicleininger1/status/1161286325657636865"/>
    <hyperlink ref="X100" r:id="rId285" display="https://twitter.com/#!/masicleininger1/status/1161286506658635781"/>
    <hyperlink ref="X101" r:id="rId286" display="https://twitter.com/#!/masicleininger1/status/1161287001204842498"/>
    <hyperlink ref="X102" r:id="rId287" display="https://twitter.com/#!/masicleininger1/status/1161287188820238336"/>
    <hyperlink ref="X103" r:id="rId288" display="https://twitter.com/#!/masicleininger1/status/1161287601703325700"/>
    <hyperlink ref="X104" r:id="rId289" display="https://twitter.com/#!/masicleininger1/status/1161288136711954434"/>
    <hyperlink ref="X105" r:id="rId290" display="https://twitter.com/#!/masicleininger1/status/1161298710329905152"/>
    <hyperlink ref="X106" r:id="rId291" display="https://twitter.com/#!/masicleininger1/status/1161299320324276224"/>
    <hyperlink ref="X107" r:id="rId292" display="https://twitter.com/#!/masicleininger1/status/1161300441038147584"/>
    <hyperlink ref="X108" r:id="rId293" display="https://twitter.com/#!/masicleininger1/status/1161300986125676544"/>
    <hyperlink ref="X109" r:id="rId294" display="https://twitter.com/#!/masicleininger1/status/1161301427387375617"/>
    <hyperlink ref="X110" r:id="rId295" display="https://twitter.com/#!/masicleininger1/status/1161302211827097600"/>
    <hyperlink ref="X111" r:id="rId296" display="https://twitter.com/#!/masicleininger1/status/1161302553654546433"/>
    <hyperlink ref="X112" r:id="rId297" display="https://twitter.com/#!/masicleininger1/status/1161302778184028160"/>
    <hyperlink ref="X113" r:id="rId298" display="https://twitter.com/#!/masicleininger1/status/1161303624141565958"/>
    <hyperlink ref="X114" r:id="rId299" display="https://twitter.com/#!/masicleininger1/status/1161304039201497093"/>
    <hyperlink ref="X115" r:id="rId300" display="https://twitter.com/#!/masicleininger1/status/1161304320987430912"/>
    <hyperlink ref="X116" r:id="rId301" display="https://twitter.com/#!/masicleininger1/status/1161304602794323968"/>
    <hyperlink ref="X117" r:id="rId302" display="https://twitter.com/#!/masicleininger1/status/1161304846294667264"/>
    <hyperlink ref="X118" r:id="rId303" display="https://twitter.com/#!/masicleininger1/status/1161305094698049538"/>
    <hyperlink ref="X119" r:id="rId304" display="https://twitter.com/#!/masicleininger1/status/1161305266425483264"/>
    <hyperlink ref="X120" r:id="rId305" display="https://twitter.com/#!/lolathackston/status/1161419692755640320"/>
    <hyperlink ref="AZ58" r:id="rId306" display="https://api.twitter.com/1.1/geo/id/c734bf0063981051.json"/>
  </hyperlinks>
  <printOptions/>
  <pageMargins left="0.7" right="0.7" top="0.75" bottom="0.75" header="0.3" footer="0.3"/>
  <pageSetup horizontalDpi="600" verticalDpi="600" orientation="portrait" r:id="rId310"/>
  <legacyDrawing r:id="rId308"/>
  <tableParts>
    <tablePart r:id="rId30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2695</v>
      </c>
      <c r="B1" s="13" t="s">
        <v>34</v>
      </c>
    </row>
    <row r="2" spans="1:2" ht="15">
      <c r="A2" s="114" t="s">
        <v>222</v>
      </c>
      <c r="B2" s="78">
        <v>20084.063103</v>
      </c>
    </row>
    <row r="3" spans="1:2" ht="15">
      <c r="A3" s="114" t="s">
        <v>233</v>
      </c>
      <c r="B3" s="78">
        <v>9764.82987</v>
      </c>
    </row>
    <row r="4" spans="1:2" ht="15">
      <c r="A4" s="114" t="s">
        <v>264</v>
      </c>
      <c r="B4" s="78">
        <v>2944.905996</v>
      </c>
    </row>
    <row r="5" spans="1:2" ht="15">
      <c r="A5" s="114" t="s">
        <v>265</v>
      </c>
      <c r="B5" s="78">
        <v>2671.188357</v>
      </c>
    </row>
    <row r="6" spans="1:2" ht="15">
      <c r="A6" s="114" t="s">
        <v>234</v>
      </c>
      <c r="B6" s="78">
        <v>2622.23905</v>
      </c>
    </row>
    <row r="7" spans="1:2" ht="15">
      <c r="A7" s="114" t="s">
        <v>269</v>
      </c>
      <c r="B7" s="78">
        <v>2620.496904</v>
      </c>
    </row>
    <row r="8" spans="1:2" ht="15">
      <c r="A8" s="114" t="s">
        <v>272</v>
      </c>
      <c r="B8" s="78">
        <v>2488</v>
      </c>
    </row>
    <row r="9" spans="1:2" ht="15">
      <c r="A9" s="114" t="s">
        <v>227</v>
      </c>
      <c r="B9" s="78">
        <v>2467.966423</v>
      </c>
    </row>
    <row r="10" spans="1:2" ht="15">
      <c r="A10" s="114" t="s">
        <v>296</v>
      </c>
      <c r="B10" s="78">
        <v>1169.083795</v>
      </c>
    </row>
    <row r="11" spans="1:2" ht="15">
      <c r="A11" s="114" t="s">
        <v>230</v>
      </c>
      <c r="B11" s="78">
        <v>1099.299612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2697</v>
      </c>
      <c r="B25" t="s">
        <v>2696</v>
      </c>
    </row>
    <row r="26" spans="1:2" ht="15">
      <c r="A26" s="125" t="s">
        <v>2699</v>
      </c>
      <c r="B26" s="3"/>
    </row>
    <row r="27" spans="1:2" ht="15">
      <c r="A27" s="126" t="s">
        <v>2700</v>
      </c>
      <c r="B27" s="3"/>
    </row>
    <row r="28" spans="1:2" ht="15">
      <c r="A28" s="127" t="s">
        <v>2701</v>
      </c>
      <c r="B28" s="3"/>
    </row>
    <row r="29" spans="1:2" ht="15">
      <c r="A29" s="128" t="s">
        <v>2702</v>
      </c>
      <c r="B29" s="3">
        <v>1</v>
      </c>
    </row>
    <row r="30" spans="1:2" ht="15">
      <c r="A30" s="128" t="s">
        <v>2703</v>
      </c>
      <c r="B30" s="3">
        <v>1</v>
      </c>
    </row>
    <row r="31" spans="1:2" ht="15">
      <c r="A31" s="127" t="s">
        <v>2704</v>
      </c>
      <c r="B31" s="3"/>
    </row>
    <row r="32" spans="1:2" ht="15">
      <c r="A32" s="128" t="s">
        <v>2705</v>
      </c>
      <c r="B32" s="3">
        <v>1</v>
      </c>
    </row>
    <row r="33" spans="1:2" ht="15">
      <c r="A33" s="125" t="s">
        <v>2706</v>
      </c>
      <c r="B33" s="3"/>
    </row>
    <row r="34" spans="1:2" ht="15">
      <c r="A34" s="126" t="s">
        <v>2707</v>
      </c>
      <c r="B34" s="3"/>
    </row>
    <row r="35" spans="1:2" ht="15">
      <c r="A35" s="127" t="s">
        <v>2708</v>
      </c>
      <c r="B35" s="3"/>
    </row>
    <row r="36" spans="1:2" ht="15">
      <c r="A36" s="128" t="s">
        <v>2709</v>
      </c>
      <c r="B36" s="3">
        <v>1</v>
      </c>
    </row>
    <row r="37" spans="1:2" ht="15">
      <c r="A37" s="128" t="s">
        <v>2710</v>
      </c>
      <c r="B37" s="3">
        <v>1</v>
      </c>
    </row>
    <row r="38" spans="1:2" ht="15">
      <c r="A38" s="125" t="s">
        <v>2711</v>
      </c>
      <c r="B38" s="3"/>
    </row>
    <row r="39" spans="1:2" ht="15">
      <c r="A39" s="126" t="s">
        <v>2712</v>
      </c>
      <c r="B39" s="3"/>
    </row>
    <row r="40" spans="1:2" ht="15">
      <c r="A40" s="127" t="s">
        <v>2713</v>
      </c>
      <c r="B40" s="3"/>
    </row>
    <row r="41" spans="1:2" ht="15">
      <c r="A41" s="128" t="s">
        <v>2714</v>
      </c>
      <c r="B41" s="3">
        <v>1</v>
      </c>
    </row>
    <row r="42" spans="1:2" ht="15">
      <c r="A42" s="125" t="s">
        <v>2715</v>
      </c>
      <c r="B42" s="3"/>
    </row>
    <row r="43" spans="1:2" ht="15">
      <c r="A43" s="126" t="s">
        <v>2712</v>
      </c>
      <c r="B43" s="3"/>
    </row>
    <row r="44" spans="1:2" ht="15">
      <c r="A44" s="127" t="s">
        <v>2716</v>
      </c>
      <c r="B44" s="3"/>
    </row>
    <row r="45" spans="1:2" ht="15">
      <c r="A45" s="128" t="s">
        <v>2717</v>
      </c>
      <c r="B45" s="3">
        <v>1</v>
      </c>
    </row>
    <row r="46" spans="1:2" ht="15">
      <c r="A46" s="126" t="s">
        <v>2718</v>
      </c>
      <c r="B46" s="3"/>
    </row>
    <row r="47" spans="1:2" ht="15">
      <c r="A47" s="127" t="s">
        <v>2719</v>
      </c>
      <c r="B47" s="3"/>
    </row>
    <row r="48" spans="1:2" ht="15">
      <c r="A48" s="128" t="s">
        <v>2720</v>
      </c>
      <c r="B48" s="3">
        <v>1</v>
      </c>
    </row>
    <row r="49" spans="1:2" ht="15">
      <c r="A49" s="127" t="s">
        <v>2721</v>
      </c>
      <c r="B49" s="3"/>
    </row>
    <row r="50" spans="1:2" ht="15">
      <c r="A50" s="128" t="s">
        <v>2702</v>
      </c>
      <c r="B50" s="3">
        <v>3</v>
      </c>
    </row>
    <row r="51" spans="1:2" ht="15">
      <c r="A51" s="128" t="s">
        <v>2703</v>
      </c>
      <c r="B51" s="3">
        <v>1</v>
      </c>
    </row>
    <row r="52" spans="1:2" ht="15">
      <c r="A52" s="126" t="s">
        <v>2722</v>
      </c>
      <c r="B52" s="3"/>
    </row>
    <row r="53" spans="1:2" ht="15">
      <c r="A53" s="127" t="s">
        <v>2723</v>
      </c>
      <c r="B53" s="3"/>
    </row>
    <row r="54" spans="1:2" ht="15">
      <c r="A54" s="128" t="s">
        <v>2724</v>
      </c>
      <c r="B54" s="3">
        <v>1</v>
      </c>
    </row>
    <row r="55" spans="1:2" ht="15">
      <c r="A55" s="127" t="s">
        <v>2725</v>
      </c>
      <c r="B55" s="3"/>
    </row>
    <row r="56" spans="1:2" ht="15">
      <c r="A56" s="128" t="s">
        <v>2726</v>
      </c>
      <c r="B56" s="3">
        <v>1</v>
      </c>
    </row>
    <row r="57" spans="1:2" ht="15">
      <c r="A57" s="128" t="s">
        <v>2709</v>
      </c>
      <c r="B57" s="3">
        <v>1</v>
      </c>
    </row>
    <row r="58" spans="1:2" ht="15">
      <c r="A58" s="127" t="s">
        <v>2727</v>
      </c>
      <c r="B58" s="3"/>
    </row>
    <row r="59" spans="1:2" ht="15">
      <c r="A59" s="128" t="s">
        <v>2728</v>
      </c>
      <c r="B59" s="3">
        <v>1</v>
      </c>
    </row>
    <row r="60" spans="1:2" ht="15">
      <c r="A60" s="127" t="s">
        <v>2729</v>
      </c>
      <c r="B60" s="3"/>
    </row>
    <row r="61" spans="1:2" ht="15">
      <c r="A61" s="128" t="s">
        <v>2728</v>
      </c>
      <c r="B61" s="3">
        <v>1</v>
      </c>
    </row>
    <row r="62" spans="1:2" ht="15">
      <c r="A62" s="128" t="s">
        <v>2730</v>
      </c>
      <c r="B62" s="3">
        <v>1</v>
      </c>
    </row>
    <row r="63" spans="1:2" ht="15">
      <c r="A63" s="128" t="s">
        <v>2702</v>
      </c>
      <c r="B63" s="3">
        <v>1</v>
      </c>
    </row>
    <row r="64" spans="1:2" ht="15">
      <c r="A64" s="127" t="s">
        <v>2731</v>
      </c>
      <c r="B64" s="3"/>
    </row>
    <row r="65" spans="1:2" ht="15">
      <c r="A65" s="128" t="s">
        <v>2732</v>
      </c>
      <c r="B65" s="3">
        <v>2</v>
      </c>
    </row>
    <row r="66" spans="1:2" ht="15">
      <c r="A66" s="127" t="s">
        <v>2733</v>
      </c>
      <c r="B66" s="3"/>
    </row>
    <row r="67" spans="1:2" ht="15">
      <c r="A67" s="128" t="s">
        <v>2732</v>
      </c>
      <c r="B67" s="3">
        <v>2</v>
      </c>
    </row>
    <row r="68" spans="1:2" ht="15">
      <c r="A68" s="128" t="s">
        <v>2734</v>
      </c>
      <c r="B68" s="3">
        <v>1</v>
      </c>
    </row>
    <row r="69" spans="1:2" ht="15">
      <c r="A69" s="128" t="s">
        <v>2720</v>
      </c>
      <c r="B69" s="3">
        <v>1</v>
      </c>
    </row>
    <row r="70" spans="1:2" ht="15">
      <c r="A70" s="127" t="s">
        <v>2735</v>
      </c>
      <c r="B70" s="3"/>
    </row>
    <row r="71" spans="1:2" ht="15">
      <c r="A71" s="128" t="s">
        <v>2736</v>
      </c>
      <c r="B71" s="3">
        <v>1</v>
      </c>
    </row>
    <row r="72" spans="1:2" ht="15">
      <c r="A72" s="128" t="s">
        <v>2732</v>
      </c>
      <c r="B72" s="3">
        <v>1</v>
      </c>
    </row>
    <row r="73" spans="1:2" ht="15">
      <c r="A73" s="128" t="s">
        <v>2724</v>
      </c>
      <c r="B73" s="3">
        <v>1</v>
      </c>
    </row>
    <row r="74" spans="1:2" ht="15">
      <c r="A74" s="127" t="s">
        <v>2737</v>
      </c>
      <c r="B74" s="3"/>
    </row>
    <row r="75" spans="1:2" ht="15">
      <c r="A75" s="128" t="s">
        <v>2738</v>
      </c>
      <c r="B75" s="3">
        <v>1</v>
      </c>
    </row>
    <row r="76" spans="1:2" ht="15">
      <c r="A76" s="128" t="s">
        <v>2705</v>
      </c>
      <c r="B76" s="3">
        <v>1</v>
      </c>
    </row>
    <row r="77" spans="1:2" ht="15">
      <c r="A77" s="128" t="s">
        <v>2732</v>
      </c>
      <c r="B77" s="3">
        <v>2</v>
      </c>
    </row>
    <row r="78" spans="1:2" ht="15">
      <c r="A78" s="128" t="s">
        <v>2709</v>
      </c>
      <c r="B78" s="3">
        <v>1</v>
      </c>
    </row>
    <row r="79" spans="1:2" ht="15">
      <c r="A79" s="127" t="s">
        <v>2739</v>
      </c>
      <c r="B79" s="3"/>
    </row>
    <row r="80" spans="1:2" ht="15">
      <c r="A80" s="128" t="s">
        <v>2728</v>
      </c>
      <c r="B80" s="3">
        <v>5</v>
      </c>
    </row>
    <row r="81" spans="1:2" ht="15">
      <c r="A81" s="128" t="s">
        <v>2738</v>
      </c>
      <c r="B81" s="3">
        <v>2</v>
      </c>
    </row>
    <row r="82" spans="1:2" ht="15">
      <c r="A82" s="128" t="s">
        <v>2736</v>
      </c>
      <c r="B82" s="3">
        <v>1</v>
      </c>
    </row>
    <row r="83" spans="1:2" ht="15">
      <c r="A83" s="128" t="s">
        <v>2730</v>
      </c>
      <c r="B83" s="3">
        <v>1</v>
      </c>
    </row>
    <row r="84" spans="1:2" ht="15">
      <c r="A84" s="128" t="s">
        <v>2740</v>
      </c>
      <c r="B84" s="3">
        <v>4</v>
      </c>
    </row>
    <row r="85" spans="1:2" ht="15">
      <c r="A85" s="128" t="s">
        <v>2741</v>
      </c>
      <c r="B85" s="3">
        <v>1</v>
      </c>
    </row>
    <row r="86" spans="1:2" ht="15">
      <c r="A86" s="128" t="s">
        <v>2734</v>
      </c>
      <c r="B86" s="3">
        <v>1</v>
      </c>
    </row>
    <row r="87" spans="1:2" ht="15">
      <c r="A87" s="128" t="s">
        <v>2724</v>
      </c>
      <c r="B87" s="3">
        <v>1</v>
      </c>
    </row>
    <row r="88" spans="1:2" ht="15">
      <c r="A88" s="127" t="s">
        <v>2742</v>
      </c>
      <c r="B88" s="3"/>
    </row>
    <row r="89" spans="1:2" ht="15">
      <c r="A89" s="128" t="s">
        <v>2728</v>
      </c>
      <c r="B89" s="3">
        <v>1</v>
      </c>
    </row>
    <row r="90" spans="1:2" ht="15">
      <c r="A90" s="128" t="s">
        <v>2702</v>
      </c>
      <c r="B90" s="3">
        <v>9</v>
      </c>
    </row>
    <row r="91" spans="1:2" ht="15">
      <c r="A91" s="128" t="s">
        <v>2724</v>
      </c>
      <c r="B91" s="3">
        <v>1</v>
      </c>
    </row>
    <row r="92" spans="1:2" ht="15">
      <c r="A92" s="128" t="s">
        <v>2720</v>
      </c>
      <c r="B92" s="3">
        <v>3</v>
      </c>
    </row>
    <row r="93" spans="1:2" ht="15">
      <c r="A93" s="128" t="s">
        <v>2709</v>
      </c>
      <c r="B93" s="3">
        <v>1</v>
      </c>
    </row>
    <row r="94" spans="1:2" ht="15">
      <c r="A94" s="128" t="s">
        <v>2743</v>
      </c>
      <c r="B94" s="3">
        <v>2</v>
      </c>
    </row>
    <row r="95" spans="1:2" ht="15">
      <c r="A95" s="128" t="s">
        <v>2744</v>
      </c>
      <c r="B95" s="3">
        <v>3</v>
      </c>
    </row>
    <row r="96" spans="1:2" ht="15">
      <c r="A96" s="128" t="s">
        <v>2710</v>
      </c>
      <c r="B96" s="3">
        <v>1</v>
      </c>
    </row>
    <row r="97" spans="1:2" ht="15">
      <c r="A97" s="127" t="s">
        <v>2745</v>
      </c>
      <c r="B97" s="3"/>
    </row>
    <row r="98" spans="1:2" ht="15">
      <c r="A98" s="128" t="s">
        <v>2728</v>
      </c>
      <c r="B98" s="3">
        <v>1</v>
      </c>
    </row>
    <row r="99" spans="1:2" ht="15">
      <c r="A99" s="128" t="s">
        <v>2738</v>
      </c>
      <c r="B99" s="3">
        <v>2</v>
      </c>
    </row>
    <row r="100" spans="1:2" ht="15">
      <c r="A100" s="128" t="s">
        <v>2714</v>
      </c>
      <c r="B100" s="3">
        <v>1</v>
      </c>
    </row>
    <row r="101" spans="1:2" ht="15">
      <c r="A101" s="128" t="s">
        <v>2702</v>
      </c>
      <c r="B101" s="3">
        <v>2</v>
      </c>
    </row>
    <row r="102" spans="1:2" ht="15">
      <c r="A102" s="128" t="s">
        <v>2703</v>
      </c>
      <c r="B102" s="3">
        <v>2</v>
      </c>
    </row>
    <row r="103" spans="1:2" ht="15">
      <c r="A103" s="128" t="s">
        <v>2720</v>
      </c>
      <c r="B103" s="3">
        <v>1</v>
      </c>
    </row>
    <row r="104" spans="1:2" ht="15">
      <c r="A104" s="128" t="s">
        <v>2709</v>
      </c>
      <c r="B104" s="3">
        <v>1</v>
      </c>
    </row>
    <row r="105" spans="1:2" ht="15">
      <c r="A105" s="128" t="s">
        <v>2743</v>
      </c>
      <c r="B105" s="3">
        <v>1</v>
      </c>
    </row>
    <row r="106" spans="1:2" ht="15">
      <c r="A106" s="128" t="s">
        <v>2744</v>
      </c>
      <c r="B106" s="3">
        <v>2</v>
      </c>
    </row>
    <row r="107" spans="1:2" ht="15">
      <c r="A107" s="127" t="s">
        <v>2746</v>
      </c>
      <c r="B107" s="3"/>
    </row>
    <row r="108" spans="1:2" ht="15">
      <c r="A108" s="128" t="s">
        <v>2747</v>
      </c>
      <c r="B108" s="3">
        <v>1</v>
      </c>
    </row>
    <row r="109" spans="1:2" ht="15">
      <c r="A109" s="128" t="s">
        <v>2732</v>
      </c>
      <c r="B109" s="3">
        <v>1</v>
      </c>
    </row>
    <row r="110" spans="1:2" ht="15">
      <c r="A110" s="128" t="s">
        <v>2734</v>
      </c>
      <c r="B110" s="3">
        <v>17</v>
      </c>
    </row>
    <row r="111" spans="1:2" ht="15">
      <c r="A111" s="128" t="s">
        <v>2714</v>
      </c>
      <c r="B111" s="3">
        <v>15</v>
      </c>
    </row>
    <row r="112" spans="1:2" ht="15">
      <c r="A112" s="128" t="s">
        <v>2710</v>
      </c>
      <c r="B112" s="3">
        <v>1</v>
      </c>
    </row>
    <row r="113" spans="1:2" ht="15">
      <c r="A113" s="125" t="s">
        <v>2698</v>
      </c>
      <c r="B113"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876</v>
      </c>
      <c r="AE2" s="13" t="s">
        <v>877</v>
      </c>
      <c r="AF2" s="13" t="s">
        <v>878</v>
      </c>
      <c r="AG2" s="13" t="s">
        <v>879</v>
      </c>
      <c r="AH2" s="13" t="s">
        <v>880</v>
      </c>
      <c r="AI2" s="13" t="s">
        <v>881</v>
      </c>
      <c r="AJ2" s="13" t="s">
        <v>882</v>
      </c>
      <c r="AK2" s="13" t="s">
        <v>883</v>
      </c>
      <c r="AL2" s="13" t="s">
        <v>884</v>
      </c>
      <c r="AM2" s="13" t="s">
        <v>885</v>
      </c>
      <c r="AN2" s="13" t="s">
        <v>886</v>
      </c>
      <c r="AO2" s="13" t="s">
        <v>887</v>
      </c>
      <c r="AP2" s="13" t="s">
        <v>888</v>
      </c>
      <c r="AQ2" s="13" t="s">
        <v>889</v>
      </c>
      <c r="AR2" s="13" t="s">
        <v>890</v>
      </c>
      <c r="AS2" s="13" t="s">
        <v>192</v>
      </c>
      <c r="AT2" s="13" t="s">
        <v>891</v>
      </c>
      <c r="AU2" s="13" t="s">
        <v>892</v>
      </c>
      <c r="AV2" s="13" t="s">
        <v>893</v>
      </c>
      <c r="AW2" s="13" t="s">
        <v>894</v>
      </c>
      <c r="AX2" s="13" t="s">
        <v>895</v>
      </c>
      <c r="AY2" s="13" t="s">
        <v>896</v>
      </c>
      <c r="AZ2" s="13" t="s">
        <v>2151</v>
      </c>
      <c r="BA2" s="115" t="s">
        <v>2411</v>
      </c>
      <c r="BB2" s="115" t="s">
        <v>2414</v>
      </c>
      <c r="BC2" s="115" t="s">
        <v>2415</v>
      </c>
      <c r="BD2" s="115" t="s">
        <v>2416</v>
      </c>
      <c r="BE2" s="115" t="s">
        <v>2417</v>
      </c>
      <c r="BF2" s="115" t="s">
        <v>2419</v>
      </c>
      <c r="BG2" s="115" t="s">
        <v>2420</v>
      </c>
      <c r="BH2" s="115" t="s">
        <v>2457</v>
      </c>
      <c r="BI2" s="115" t="s">
        <v>2466</v>
      </c>
      <c r="BJ2" s="115" t="s">
        <v>2501</v>
      </c>
      <c r="BK2" s="115" t="s">
        <v>2664</v>
      </c>
      <c r="BL2" s="115" t="s">
        <v>2665</v>
      </c>
      <c r="BM2" s="115" t="s">
        <v>2666</v>
      </c>
      <c r="BN2" s="115" t="s">
        <v>2667</v>
      </c>
      <c r="BO2" s="115" t="s">
        <v>2668</v>
      </c>
      <c r="BP2" s="115" t="s">
        <v>2669</v>
      </c>
      <c r="BQ2" s="115" t="s">
        <v>2670</v>
      </c>
      <c r="BR2" s="115" t="s">
        <v>2671</v>
      </c>
      <c r="BS2" s="115" t="s">
        <v>2673</v>
      </c>
      <c r="BT2" s="3"/>
      <c r="BU2" s="3"/>
    </row>
    <row r="3" spans="1:73" ht="15" customHeight="1">
      <c r="A3" s="64" t="s">
        <v>212</v>
      </c>
      <c r="B3" s="65"/>
      <c r="C3" s="65" t="s">
        <v>64</v>
      </c>
      <c r="D3" s="66">
        <v>165.05812872171336</v>
      </c>
      <c r="E3" s="68"/>
      <c r="F3" s="100" t="s">
        <v>541</v>
      </c>
      <c r="G3" s="65"/>
      <c r="H3" s="69" t="s">
        <v>212</v>
      </c>
      <c r="I3" s="70"/>
      <c r="J3" s="70"/>
      <c r="K3" s="69" t="s">
        <v>1922</v>
      </c>
      <c r="L3" s="73">
        <v>514.7374816582202</v>
      </c>
      <c r="M3" s="74">
        <v>7057.650390625</v>
      </c>
      <c r="N3" s="74">
        <v>1617.3323974609375</v>
      </c>
      <c r="O3" s="75"/>
      <c r="P3" s="76"/>
      <c r="Q3" s="76"/>
      <c r="R3" s="48"/>
      <c r="S3" s="48">
        <v>2</v>
      </c>
      <c r="T3" s="48">
        <v>11</v>
      </c>
      <c r="U3" s="49">
        <v>1032</v>
      </c>
      <c r="V3" s="49">
        <v>0.002336</v>
      </c>
      <c r="W3" s="49">
        <v>0.008858</v>
      </c>
      <c r="X3" s="49">
        <v>2.330884</v>
      </c>
      <c r="Y3" s="49">
        <v>0.16363636363636364</v>
      </c>
      <c r="Z3" s="49">
        <v>0.18181818181818182</v>
      </c>
      <c r="AA3" s="71">
        <v>3</v>
      </c>
      <c r="AB3" s="71"/>
      <c r="AC3" s="72"/>
      <c r="AD3" s="78" t="s">
        <v>897</v>
      </c>
      <c r="AE3" s="78">
        <v>923</v>
      </c>
      <c r="AF3" s="78">
        <v>28298</v>
      </c>
      <c r="AG3" s="78">
        <v>30844</v>
      </c>
      <c r="AH3" s="78">
        <v>26213</v>
      </c>
      <c r="AI3" s="78"/>
      <c r="AJ3" s="78" t="s">
        <v>1065</v>
      </c>
      <c r="AK3" s="78" t="s">
        <v>1220</v>
      </c>
      <c r="AL3" s="83" t="s">
        <v>1327</v>
      </c>
      <c r="AM3" s="78"/>
      <c r="AN3" s="80">
        <v>39536.05630787037</v>
      </c>
      <c r="AO3" s="83" t="s">
        <v>1462</v>
      </c>
      <c r="AP3" s="78" t="b">
        <v>0</v>
      </c>
      <c r="AQ3" s="78" t="b">
        <v>0</v>
      </c>
      <c r="AR3" s="78" t="b">
        <v>1</v>
      </c>
      <c r="AS3" s="78"/>
      <c r="AT3" s="78">
        <v>1073</v>
      </c>
      <c r="AU3" s="83" t="s">
        <v>1610</v>
      </c>
      <c r="AV3" s="78" t="b">
        <v>1</v>
      </c>
      <c r="AW3" s="78" t="s">
        <v>1751</v>
      </c>
      <c r="AX3" s="83" t="s">
        <v>1752</v>
      </c>
      <c r="AY3" s="78" t="s">
        <v>66</v>
      </c>
      <c r="AZ3" s="78" t="str">
        <f>REPLACE(INDEX(GroupVertices[Group],MATCH(Vertices[[#This Row],[Vertex]],GroupVertices[Vertex],0)),1,1,"")</f>
        <v>8</v>
      </c>
      <c r="BA3" s="48"/>
      <c r="BB3" s="48"/>
      <c r="BC3" s="48"/>
      <c r="BD3" s="48"/>
      <c r="BE3" s="48"/>
      <c r="BF3" s="48"/>
      <c r="BG3" s="116" t="s">
        <v>2421</v>
      </c>
      <c r="BH3" s="116" t="s">
        <v>2421</v>
      </c>
      <c r="BI3" s="116" t="s">
        <v>2467</v>
      </c>
      <c r="BJ3" s="116" t="s">
        <v>2467</v>
      </c>
      <c r="BK3" s="116">
        <v>1</v>
      </c>
      <c r="BL3" s="120">
        <v>4.545454545454546</v>
      </c>
      <c r="BM3" s="116">
        <v>0</v>
      </c>
      <c r="BN3" s="120">
        <v>0</v>
      </c>
      <c r="BO3" s="116">
        <v>0</v>
      </c>
      <c r="BP3" s="120">
        <v>0</v>
      </c>
      <c r="BQ3" s="116">
        <v>21</v>
      </c>
      <c r="BR3" s="120">
        <v>95.45454545454545</v>
      </c>
      <c r="BS3" s="116">
        <v>22</v>
      </c>
      <c r="BT3" s="3"/>
      <c r="BU3" s="3"/>
    </row>
    <row r="4" spans="1:76" ht="15">
      <c r="A4" s="64" t="s">
        <v>276</v>
      </c>
      <c r="B4" s="65"/>
      <c r="C4" s="65" t="s">
        <v>64</v>
      </c>
      <c r="D4" s="66">
        <v>162.99952761845807</v>
      </c>
      <c r="E4" s="68"/>
      <c r="F4" s="100" t="s">
        <v>1631</v>
      </c>
      <c r="G4" s="65"/>
      <c r="H4" s="69" t="s">
        <v>276</v>
      </c>
      <c r="I4" s="70"/>
      <c r="J4" s="70"/>
      <c r="K4" s="69" t="s">
        <v>1923</v>
      </c>
      <c r="L4" s="73">
        <v>1</v>
      </c>
      <c r="M4" s="74">
        <v>7171.91357421875</v>
      </c>
      <c r="N4" s="74">
        <v>2740.90234375</v>
      </c>
      <c r="O4" s="75"/>
      <c r="P4" s="76"/>
      <c r="Q4" s="76"/>
      <c r="R4" s="86"/>
      <c r="S4" s="48">
        <v>1</v>
      </c>
      <c r="T4" s="48">
        <v>0</v>
      </c>
      <c r="U4" s="49">
        <v>0</v>
      </c>
      <c r="V4" s="49">
        <v>0.001704</v>
      </c>
      <c r="W4" s="49">
        <v>0.000914</v>
      </c>
      <c r="X4" s="49">
        <v>0.330114</v>
      </c>
      <c r="Y4" s="49">
        <v>0</v>
      </c>
      <c r="Z4" s="49">
        <v>0</v>
      </c>
      <c r="AA4" s="71">
        <v>4</v>
      </c>
      <c r="AB4" s="71"/>
      <c r="AC4" s="72"/>
      <c r="AD4" s="78" t="s">
        <v>898</v>
      </c>
      <c r="AE4" s="78">
        <v>3369</v>
      </c>
      <c r="AF4" s="78">
        <v>9249</v>
      </c>
      <c r="AG4" s="78">
        <v>8373</v>
      </c>
      <c r="AH4" s="78">
        <v>6007</v>
      </c>
      <c r="AI4" s="78"/>
      <c r="AJ4" s="78" t="s">
        <v>1066</v>
      </c>
      <c r="AK4" s="78" t="s">
        <v>1221</v>
      </c>
      <c r="AL4" s="83" t="s">
        <v>1328</v>
      </c>
      <c r="AM4" s="78"/>
      <c r="AN4" s="80">
        <v>39603.77402777778</v>
      </c>
      <c r="AO4" s="83" t="s">
        <v>1463</v>
      </c>
      <c r="AP4" s="78" t="b">
        <v>0</v>
      </c>
      <c r="AQ4" s="78" t="b">
        <v>0</v>
      </c>
      <c r="AR4" s="78" t="b">
        <v>1</v>
      </c>
      <c r="AS4" s="78" t="s">
        <v>853</v>
      </c>
      <c r="AT4" s="78">
        <v>358</v>
      </c>
      <c r="AU4" s="83" t="s">
        <v>1611</v>
      </c>
      <c r="AV4" s="78" t="b">
        <v>0</v>
      </c>
      <c r="AW4" s="78" t="s">
        <v>1751</v>
      </c>
      <c r="AX4" s="83" t="s">
        <v>1753</v>
      </c>
      <c r="AY4" s="78" t="s">
        <v>65</v>
      </c>
      <c r="AZ4" s="78" t="str">
        <f>REPLACE(INDEX(GroupVertices[Group],MATCH(Vertices[[#This Row],[Vertex]],GroupVertices[Vertex],0)),1,1,"")</f>
        <v>8</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162.59254080787173</v>
      </c>
      <c r="E5" s="68"/>
      <c r="F5" s="100" t="s">
        <v>542</v>
      </c>
      <c r="G5" s="65"/>
      <c r="H5" s="69" t="s">
        <v>213</v>
      </c>
      <c r="I5" s="70"/>
      <c r="J5" s="70"/>
      <c r="K5" s="69" t="s">
        <v>1924</v>
      </c>
      <c r="L5" s="73">
        <v>356.43465300772215</v>
      </c>
      <c r="M5" s="74">
        <v>7184.41455078125</v>
      </c>
      <c r="N5" s="74">
        <v>1151.0482177734375</v>
      </c>
      <c r="O5" s="75"/>
      <c r="P5" s="76"/>
      <c r="Q5" s="76"/>
      <c r="R5" s="86"/>
      <c r="S5" s="48">
        <v>2</v>
      </c>
      <c r="T5" s="48">
        <v>10</v>
      </c>
      <c r="U5" s="49">
        <v>714</v>
      </c>
      <c r="V5" s="49">
        <v>0.002331</v>
      </c>
      <c r="W5" s="49">
        <v>0.008773</v>
      </c>
      <c r="X5" s="49">
        <v>2.055669</v>
      </c>
      <c r="Y5" s="49">
        <v>0.2</v>
      </c>
      <c r="Z5" s="49">
        <v>0.2</v>
      </c>
      <c r="AA5" s="71">
        <v>5</v>
      </c>
      <c r="AB5" s="71"/>
      <c r="AC5" s="72"/>
      <c r="AD5" s="78" t="s">
        <v>899</v>
      </c>
      <c r="AE5" s="78">
        <v>831</v>
      </c>
      <c r="AF5" s="78">
        <v>5483</v>
      </c>
      <c r="AG5" s="78">
        <v>3327</v>
      </c>
      <c r="AH5" s="78">
        <v>592</v>
      </c>
      <c r="AI5" s="78"/>
      <c r="AJ5" s="78" t="s">
        <v>1067</v>
      </c>
      <c r="AK5" s="78" t="s">
        <v>1222</v>
      </c>
      <c r="AL5" s="83" t="s">
        <v>1329</v>
      </c>
      <c r="AM5" s="78"/>
      <c r="AN5" s="80">
        <v>39654.36002314815</v>
      </c>
      <c r="AO5" s="83" t="s">
        <v>1464</v>
      </c>
      <c r="AP5" s="78" t="b">
        <v>0</v>
      </c>
      <c r="AQ5" s="78" t="b">
        <v>0</v>
      </c>
      <c r="AR5" s="78" t="b">
        <v>0</v>
      </c>
      <c r="AS5" s="78"/>
      <c r="AT5" s="78">
        <v>285</v>
      </c>
      <c r="AU5" s="83" t="s">
        <v>1612</v>
      </c>
      <c r="AV5" s="78" t="b">
        <v>1</v>
      </c>
      <c r="AW5" s="78" t="s">
        <v>1751</v>
      </c>
      <c r="AX5" s="83" t="s">
        <v>1754</v>
      </c>
      <c r="AY5" s="78" t="s">
        <v>66</v>
      </c>
      <c r="AZ5" s="78" t="str">
        <f>REPLACE(INDEX(GroupVertices[Group],MATCH(Vertices[[#This Row],[Vertex]],GroupVertices[Vertex],0)),1,1,"")</f>
        <v>8</v>
      </c>
      <c r="BA5" s="48"/>
      <c r="BB5" s="48"/>
      <c r="BC5" s="48"/>
      <c r="BD5" s="48"/>
      <c r="BE5" s="48"/>
      <c r="BF5" s="48"/>
      <c r="BG5" s="116" t="s">
        <v>2422</v>
      </c>
      <c r="BH5" s="116" t="s">
        <v>2422</v>
      </c>
      <c r="BI5" s="116" t="s">
        <v>2468</v>
      </c>
      <c r="BJ5" s="116" t="s">
        <v>2468</v>
      </c>
      <c r="BK5" s="116">
        <v>0</v>
      </c>
      <c r="BL5" s="120">
        <v>0</v>
      </c>
      <c r="BM5" s="116">
        <v>0</v>
      </c>
      <c r="BN5" s="120">
        <v>0</v>
      </c>
      <c r="BO5" s="116">
        <v>0</v>
      </c>
      <c r="BP5" s="120">
        <v>0</v>
      </c>
      <c r="BQ5" s="116">
        <v>10</v>
      </c>
      <c r="BR5" s="120">
        <v>100</v>
      </c>
      <c r="BS5" s="116">
        <v>10</v>
      </c>
      <c r="BT5" s="2"/>
      <c r="BU5" s="3"/>
      <c r="BV5" s="3"/>
      <c r="BW5" s="3"/>
      <c r="BX5" s="3"/>
    </row>
    <row r="6" spans="1:76" ht="15">
      <c r="A6" s="64" t="s">
        <v>277</v>
      </c>
      <c r="B6" s="65"/>
      <c r="C6" s="65" t="s">
        <v>64</v>
      </c>
      <c r="D6" s="66">
        <v>169.1912170304959</v>
      </c>
      <c r="E6" s="68"/>
      <c r="F6" s="100" t="s">
        <v>1632</v>
      </c>
      <c r="G6" s="65"/>
      <c r="H6" s="69" t="s">
        <v>277</v>
      </c>
      <c r="I6" s="70"/>
      <c r="J6" s="70"/>
      <c r="K6" s="69" t="s">
        <v>1925</v>
      </c>
      <c r="L6" s="73">
        <v>1</v>
      </c>
      <c r="M6" s="74">
        <v>6441.33740234375</v>
      </c>
      <c r="N6" s="74">
        <v>2124.94970703125</v>
      </c>
      <c r="O6" s="75"/>
      <c r="P6" s="76"/>
      <c r="Q6" s="76"/>
      <c r="R6" s="86"/>
      <c r="S6" s="48">
        <v>3</v>
      </c>
      <c r="T6" s="48">
        <v>0</v>
      </c>
      <c r="U6" s="49">
        <v>0</v>
      </c>
      <c r="V6" s="49">
        <v>0.001709</v>
      </c>
      <c r="W6" s="49">
        <v>0.002724</v>
      </c>
      <c r="X6" s="49">
        <v>0.679577</v>
      </c>
      <c r="Y6" s="49">
        <v>1</v>
      </c>
      <c r="Z6" s="49">
        <v>0</v>
      </c>
      <c r="AA6" s="71">
        <v>6</v>
      </c>
      <c r="AB6" s="71"/>
      <c r="AC6" s="72"/>
      <c r="AD6" s="78" t="s">
        <v>900</v>
      </c>
      <c r="AE6" s="78">
        <v>488</v>
      </c>
      <c r="AF6" s="78">
        <v>66543</v>
      </c>
      <c r="AG6" s="78">
        <v>3718</v>
      </c>
      <c r="AH6" s="78">
        <v>2694</v>
      </c>
      <c r="AI6" s="78"/>
      <c r="AJ6" s="78" t="s">
        <v>1068</v>
      </c>
      <c r="AK6" s="78" t="s">
        <v>1223</v>
      </c>
      <c r="AL6" s="83" t="s">
        <v>1330</v>
      </c>
      <c r="AM6" s="78"/>
      <c r="AN6" s="80">
        <v>39153.27394675926</v>
      </c>
      <c r="AO6" s="78"/>
      <c r="AP6" s="78" t="b">
        <v>0</v>
      </c>
      <c r="AQ6" s="78" t="b">
        <v>0</v>
      </c>
      <c r="AR6" s="78" t="b">
        <v>1</v>
      </c>
      <c r="AS6" s="78" t="s">
        <v>853</v>
      </c>
      <c r="AT6" s="78">
        <v>2051</v>
      </c>
      <c r="AU6" s="83" t="s">
        <v>1611</v>
      </c>
      <c r="AV6" s="78" t="b">
        <v>0</v>
      </c>
      <c r="AW6" s="78" t="s">
        <v>1751</v>
      </c>
      <c r="AX6" s="83" t="s">
        <v>1755</v>
      </c>
      <c r="AY6" s="78" t="s">
        <v>65</v>
      </c>
      <c r="AZ6" s="78" t="str">
        <f>REPLACE(INDEX(GroupVertices[Group],MATCH(Vertices[[#This Row],[Vertex]],GroupVertices[Vertex],0)),1,1,"")</f>
        <v>8</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162.435733090888</v>
      </c>
      <c r="E7" s="68"/>
      <c r="F7" s="100" t="s">
        <v>543</v>
      </c>
      <c r="G7" s="65"/>
      <c r="H7" s="69" t="s">
        <v>214</v>
      </c>
      <c r="I7" s="70"/>
      <c r="J7" s="70"/>
      <c r="K7" s="69" t="s">
        <v>1926</v>
      </c>
      <c r="L7" s="73">
        <v>356.43465300772215</v>
      </c>
      <c r="M7" s="74">
        <v>6839.43408203125</v>
      </c>
      <c r="N7" s="74">
        <v>1184.718994140625</v>
      </c>
      <c r="O7" s="75"/>
      <c r="P7" s="76"/>
      <c r="Q7" s="76"/>
      <c r="R7" s="86"/>
      <c r="S7" s="48">
        <v>2</v>
      </c>
      <c r="T7" s="48">
        <v>10</v>
      </c>
      <c r="U7" s="49">
        <v>714</v>
      </c>
      <c r="V7" s="49">
        <v>0.002331</v>
      </c>
      <c r="W7" s="49">
        <v>0.008773</v>
      </c>
      <c r="X7" s="49">
        <v>2.055669</v>
      </c>
      <c r="Y7" s="49">
        <v>0.2</v>
      </c>
      <c r="Z7" s="49">
        <v>0.2</v>
      </c>
      <c r="AA7" s="71">
        <v>7</v>
      </c>
      <c r="AB7" s="71"/>
      <c r="AC7" s="72"/>
      <c r="AD7" s="78" t="s">
        <v>901</v>
      </c>
      <c r="AE7" s="78">
        <v>967</v>
      </c>
      <c r="AF7" s="78">
        <v>4032</v>
      </c>
      <c r="AG7" s="78">
        <v>2908</v>
      </c>
      <c r="AH7" s="78">
        <v>2032</v>
      </c>
      <c r="AI7" s="78"/>
      <c r="AJ7" s="78" t="s">
        <v>1069</v>
      </c>
      <c r="AK7" s="78" t="s">
        <v>1224</v>
      </c>
      <c r="AL7" s="83" t="s">
        <v>1331</v>
      </c>
      <c r="AM7" s="78"/>
      <c r="AN7" s="80">
        <v>39241.63238425926</v>
      </c>
      <c r="AO7" s="83" t="s">
        <v>1465</v>
      </c>
      <c r="AP7" s="78" t="b">
        <v>0</v>
      </c>
      <c r="AQ7" s="78" t="b">
        <v>0</v>
      </c>
      <c r="AR7" s="78" t="b">
        <v>0</v>
      </c>
      <c r="AS7" s="78"/>
      <c r="AT7" s="78">
        <v>194</v>
      </c>
      <c r="AU7" s="83" t="s">
        <v>1613</v>
      </c>
      <c r="AV7" s="78" t="b">
        <v>0</v>
      </c>
      <c r="AW7" s="78" t="s">
        <v>1751</v>
      </c>
      <c r="AX7" s="83" t="s">
        <v>1756</v>
      </c>
      <c r="AY7" s="78" t="s">
        <v>66</v>
      </c>
      <c r="AZ7" s="78" t="str">
        <f>REPLACE(INDEX(GroupVertices[Group],MATCH(Vertices[[#This Row],[Vertex]],GroupVertices[Vertex],0)),1,1,"")</f>
        <v>8</v>
      </c>
      <c r="BA7" s="48" t="s">
        <v>482</v>
      </c>
      <c r="BB7" s="48" t="s">
        <v>482</v>
      </c>
      <c r="BC7" s="48" t="s">
        <v>512</v>
      </c>
      <c r="BD7" s="48" t="s">
        <v>512</v>
      </c>
      <c r="BE7" s="48"/>
      <c r="BF7" s="48"/>
      <c r="BG7" s="116" t="s">
        <v>2423</v>
      </c>
      <c r="BH7" s="116" t="s">
        <v>2458</v>
      </c>
      <c r="BI7" s="116" t="s">
        <v>2469</v>
      </c>
      <c r="BJ7" s="116" t="s">
        <v>2502</v>
      </c>
      <c r="BK7" s="116">
        <v>1</v>
      </c>
      <c r="BL7" s="120">
        <v>2.3255813953488373</v>
      </c>
      <c r="BM7" s="116">
        <v>0</v>
      </c>
      <c r="BN7" s="120">
        <v>0</v>
      </c>
      <c r="BO7" s="116">
        <v>0</v>
      </c>
      <c r="BP7" s="120">
        <v>0</v>
      </c>
      <c r="BQ7" s="116">
        <v>42</v>
      </c>
      <c r="BR7" s="120">
        <v>97.67441860465117</v>
      </c>
      <c r="BS7" s="116">
        <v>43</v>
      </c>
      <c r="BT7" s="2"/>
      <c r="BU7" s="3"/>
      <c r="BV7" s="3"/>
      <c r="BW7" s="3"/>
      <c r="BX7" s="3"/>
    </row>
    <row r="8" spans="1:76" ht="15">
      <c r="A8" s="64" t="s">
        <v>278</v>
      </c>
      <c r="B8" s="65"/>
      <c r="C8" s="65" t="s">
        <v>64</v>
      </c>
      <c r="D8" s="66">
        <v>184.82422235333186</v>
      </c>
      <c r="E8" s="68"/>
      <c r="F8" s="100" t="s">
        <v>1633</v>
      </c>
      <c r="G8" s="65"/>
      <c r="H8" s="69" t="s">
        <v>278</v>
      </c>
      <c r="I8" s="70"/>
      <c r="J8" s="70"/>
      <c r="K8" s="69" t="s">
        <v>1927</v>
      </c>
      <c r="L8" s="73">
        <v>1</v>
      </c>
      <c r="M8" s="74">
        <v>7744.47216796875</v>
      </c>
      <c r="N8" s="74">
        <v>627.3269653320312</v>
      </c>
      <c r="O8" s="75"/>
      <c r="P8" s="76"/>
      <c r="Q8" s="76"/>
      <c r="R8" s="86"/>
      <c r="S8" s="48">
        <v>3</v>
      </c>
      <c r="T8" s="48">
        <v>0</v>
      </c>
      <c r="U8" s="49">
        <v>0</v>
      </c>
      <c r="V8" s="49">
        <v>0.001709</v>
      </c>
      <c r="W8" s="49">
        <v>0.002724</v>
      </c>
      <c r="X8" s="49">
        <v>0.679577</v>
      </c>
      <c r="Y8" s="49">
        <v>1</v>
      </c>
      <c r="Z8" s="49">
        <v>0</v>
      </c>
      <c r="AA8" s="71">
        <v>8</v>
      </c>
      <c r="AB8" s="71"/>
      <c r="AC8" s="72"/>
      <c r="AD8" s="78" t="s">
        <v>902</v>
      </c>
      <c r="AE8" s="78">
        <v>1000</v>
      </c>
      <c r="AF8" s="78">
        <v>211201</v>
      </c>
      <c r="AG8" s="78">
        <v>782</v>
      </c>
      <c r="AH8" s="78">
        <v>568488</v>
      </c>
      <c r="AI8" s="78"/>
      <c r="AJ8" s="78" t="s">
        <v>1070</v>
      </c>
      <c r="AK8" s="78" t="s">
        <v>1225</v>
      </c>
      <c r="AL8" s="83" t="s">
        <v>1332</v>
      </c>
      <c r="AM8" s="78"/>
      <c r="AN8" s="80">
        <v>39057.75570601852</v>
      </c>
      <c r="AO8" s="83" t="s">
        <v>1466</v>
      </c>
      <c r="AP8" s="78" t="b">
        <v>0</v>
      </c>
      <c r="AQ8" s="78" t="b">
        <v>0</v>
      </c>
      <c r="AR8" s="78" t="b">
        <v>1</v>
      </c>
      <c r="AS8" s="78"/>
      <c r="AT8" s="78">
        <v>4405</v>
      </c>
      <c r="AU8" s="83" t="s">
        <v>1614</v>
      </c>
      <c r="AV8" s="78" t="b">
        <v>1</v>
      </c>
      <c r="AW8" s="78" t="s">
        <v>1751</v>
      </c>
      <c r="AX8" s="83" t="s">
        <v>1757</v>
      </c>
      <c r="AY8" s="78" t="s">
        <v>65</v>
      </c>
      <c r="AZ8" s="78" t="str">
        <f>REPLACE(INDEX(GroupVertices[Group],MATCH(Vertices[[#This Row],[Vertex]],GroupVertices[Vertex],0)),1,1,"")</f>
        <v>8</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279</v>
      </c>
      <c r="B9" s="65"/>
      <c r="C9" s="65" t="s">
        <v>64</v>
      </c>
      <c r="D9" s="66">
        <v>168.12447066637006</v>
      </c>
      <c r="E9" s="68"/>
      <c r="F9" s="100" t="s">
        <v>1634</v>
      </c>
      <c r="G9" s="65"/>
      <c r="H9" s="69" t="s">
        <v>279</v>
      </c>
      <c r="I9" s="70"/>
      <c r="J9" s="70"/>
      <c r="K9" s="69" t="s">
        <v>1928</v>
      </c>
      <c r="L9" s="73">
        <v>1</v>
      </c>
      <c r="M9" s="74">
        <v>6022.78955078125</v>
      </c>
      <c r="N9" s="74">
        <v>1538.8583984375</v>
      </c>
      <c r="O9" s="75"/>
      <c r="P9" s="76"/>
      <c r="Q9" s="76"/>
      <c r="R9" s="86"/>
      <c r="S9" s="48">
        <v>3</v>
      </c>
      <c r="T9" s="48">
        <v>0</v>
      </c>
      <c r="U9" s="49">
        <v>0</v>
      </c>
      <c r="V9" s="49">
        <v>0.001709</v>
      </c>
      <c r="W9" s="49">
        <v>0.002724</v>
      </c>
      <c r="X9" s="49">
        <v>0.679577</v>
      </c>
      <c r="Y9" s="49">
        <v>1</v>
      </c>
      <c r="Z9" s="49">
        <v>0</v>
      </c>
      <c r="AA9" s="71">
        <v>9</v>
      </c>
      <c r="AB9" s="71"/>
      <c r="AC9" s="72"/>
      <c r="AD9" s="78" t="s">
        <v>279</v>
      </c>
      <c r="AE9" s="78">
        <v>2661</v>
      </c>
      <c r="AF9" s="78">
        <v>56672</v>
      </c>
      <c r="AG9" s="78">
        <v>3587</v>
      </c>
      <c r="AH9" s="78">
        <v>37975</v>
      </c>
      <c r="AI9" s="78"/>
      <c r="AJ9" s="78" t="s">
        <v>1071</v>
      </c>
      <c r="AK9" s="78" t="s">
        <v>1226</v>
      </c>
      <c r="AL9" s="83" t="s">
        <v>1333</v>
      </c>
      <c r="AM9" s="78"/>
      <c r="AN9" s="80">
        <v>39771.81664351852</v>
      </c>
      <c r="AO9" s="83" t="s">
        <v>1467</v>
      </c>
      <c r="AP9" s="78" t="b">
        <v>0</v>
      </c>
      <c r="AQ9" s="78" t="b">
        <v>0</v>
      </c>
      <c r="AR9" s="78" t="b">
        <v>1</v>
      </c>
      <c r="AS9" s="78" t="s">
        <v>853</v>
      </c>
      <c r="AT9" s="78">
        <v>1549</v>
      </c>
      <c r="AU9" s="83" t="s">
        <v>1615</v>
      </c>
      <c r="AV9" s="78" t="b">
        <v>0</v>
      </c>
      <c r="AW9" s="78" t="s">
        <v>1751</v>
      </c>
      <c r="AX9" s="83" t="s">
        <v>1758</v>
      </c>
      <c r="AY9" s="78" t="s">
        <v>65</v>
      </c>
      <c r="AZ9" s="78" t="str">
        <f>REPLACE(INDEX(GroupVertices[Group],MATCH(Vertices[[#This Row],[Vertex]],GroupVertices[Vertex],0)),1,1,"")</f>
        <v>8</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222</v>
      </c>
      <c r="B10" s="65"/>
      <c r="C10" s="65" t="s">
        <v>64</v>
      </c>
      <c r="D10" s="66">
        <v>189.08828995431583</v>
      </c>
      <c r="E10" s="68"/>
      <c r="F10" s="100" t="s">
        <v>1635</v>
      </c>
      <c r="G10" s="65"/>
      <c r="H10" s="69" t="s">
        <v>222</v>
      </c>
      <c r="I10" s="70"/>
      <c r="J10" s="70"/>
      <c r="K10" s="69" t="s">
        <v>1929</v>
      </c>
      <c r="L10" s="73">
        <v>9999</v>
      </c>
      <c r="M10" s="74">
        <v>5004.3984375</v>
      </c>
      <c r="N10" s="74">
        <v>7847.35107421875</v>
      </c>
      <c r="O10" s="75"/>
      <c r="P10" s="76"/>
      <c r="Q10" s="76"/>
      <c r="R10" s="86"/>
      <c r="S10" s="48">
        <v>33</v>
      </c>
      <c r="T10" s="48">
        <v>4</v>
      </c>
      <c r="U10" s="49">
        <v>20084.063103</v>
      </c>
      <c r="V10" s="49">
        <v>0.003484</v>
      </c>
      <c r="W10" s="49">
        <v>0.048351</v>
      </c>
      <c r="X10" s="49">
        <v>8.597512</v>
      </c>
      <c r="Y10" s="49">
        <v>0.014285714285714285</v>
      </c>
      <c r="Z10" s="49">
        <v>0</v>
      </c>
      <c r="AA10" s="71">
        <v>10</v>
      </c>
      <c r="AB10" s="71"/>
      <c r="AC10" s="72"/>
      <c r="AD10" s="78" t="s">
        <v>903</v>
      </c>
      <c r="AE10" s="78">
        <v>988</v>
      </c>
      <c r="AF10" s="78">
        <v>250658</v>
      </c>
      <c r="AG10" s="78">
        <v>1251</v>
      </c>
      <c r="AH10" s="78">
        <v>41</v>
      </c>
      <c r="AI10" s="78"/>
      <c r="AJ10" s="78" t="s">
        <v>1072</v>
      </c>
      <c r="AK10" s="78" t="s">
        <v>1227</v>
      </c>
      <c r="AL10" s="83" t="s">
        <v>1334</v>
      </c>
      <c r="AM10" s="78"/>
      <c r="AN10" s="80">
        <v>39885.548101851855</v>
      </c>
      <c r="AO10" s="83" t="s">
        <v>1468</v>
      </c>
      <c r="AP10" s="78" t="b">
        <v>1</v>
      </c>
      <c r="AQ10" s="78" t="b">
        <v>0</v>
      </c>
      <c r="AR10" s="78" t="b">
        <v>1</v>
      </c>
      <c r="AS10" s="78" t="s">
        <v>853</v>
      </c>
      <c r="AT10" s="78">
        <v>3438</v>
      </c>
      <c r="AU10" s="83" t="s">
        <v>1611</v>
      </c>
      <c r="AV10" s="78" t="b">
        <v>1</v>
      </c>
      <c r="AW10" s="78" t="s">
        <v>1751</v>
      </c>
      <c r="AX10" s="83" t="s">
        <v>1759</v>
      </c>
      <c r="AY10" s="78" t="s">
        <v>66</v>
      </c>
      <c r="AZ10" s="78" t="str">
        <f>REPLACE(INDEX(GroupVertices[Group],MATCH(Vertices[[#This Row],[Vertex]],GroupVertices[Vertex],0)),1,1,"")</f>
        <v>3</v>
      </c>
      <c r="BA10" s="48"/>
      <c r="BB10" s="48"/>
      <c r="BC10" s="48"/>
      <c r="BD10" s="48"/>
      <c r="BE10" s="48"/>
      <c r="BF10" s="48"/>
      <c r="BG10" s="116" t="s">
        <v>2424</v>
      </c>
      <c r="BH10" s="116" t="s">
        <v>2459</v>
      </c>
      <c r="BI10" s="116" t="s">
        <v>2470</v>
      </c>
      <c r="BJ10" s="116" t="s">
        <v>2470</v>
      </c>
      <c r="BK10" s="116">
        <v>4</v>
      </c>
      <c r="BL10" s="120">
        <v>4.49438202247191</v>
      </c>
      <c r="BM10" s="116">
        <v>3</v>
      </c>
      <c r="BN10" s="120">
        <v>3.3707865168539324</v>
      </c>
      <c r="BO10" s="116">
        <v>0</v>
      </c>
      <c r="BP10" s="120">
        <v>0</v>
      </c>
      <c r="BQ10" s="116">
        <v>82</v>
      </c>
      <c r="BR10" s="120">
        <v>92.13483146067416</v>
      </c>
      <c r="BS10" s="116">
        <v>89</v>
      </c>
      <c r="BT10" s="2"/>
      <c r="BU10" s="3"/>
      <c r="BV10" s="3"/>
      <c r="BW10" s="3"/>
      <c r="BX10" s="3"/>
    </row>
    <row r="11" spans="1:76" ht="15">
      <c r="A11" s="64" t="s">
        <v>280</v>
      </c>
      <c r="B11" s="65"/>
      <c r="C11" s="65" t="s">
        <v>64</v>
      </c>
      <c r="D11" s="66">
        <v>214.84938792222405</v>
      </c>
      <c r="E11" s="68"/>
      <c r="F11" s="100" t="s">
        <v>1636</v>
      </c>
      <c r="G11" s="65"/>
      <c r="H11" s="69" t="s">
        <v>280</v>
      </c>
      <c r="I11" s="70"/>
      <c r="J11" s="70"/>
      <c r="K11" s="69" t="s">
        <v>1930</v>
      </c>
      <c r="L11" s="73">
        <v>1</v>
      </c>
      <c r="M11" s="74">
        <v>7764.02880859375</v>
      </c>
      <c r="N11" s="74">
        <v>1996.097412109375</v>
      </c>
      <c r="O11" s="75"/>
      <c r="P11" s="76"/>
      <c r="Q11" s="76"/>
      <c r="R11" s="86"/>
      <c r="S11" s="48">
        <v>3</v>
      </c>
      <c r="T11" s="48">
        <v>0</v>
      </c>
      <c r="U11" s="49">
        <v>0</v>
      </c>
      <c r="V11" s="49">
        <v>0.001709</v>
      </c>
      <c r="W11" s="49">
        <v>0.002724</v>
      </c>
      <c r="X11" s="49">
        <v>0.679577</v>
      </c>
      <c r="Y11" s="49">
        <v>1</v>
      </c>
      <c r="Z11" s="49">
        <v>0</v>
      </c>
      <c r="AA11" s="71">
        <v>11</v>
      </c>
      <c r="AB11" s="71"/>
      <c r="AC11" s="72"/>
      <c r="AD11" s="78" t="s">
        <v>904</v>
      </c>
      <c r="AE11" s="78">
        <v>457</v>
      </c>
      <c r="AF11" s="78">
        <v>489035</v>
      </c>
      <c r="AG11" s="78">
        <v>13084</v>
      </c>
      <c r="AH11" s="78">
        <v>139</v>
      </c>
      <c r="AI11" s="78"/>
      <c r="AJ11" s="78" t="s">
        <v>1073</v>
      </c>
      <c r="AK11" s="78" t="s">
        <v>1228</v>
      </c>
      <c r="AL11" s="83" t="s">
        <v>1335</v>
      </c>
      <c r="AM11" s="78"/>
      <c r="AN11" s="80">
        <v>39116.11216435185</v>
      </c>
      <c r="AO11" s="83" t="s">
        <v>1469</v>
      </c>
      <c r="AP11" s="78" t="b">
        <v>0</v>
      </c>
      <c r="AQ11" s="78" t="b">
        <v>0</v>
      </c>
      <c r="AR11" s="78" t="b">
        <v>0</v>
      </c>
      <c r="AS11" s="78" t="s">
        <v>853</v>
      </c>
      <c r="AT11" s="78">
        <v>4414</v>
      </c>
      <c r="AU11" s="83" t="s">
        <v>1611</v>
      </c>
      <c r="AV11" s="78" t="b">
        <v>1</v>
      </c>
      <c r="AW11" s="78" t="s">
        <v>1751</v>
      </c>
      <c r="AX11" s="83" t="s">
        <v>1760</v>
      </c>
      <c r="AY11" s="78" t="s">
        <v>65</v>
      </c>
      <c r="AZ11" s="78" t="str">
        <f>REPLACE(INDEX(GroupVertices[Group],MATCH(Vertices[[#This Row],[Vertex]],GroupVertices[Vertex],0)),1,1,"")</f>
        <v>8</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281</v>
      </c>
      <c r="B12" s="65"/>
      <c r="C12" s="65" t="s">
        <v>64</v>
      </c>
      <c r="D12" s="66">
        <v>174.94198605294466</v>
      </c>
      <c r="E12" s="68"/>
      <c r="F12" s="100" t="s">
        <v>1637</v>
      </c>
      <c r="G12" s="65"/>
      <c r="H12" s="69" t="s">
        <v>281</v>
      </c>
      <c r="I12" s="70"/>
      <c r="J12" s="70"/>
      <c r="K12" s="69" t="s">
        <v>1931</v>
      </c>
      <c r="L12" s="73">
        <v>1</v>
      </c>
      <c r="M12" s="74">
        <v>6184.96044921875</v>
      </c>
      <c r="N12" s="74">
        <v>779.2161254882812</v>
      </c>
      <c r="O12" s="75"/>
      <c r="P12" s="76"/>
      <c r="Q12" s="76"/>
      <c r="R12" s="86"/>
      <c r="S12" s="48">
        <v>3</v>
      </c>
      <c r="T12" s="48">
        <v>0</v>
      </c>
      <c r="U12" s="49">
        <v>0</v>
      </c>
      <c r="V12" s="49">
        <v>0.001709</v>
      </c>
      <c r="W12" s="49">
        <v>0.002724</v>
      </c>
      <c r="X12" s="49">
        <v>0.679577</v>
      </c>
      <c r="Y12" s="49">
        <v>1</v>
      </c>
      <c r="Z12" s="49">
        <v>0</v>
      </c>
      <c r="AA12" s="71">
        <v>12</v>
      </c>
      <c r="AB12" s="71"/>
      <c r="AC12" s="72"/>
      <c r="AD12" s="78" t="s">
        <v>905</v>
      </c>
      <c r="AE12" s="78">
        <v>126</v>
      </c>
      <c r="AF12" s="78">
        <v>119757</v>
      </c>
      <c r="AG12" s="78">
        <v>7612</v>
      </c>
      <c r="AH12" s="78">
        <v>4307</v>
      </c>
      <c r="AI12" s="78"/>
      <c r="AJ12" s="83" t="s">
        <v>1074</v>
      </c>
      <c r="AK12" s="78" t="s">
        <v>1229</v>
      </c>
      <c r="AL12" s="83" t="s">
        <v>1336</v>
      </c>
      <c r="AM12" s="78"/>
      <c r="AN12" s="80">
        <v>39169.91136574074</v>
      </c>
      <c r="AO12" s="83" t="s">
        <v>1470</v>
      </c>
      <c r="AP12" s="78" t="b">
        <v>0</v>
      </c>
      <c r="AQ12" s="78" t="b">
        <v>0</v>
      </c>
      <c r="AR12" s="78" t="b">
        <v>1</v>
      </c>
      <c r="AS12" s="78" t="s">
        <v>853</v>
      </c>
      <c r="AT12" s="78">
        <v>4429</v>
      </c>
      <c r="AU12" s="83" t="s">
        <v>1611</v>
      </c>
      <c r="AV12" s="78" t="b">
        <v>1</v>
      </c>
      <c r="AW12" s="78" t="s">
        <v>1751</v>
      </c>
      <c r="AX12" s="83" t="s">
        <v>1761</v>
      </c>
      <c r="AY12" s="78" t="s">
        <v>65</v>
      </c>
      <c r="AZ12" s="78" t="str">
        <f>REPLACE(INDEX(GroupVertices[Group],MATCH(Vertices[[#This Row],[Vertex]],GroupVertices[Vertex],0)),1,1,"")</f>
        <v>8</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282</v>
      </c>
      <c r="B13" s="65"/>
      <c r="C13" s="65" t="s">
        <v>64</v>
      </c>
      <c r="D13" s="66">
        <v>165.56486296357195</v>
      </c>
      <c r="E13" s="68"/>
      <c r="F13" s="100" t="s">
        <v>1638</v>
      </c>
      <c r="G13" s="65"/>
      <c r="H13" s="69" t="s">
        <v>282</v>
      </c>
      <c r="I13" s="70"/>
      <c r="J13" s="70"/>
      <c r="K13" s="69" t="s">
        <v>1932</v>
      </c>
      <c r="L13" s="73">
        <v>1</v>
      </c>
      <c r="M13" s="74">
        <v>6929.10791015625</v>
      </c>
      <c r="N13" s="74">
        <v>352.9058837890625</v>
      </c>
      <c r="O13" s="75"/>
      <c r="P13" s="76"/>
      <c r="Q13" s="76"/>
      <c r="R13" s="86"/>
      <c r="S13" s="48">
        <v>3</v>
      </c>
      <c r="T13" s="48">
        <v>0</v>
      </c>
      <c r="U13" s="49">
        <v>0</v>
      </c>
      <c r="V13" s="49">
        <v>0.001709</v>
      </c>
      <c r="W13" s="49">
        <v>0.002724</v>
      </c>
      <c r="X13" s="49">
        <v>0.679577</v>
      </c>
      <c r="Y13" s="49">
        <v>1</v>
      </c>
      <c r="Z13" s="49">
        <v>0</v>
      </c>
      <c r="AA13" s="71">
        <v>13</v>
      </c>
      <c r="AB13" s="71"/>
      <c r="AC13" s="72"/>
      <c r="AD13" s="78" t="s">
        <v>906</v>
      </c>
      <c r="AE13" s="78">
        <v>118</v>
      </c>
      <c r="AF13" s="78">
        <v>32987</v>
      </c>
      <c r="AG13" s="78">
        <v>396</v>
      </c>
      <c r="AH13" s="78">
        <v>949</v>
      </c>
      <c r="AI13" s="78">
        <v>-28800</v>
      </c>
      <c r="AJ13" s="78" t="s">
        <v>1075</v>
      </c>
      <c r="AK13" s="78" t="s">
        <v>1230</v>
      </c>
      <c r="AL13" s="83" t="s">
        <v>1337</v>
      </c>
      <c r="AM13" s="78" t="s">
        <v>1453</v>
      </c>
      <c r="AN13" s="80">
        <v>39869.617581018516</v>
      </c>
      <c r="AO13" s="83" t="s">
        <v>1471</v>
      </c>
      <c r="AP13" s="78" t="b">
        <v>0</v>
      </c>
      <c r="AQ13" s="78" t="b">
        <v>0</v>
      </c>
      <c r="AR13" s="78" t="b">
        <v>0</v>
      </c>
      <c r="AS13" s="78" t="s">
        <v>853</v>
      </c>
      <c r="AT13" s="78">
        <v>481</v>
      </c>
      <c r="AU13" s="83" t="s">
        <v>1611</v>
      </c>
      <c r="AV13" s="78" t="b">
        <v>1</v>
      </c>
      <c r="AW13" s="78" t="s">
        <v>1751</v>
      </c>
      <c r="AX13" s="83" t="s">
        <v>1762</v>
      </c>
      <c r="AY13" s="78" t="s">
        <v>65</v>
      </c>
      <c r="AZ13" s="78" t="str">
        <f>REPLACE(INDEX(GroupVertices[Group],MATCH(Vertices[[#This Row],[Vertex]],GroupVertices[Vertex],0)),1,1,"")</f>
        <v>8</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283</v>
      </c>
      <c r="B14" s="65"/>
      <c r="C14" s="65" t="s">
        <v>64</v>
      </c>
      <c r="D14" s="66">
        <v>166.17058815564218</v>
      </c>
      <c r="E14" s="68"/>
      <c r="F14" s="100" t="s">
        <v>1639</v>
      </c>
      <c r="G14" s="65"/>
      <c r="H14" s="69" t="s">
        <v>283</v>
      </c>
      <c r="I14" s="70"/>
      <c r="J14" s="70"/>
      <c r="K14" s="69" t="s">
        <v>1933</v>
      </c>
      <c r="L14" s="73">
        <v>1</v>
      </c>
      <c r="M14" s="74">
        <v>8056.37451171875</v>
      </c>
      <c r="N14" s="74">
        <v>1340.7852783203125</v>
      </c>
      <c r="O14" s="75"/>
      <c r="P14" s="76"/>
      <c r="Q14" s="76"/>
      <c r="R14" s="86"/>
      <c r="S14" s="48">
        <v>3</v>
      </c>
      <c r="T14" s="48">
        <v>0</v>
      </c>
      <c r="U14" s="49">
        <v>0</v>
      </c>
      <c r="V14" s="49">
        <v>0.001709</v>
      </c>
      <c r="W14" s="49">
        <v>0.002724</v>
      </c>
      <c r="X14" s="49">
        <v>0.679577</v>
      </c>
      <c r="Y14" s="49">
        <v>1</v>
      </c>
      <c r="Z14" s="49">
        <v>0</v>
      </c>
      <c r="AA14" s="71">
        <v>14</v>
      </c>
      <c r="AB14" s="71"/>
      <c r="AC14" s="72"/>
      <c r="AD14" s="78" t="s">
        <v>907</v>
      </c>
      <c r="AE14" s="78">
        <v>971</v>
      </c>
      <c r="AF14" s="78">
        <v>38592</v>
      </c>
      <c r="AG14" s="78">
        <v>11667</v>
      </c>
      <c r="AH14" s="78">
        <v>26609</v>
      </c>
      <c r="AI14" s="78"/>
      <c r="AJ14" s="78" t="s">
        <v>1076</v>
      </c>
      <c r="AK14" s="78" t="s">
        <v>1231</v>
      </c>
      <c r="AL14" s="83" t="s">
        <v>1338</v>
      </c>
      <c r="AM14" s="78"/>
      <c r="AN14" s="80">
        <v>41426.81726851852</v>
      </c>
      <c r="AO14" s="83" t="s">
        <v>1472</v>
      </c>
      <c r="AP14" s="78" t="b">
        <v>1</v>
      </c>
      <c r="AQ14" s="78" t="b">
        <v>0</v>
      </c>
      <c r="AR14" s="78" t="b">
        <v>0</v>
      </c>
      <c r="AS14" s="78"/>
      <c r="AT14" s="78">
        <v>888</v>
      </c>
      <c r="AU14" s="83" t="s">
        <v>1611</v>
      </c>
      <c r="AV14" s="78" t="b">
        <v>1</v>
      </c>
      <c r="AW14" s="78" t="s">
        <v>1751</v>
      </c>
      <c r="AX14" s="83" t="s">
        <v>1763</v>
      </c>
      <c r="AY14" s="78" t="s">
        <v>65</v>
      </c>
      <c r="AZ14" s="78" t="str">
        <f>REPLACE(INDEX(GroupVertices[Group],MATCH(Vertices[[#This Row],[Vertex]],GroupVertices[Vertex],0)),1,1,"")</f>
        <v>8</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215</v>
      </c>
      <c r="B15" s="65"/>
      <c r="C15" s="65" t="s">
        <v>64</v>
      </c>
      <c r="D15" s="66">
        <v>162</v>
      </c>
      <c r="E15" s="68"/>
      <c r="F15" s="100" t="s">
        <v>1640</v>
      </c>
      <c r="G15" s="65"/>
      <c r="H15" s="69" t="s">
        <v>215</v>
      </c>
      <c r="I15" s="70"/>
      <c r="J15" s="70"/>
      <c r="K15" s="69" t="s">
        <v>1934</v>
      </c>
      <c r="L15" s="73">
        <v>1</v>
      </c>
      <c r="M15" s="74">
        <v>8510.0869140625</v>
      </c>
      <c r="N15" s="74">
        <v>3640.812255859375</v>
      </c>
      <c r="O15" s="75"/>
      <c r="P15" s="76"/>
      <c r="Q15" s="76"/>
      <c r="R15" s="86"/>
      <c r="S15" s="48">
        <v>1</v>
      </c>
      <c r="T15" s="48">
        <v>1</v>
      </c>
      <c r="U15" s="49">
        <v>0</v>
      </c>
      <c r="V15" s="49">
        <v>0</v>
      </c>
      <c r="W15" s="49">
        <v>0</v>
      </c>
      <c r="X15" s="49">
        <v>0.999997</v>
      </c>
      <c r="Y15" s="49">
        <v>0</v>
      </c>
      <c r="Z15" s="49" t="s">
        <v>2154</v>
      </c>
      <c r="AA15" s="71">
        <v>15</v>
      </c>
      <c r="AB15" s="71"/>
      <c r="AC15" s="72"/>
      <c r="AD15" s="78" t="s">
        <v>908</v>
      </c>
      <c r="AE15" s="78">
        <v>3</v>
      </c>
      <c r="AF15" s="78">
        <v>0</v>
      </c>
      <c r="AG15" s="78">
        <v>312</v>
      </c>
      <c r="AH15" s="78">
        <v>0</v>
      </c>
      <c r="AI15" s="78"/>
      <c r="AJ15" s="78"/>
      <c r="AK15" s="78"/>
      <c r="AL15" s="78"/>
      <c r="AM15" s="78"/>
      <c r="AN15" s="80">
        <v>41877.90238425926</v>
      </c>
      <c r="AO15" s="83" t="s">
        <v>1473</v>
      </c>
      <c r="AP15" s="78" t="b">
        <v>1</v>
      </c>
      <c r="AQ15" s="78" t="b">
        <v>0</v>
      </c>
      <c r="AR15" s="78" t="b">
        <v>0</v>
      </c>
      <c r="AS15" s="78"/>
      <c r="AT15" s="78">
        <v>0</v>
      </c>
      <c r="AU15" s="83" t="s">
        <v>1611</v>
      </c>
      <c r="AV15" s="78" t="b">
        <v>0</v>
      </c>
      <c r="AW15" s="78" t="s">
        <v>1751</v>
      </c>
      <c r="AX15" s="83" t="s">
        <v>1764</v>
      </c>
      <c r="AY15" s="78" t="s">
        <v>66</v>
      </c>
      <c r="AZ15" s="78" t="str">
        <f>REPLACE(INDEX(GroupVertices[Group],MATCH(Vertices[[#This Row],[Vertex]],GroupVertices[Vertex],0)),1,1,"")</f>
        <v>10</v>
      </c>
      <c r="BA15" s="48"/>
      <c r="BB15" s="48"/>
      <c r="BC15" s="48"/>
      <c r="BD15" s="48"/>
      <c r="BE15" s="48"/>
      <c r="BF15" s="48"/>
      <c r="BG15" s="116" t="s">
        <v>839</v>
      </c>
      <c r="BH15" s="116" t="s">
        <v>839</v>
      </c>
      <c r="BI15" s="116" t="s">
        <v>839</v>
      </c>
      <c r="BJ15" s="116" t="s">
        <v>839</v>
      </c>
      <c r="BK15" s="116">
        <v>0</v>
      </c>
      <c r="BL15" s="120">
        <v>0</v>
      </c>
      <c r="BM15" s="116">
        <v>0</v>
      </c>
      <c r="BN15" s="120">
        <v>0</v>
      </c>
      <c r="BO15" s="116">
        <v>0</v>
      </c>
      <c r="BP15" s="120">
        <v>0</v>
      </c>
      <c r="BQ15" s="116">
        <v>0</v>
      </c>
      <c r="BR15" s="120">
        <v>0</v>
      </c>
      <c r="BS15" s="116">
        <v>0</v>
      </c>
      <c r="BT15" s="2"/>
      <c r="BU15" s="3"/>
      <c r="BV15" s="3"/>
      <c r="BW15" s="3"/>
      <c r="BX15" s="3"/>
    </row>
    <row r="16" spans="1:76" ht="15">
      <c r="A16" s="64" t="s">
        <v>216</v>
      </c>
      <c r="B16" s="65"/>
      <c r="C16" s="65" t="s">
        <v>64</v>
      </c>
      <c r="D16" s="66">
        <v>162.00010806872294</v>
      </c>
      <c r="E16" s="68"/>
      <c r="F16" s="100" t="s">
        <v>1641</v>
      </c>
      <c r="G16" s="65"/>
      <c r="H16" s="69" t="s">
        <v>216</v>
      </c>
      <c r="I16" s="70"/>
      <c r="J16" s="70"/>
      <c r="K16" s="69" t="s">
        <v>1935</v>
      </c>
      <c r="L16" s="73">
        <v>1</v>
      </c>
      <c r="M16" s="74">
        <v>9545.287109375</v>
      </c>
      <c r="N16" s="74">
        <v>4476.02294921875</v>
      </c>
      <c r="O16" s="75"/>
      <c r="P16" s="76"/>
      <c r="Q16" s="76"/>
      <c r="R16" s="86"/>
      <c r="S16" s="48">
        <v>1</v>
      </c>
      <c r="T16" s="48">
        <v>1</v>
      </c>
      <c r="U16" s="49">
        <v>0</v>
      </c>
      <c r="V16" s="49">
        <v>0</v>
      </c>
      <c r="W16" s="49">
        <v>0</v>
      </c>
      <c r="X16" s="49">
        <v>0.999997</v>
      </c>
      <c r="Y16" s="49">
        <v>0</v>
      </c>
      <c r="Z16" s="49" t="s">
        <v>2154</v>
      </c>
      <c r="AA16" s="71">
        <v>16</v>
      </c>
      <c r="AB16" s="71"/>
      <c r="AC16" s="72"/>
      <c r="AD16" s="78" t="s">
        <v>909</v>
      </c>
      <c r="AE16" s="78">
        <v>0</v>
      </c>
      <c r="AF16" s="78">
        <v>1</v>
      </c>
      <c r="AG16" s="78">
        <v>441</v>
      </c>
      <c r="AH16" s="78">
        <v>0</v>
      </c>
      <c r="AI16" s="78"/>
      <c r="AJ16" s="78"/>
      <c r="AK16" s="78"/>
      <c r="AL16" s="78"/>
      <c r="AM16" s="78"/>
      <c r="AN16" s="80">
        <v>41661.36777777778</v>
      </c>
      <c r="AO16" s="78"/>
      <c r="AP16" s="78" t="b">
        <v>1</v>
      </c>
      <c r="AQ16" s="78" t="b">
        <v>0</v>
      </c>
      <c r="AR16" s="78" t="b">
        <v>0</v>
      </c>
      <c r="AS16" s="78"/>
      <c r="AT16" s="78">
        <v>0</v>
      </c>
      <c r="AU16" s="83" t="s">
        <v>1611</v>
      </c>
      <c r="AV16" s="78" t="b">
        <v>0</v>
      </c>
      <c r="AW16" s="78" t="s">
        <v>1751</v>
      </c>
      <c r="AX16" s="83" t="s">
        <v>1765</v>
      </c>
      <c r="AY16" s="78" t="s">
        <v>66</v>
      </c>
      <c r="AZ16" s="78" t="str">
        <f>REPLACE(INDEX(GroupVertices[Group],MATCH(Vertices[[#This Row],[Vertex]],GroupVertices[Vertex],0)),1,1,"")</f>
        <v>10</v>
      </c>
      <c r="BA16" s="48"/>
      <c r="BB16" s="48"/>
      <c r="BC16" s="48"/>
      <c r="BD16" s="48"/>
      <c r="BE16" s="48"/>
      <c r="BF16" s="48"/>
      <c r="BG16" s="116" t="s">
        <v>839</v>
      </c>
      <c r="BH16" s="116" t="s">
        <v>839</v>
      </c>
      <c r="BI16" s="116" t="s">
        <v>839</v>
      </c>
      <c r="BJ16" s="116" t="s">
        <v>839</v>
      </c>
      <c r="BK16" s="116">
        <v>0</v>
      </c>
      <c r="BL16" s="120">
        <v>0</v>
      </c>
      <c r="BM16" s="116">
        <v>0</v>
      </c>
      <c r="BN16" s="120">
        <v>0</v>
      </c>
      <c r="BO16" s="116">
        <v>0</v>
      </c>
      <c r="BP16" s="120">
        <v>0</v>
      </c>
      <c r="BQ16" s="116">
        <v>0</v>
      </c>
      <c r="BR16" s="120">
        <v>0</v>
      </c>
      <c r="BS16" s="116">
        <v>0</v>
      </c>
      <c r="BT16" s="2"/>
      <c r="BU16" s="3"/>
      <c r="BV16" s="3"/>
      <c r="BW16" s="3"/>
      <c r="BX16" s="3"/>
    </row>
    <row r="17" spans="1:76" ht="15">
      <c r="A17" s="64" t="s">
        <v>217</v>
      </c>
      <c r="B17" s="65"/>
      <c r="C17" s="65" t="s">
        <v>64</v>
      </c>
      <c r="D17" s="66">
        <v>162</v>
      </c>
      <c r="E17" s="68"/>
      <c r="F17" s="100" t="s">
        <v>1642</v>
      </c>
      <c r="G17" s="65"/>
      <c r="H17" s="69" t="s">
        <v>217</v>
      </c>
      <c r="I17" s="70"/>
      <c r="J17" s="70"/>
      <c r="K17" s="69" t="s">
        <v>1936</v>
      </c>
      <c r="L17" s="73">
        <v>1</v>
      </c>
      <c r="M17" s="74">
        <v>9545.287109375</v>
      </c>
      <c r="N17" s="74">
        <v>3640.812255859375</v>
      </c>
      <c r="O17" s="75"/>
      <c r="P17" s="76"/>
      <c r="Q17" s="76"/>
      <c r="R17" s="86"/>
      <c r="S17" s="48">
        <v>1</v>
      </c>
      <c r="T17" s="48">
        <v>1</v>
      </c>
      <c r="U17" s="49">
        <v>0</v>
      </c>
      <c r="V17" s="49">
        <v>0</v>
      </c>
      <c r="W17" s="49">
        <v>0</v>
      </c>
      <c r="X17" s="49">
        <v>0.999997</v>
      </c>
      <c r="Y17" s="49">
        <v>0</v>
      </c>
      <c r="Z17" s="49" t="s">
        <v>2154</v>
      </c>
      <c r="AA17" s="71">
        <v>17</v>
      </c>
      <c r="AB17" s="71"/>
      <c r="AC17" s="72"/>
      <c r="AD17" s="78" t="s">
        <v>910</v>
      </c>
      <c r="AE17" s="78">
        <v>2</v>
      </c>
      <c r="AF17" s="78">
        <v>0</v>
      </c>
      <c r="AG17" s="78">
        <v>430</v>
      </c>
      <c r="AH17" s="78">
        <v>0</v>
      </c>
      <c r="AI17" s="78"/>
      <c r="AJ17" s="78"/>
      <c r="AK17" s="78"/>
      <c r="AL17" s="78"/>
      <c r="AM17" s="78"/>
      <c r="AN17" s="80">
        <v>41666.55068287037</v>
      </c>
      <c r="AO17" s="83" t="s">
        <v>1474</v>
      </c>
      <c r="AP17" s="78" t="b">
        <v>1</v>
      </c>
      <c r="AQ17" s="78" t="b">
        <v>0</v>
      </c>
      <c r="AR17" s="78" t="b">
        <v>0</v>
      </c>
      <c r="AS17" s="78"/>
      <c r="AT17" s="78">
        <v>0</v>
      </c>
      <c r="AU17" s="83" t="s">
        <v>1611</v>
      </c>
      <c r="AV17" s="78" t="b">
        <v>0</v>
      </c>
      <c r="AW17" s="78" t="s">
        <v>1751</v>
      </c>
      <c r="AX17" s="83" t="s">
        <v>1766</v>
      </c>
      <c r="AY17" s="78" t="s">
        <v>66</v>
      </c>
      <c r="AZ17" s="78" t="str">
        <f>REPLACE(INDEX(GroupVertices[Group],MATCH(Vertices[[#This Row],[Vertex]],GroupVertices[Vertex],0)),1,1,"")</f>
        <v>10</v>
      </c>
      <c r="BA17" s="48"/>
      <c r="BB17" s="48"/>
      <c r="BC17" s="48"/>
      <c r="BD17" s="48"/>
      <c r="BE17" s="48"/>
      <c r="BF17" s="48"/>
      <c r="BG17" s="116" t="s">
        <v>839</v>
      </c>
      <c r="BH17" s="116" t="s">
        <v>839</v>
      </c>
      <c r="BI17" s="116" t="s">
        <v>839</v>
      </c>
      <c r="BJ17" s="116" t="s">
        <v>839</v>
      </c>
      <c r="BK17" s="116">
        <v>0</v>
      </c>
      <c r="BL17" s="120">
        <v>0</v>
      </c>
      <c r="BM17" s="116">
        <v>0</v>
      </c>
      <c r="BN17" s="120">
        <v>0</v>
      </c>
      <c r="BO17" s="116">
        <v>0</v>
      </c>
      <c r="BP17" s="120">
        <v>0</v>
      </c>
      <c r="BQ17" s="116">
        <v>0</v>
      </c>
      <c r="BR17" s="120">
        <v>0</v>
      </c>
      <c r="BS17" s="116">
        <v>0</v>
      </c>
      <c r="BT17" s="2"/>
      <c r="BU17" s="3"/>
      <c r="BV17" s="3"/>
      <c r="BW17" s="3"/>
      <c r="BX17" s="3"/>
    </row>
    <row r="18" spans="1:76" ht="15">
      <c r="A18" s="64" t="s">
        <v>218</v>
      </c>
      <c r="B18" s="65"/>
      <c r="C18" s="65" t="s">
        <v>64</v>
      </c>
      <c r="D18" s="66">
        <v>162.03641915963027</v>
      </c>
      <c r="E18" s="68"/>
      <c r="F18" s="100" t="s">
        <v>544</v>
      </c>
      <c r="G18" s="65"/>
      <c r="H18" s="69" t="s">
        <v>218</v>
      </c>
      <c r="I18" s="70"/>
      <c r="J18" s="70"/>
      <c r="K18" s="69" t="s">
        <v>1937</v>
      </c>
      <c r="L18" s="73">
        <v>1</v>
      </c>
      <c r="M18" s="74">
        <v>4671.482421875</v>
      </c>
      <c r="N18" s="74">
        <v>9507.47265625</v>
      </c>
      <c r="O18" s="75"/>
      <c r="P18" s="76"/>
      <c r="Q18" s="76"/>
      <c r="R18" s="86"/>
      <c r="S18" s="48">
        <v>0</v>
      </c>
      <c r="T18" s="48">
        <v>1</v>
      </c>
      <c r="U18" s="49">
        <v>0</v>
      </c>
      <c r="V18" s="49">
        <v>0.002242</v>
      </c>
      <c r="W18" s="49">
        <v>0.004987</v>
      </c>
      <c r="X18" s="49">
        <v>0.352997</v>
      </c>
      <c r="Y18" s="49">
        <v>0</v>
      </c>
      <c r="Z18" s="49">
        <v>0</v>
      </c>
      <c r="AA18" s="71">
        <v>18</v>
      </c>
      <c r="AB18" s="71"/>
      <c r="AC18" s="72"/>
      <c r="AD18" s="78" t="s">
        <v>911</v>
      </c>
      <c r="AE18" s="78">
        <v>390</v>
      </c>
      <c r="AF18" s="78">
        <v>337</v>
      </c>
      <c r="AG18" s="78">
        <v>19786</v>
      </c>
      <c r="AH18" s="78">
        <v>23074</v>
      </c>
      <c r="AI18" s="78"/>
      <c r="AJ18" s="78"/>
      <c r="AK18" s="78" t="s">
        <v>1232</v>
      </c>
      <c r="AL18" s="78"/>
      <c r="AM18" s="78"/>
      <c r="AN18" s="80">
        <v>39972.21466435185</v>
      </c>
      <c r="AO18" s="83" t="s">
        <v>1475</v>
      </c>
      <c r="AP18" s="78" t="b">
        <v>0</v>
      </c>
      <c r="AQ18" s="78" t="b">
        <v>0</v>
      </c>
      <c r="AR18" s="78" t="b">
        <v>1</v>
      </c>
      <c r="AS18" s="78"/>
      <c r="AT18" s="78">
        <v>46</v>
      </c>
      <c r="AU18" s="83" t="s">
        <v>1611</v>
      </c>
      <c r="AV18" s="78" t="b">
        <v>0</v>
      </c>
      <c r="AW18" s="78" t="s">
        <v>1751</v>
      </c>
      <c r="AX18" s="83" t="s">
        <v>1767</v>
      </c>
      <c r="AY18" s="78" t="s">
        <v>66</v>
      </c>
      <c r="AZ18" s="78" t="str">
        <f>REPLACE(INDEX(GroupVertices[Group],MATCH(Vertices[[#This Row],[Vertex]],GroupVertices[Vertex],0)),1,1,"")</f>
        <v>3</v>
      </c>
      <c r="BA18" s="48"/>
      <c r="BB18" s="48"/>
      <c r="BC18" s="48"/>
      <c r="BD18" s="48"/>
      <c r="BE18" s="48"/>
      <c r="BF18" s="48"/>
      <c r="BG18" s="116" t="s">
        <v>2425</v>
      </c>
      <c r="BH18" s="116" t="s">
        <v>2425</v>
      </c>
      <c r="BI18" s="116" t="s">
        <v>2471</v>
      </c>
      <c r="BJ18" s="116" t="s">
        <v>2471</v>
      </c>
      <c r="BK18" s="116">
        <v>4</v>
      </c>
      <c r="BL18" s="120">
        <v>16.666666666666668</v>
      </c>
      <c r="BM18" s="116">
        <v>0</v>
      </c>
      <c r="BN18" s="120">
        <v>0</v>
      </c>
      <c r="BO18" s="116">
        <v>0</v>
      </c>
      <c r="BP18" s="120">
        <v>0</v>
      </c>
      <c r="BQ18" s="116">
        <v>20</v>
      </c>
      <c r="BR18" s="120">
        <v>83.33333333333333</v>
      </c>
      <c r="BS18" s="116">
        <v>24</v>
      </c>
      <c r="BT18" s="2"/>
      <c r="BU18" s="3"/>
      <c r="BV18" s="3"/>
      <c r="BW18" s="3"/>
      <c r="BX18" s="3"/>
    </row>
    <row r="19" spans="1:76" ht="15">
      <c r="A19" s="64" t="s">
        <v>219</v>
      </c>
      <c r="B19" s="65"/>
      <c r="C19" s="65" t="s">
        <v>64</v>
      </c>
      <c r="D19" s="66">
        <v>162.01793940800778</v>
      </c>
      <c r="E19" s="68"/>
      <c r="F19" s="100" t="s">
        <v>1643</v>
      </c>
      <c r="G19" s="65"/>
      <c r="H19" s="69" t="s">
        <v>219</v>
      </c>
      <c r="I19" s="70"/>
      <c r="J19" s="70"/>
      <c r="K19" s="69" t="s">
        <v>1938</v>
      </c>
      <c r="L19" s="73">
        <v>1</v>
      </c>
      <c r="M19" s="74">
        <v>9027.6865234375</v>
      </c>
      <c r="N19" s="74">
        <v>3640.812255859375</v>
      </c>
      <c r="O19" s="75"/>
      <c r="P19" s="76"/>
      <c r="Q19" s="76"/>
      <c r="R19" s="86"/>
      <c r="S19" s="48">
        <v>1</v>
      </c>
      <c r="T19" s="48">
        <v>1</v>
      </c>
      <c r="U19" s="49">
        <v>0</v>
      </c>
      <c r="V19" s="49">
        <v>0</v>
      </c>
      <c r="W19" s="49">
        <v>0</v>
      </c>
      <c r="X19" s="49">
        <v>0.999997</v>
      </c>
      <c r="Y19" s="49">
        <v>0</v>
      </c>
      <c r="Z19" s="49" t="s">
        <v>2154</v>
      </c>
      <c r="AA19" s="71">
        <v>19</v>
      </c>
      <c r="AB19" s="71"/>
      <c r="AC19" s="72"/>
      <c r="AD19" s="78" t="s">
        <v>912</v>
      </c>
      <c r="AE19" s="78">
        <v>323</v>
      </c>
      <c r="AF19" s="78">
        <v>166</v>
      </c>
      <c r="AG19" s="78">
        <v>151</v>
      </c>
      <c r="AH19" s="78">
        <v>0</v>
      </c>
      <c r="AI19" s="78"/>
      <c r="AJ19" s="78" t="s">
        <v>1077</v>
      </c>
      <c r="AK19" s="78"/>
      <c r="AL19" s="78"/>
      <c r="AM19" s="78"/>
      <c r="AN19" s="80">
        <v>43528.22217592593</v>
      </c>
      <c r="AO19" s="83" t="s">
        <v>1476</v>
      </c>
      <c r="AP19" s="78" t="b">
        <v>1</v>
      </c>
      <c r="AQ19" s="78" t="b">
        <v>0</v>
      </c>
      <c r="AR19" s="78" t="b">
        <v>0</v>
      </c>
      <c r="AS19" s="78"/>
      <c r="AT19" s="78">
        <v>0</v>
      </c>
      <c r="AU19" s="78"/>
      <c r="AV19" s="78" t="b">
        <v>0</v>
      </c>
      <c r="AW19" s="78" t="s">
        <v>1751</v>
      </c>
      <c r="AX19" s="83" t="s">
        <v>1768</v>
      </c>
      <c r="AY19" s="78" t="s">
        <v>66</v>
      </c>
      <c r="AZ19" s="78" t="str">
        <f>REPLACE(INDEX(GroupVertices[Group],MATCH(Vertices[[#This Row],[Vertex]],GroupVertices[Vertex],0)),1,1,"")</f>
        <v>10</v>
      </c>
      <c r="BA19" s="48"/>
      <c r="BB19" s="48"/>
      <c r="BC19" s="48"/>
      <c r="BD19" s="48"/>
      <c r="BE19" s="48"/>
      <c r="BF19" s="48"/>
      <c r="BG19" s="116" t="s">
        <v>839</v>
      </c>
      <c r="BH19" s="116" t="s">
        <v>839</v>
      </c>
      <c r="BI19" s="116" t="s">
        <v>839</v>
      </c>
      <c r="BJ19" s="116" t="s">
        <v>839</v>
      </c>
      <c r="BK19" s="116">
        <v>0</v>
      </c>
      <c r="BL19" s="120">
        <v>0</v>
      </c>
      <c r="BM19" s="116">
        <v>0</v>
      </c>
      <c r="BN19" s="120">
        <v>0</v>
      </c>
      <c r="BO19" s="116">
        <v>0</v>
      </c>
      <c r="BP19" s="120">
        <v>0</v>
      </c>
      <c r="BQ19" s="116">
        <v>0</v>
      </c>
      <c r="BR19" s="120">
        <v>0</v>
      </c>
      <c r="BS19" s="116">
        <v>0</v>
      </c>
      <c r="BT19" s="2"/>
      <c r="BU19" s="3"/>
      <c r="BV19" s="3"/>
      <c r="BW19" s="3"/>
      <c r="BX19" s="3"/>
    </row>
    <row r="20" spans="1:76" ht="15">
      <c r="A20" s="64" t="s">
        <v>220</v>
      </c>
      <c r="B20" s="65"/>
      <c r="C20" s="65" t="s">
        <v>64</v>
      </c>
      <c r="D20" s="66">
        <v>162.03231254815861</v>
      </c>
      <c r="E20" s="68"/>
      <c r="F20" s="100" t="s">
        <v>545</v>
      </c>
      <c r="G20" s="65"/>
      <c r="H20" s="69" t="s">
        <v>220</v>
      </c>
      <c r="I20" s="70"/>
      <c r="J20" s="70"/>
      <c r="K20" s="69" t="s">
        <v>1939</v>
      </c>
      <c r="L20" s="73">
        <v>102.86859952478412</v>
      </c>
      <c r="M20" s="74">
        <v>8482.3310546875</v>
      </c>
      <c r="N20" s="74">
        <v>9646.09375</v>
      </c>
      <c r="O20" s="75"/>
      <c r="P20" s="76"/>
      <c r="Q20" s="76"/>
      <c r="R20" s="86"/>
      <c r="S20" s="48">
        <v>0</v>
      </c>
      <c r="T20" s="48">
        <v>3</v>
      </c>
      <c r="U20" s="49">
        <v>204.634465</v>
      </c>
      <c r="V20" s="49">
        <v>0.002283</v>
      </c>
      <c r="W20" s="49">
        <v>0.00745</v>
      </c>
      <c r="X20" s="49">
        <v>0.691755</v>
      </c>
      <c r="Y20" s="49">
        <v>0</v>
      </c>
      <c r="Z20" s="49">
        <v>0</v>
      </c>
      <c r="AA20" s="71">
        <v>20</v>
      </c>
      <c r="AB20" s="71"/>
      <c r="AC20" s="72"/>
      <c r="AD20" s="78" t="s">
        <v>913</v>
      </c>
      <c r="AE20" s="78">
        <v>373</v>
      </c>
      <c r="AF20" s="78">
        <v>299</v>
      </c>
      <c r="AG20" s="78">
        <v>23517</v>
      </c>
      <c r="AH20" s="78">
        <v>17431</v>
      </c>
      <c r="AI20" s="78"/>
      <c r="AJ20" s="78" t="s">
        <v>1078</v>
      </c>
      <c r="AK20" s="78" t="s">
        <v>1233</v>
      </c>
      <c r="AL20" s="78"/>
      <c r="AM20" s="78"/>
      <c r="AN20" s="80">
        <v>40557.596817129626</v>
      </c>
      <c r="AO20" s="83" t="s">
        <v>1477</v>
      </c>
      <c r="AP20" s="78" t="b">
        <v>0</v>
      </c>
      <c r="AQ20" s="78" t="b">
        <v>0</v>
      </c>
      <c r="AR20" s="78" t="b">
        <v>0</v>
      </c>
      <c r="AS20" s="78"/>
      <c r="AT20" s="78">
        <v>25</v>
      </c>
      <c r="AU20" s="83" t="s">
        <v>1610</v>
      </c>
      <c r="AV20" s="78" t="b">
        <v>0</v>
      </c>
      <c r="AW20" s="78" t="s">
        <v>1751</v>
      </c>
      <c r="AX20" s="83" t="s">
        <v>1769</v>
      </c>
      <c r="AY20" s="78" t="s">
        <v>66</v>
      </c>
      <c r="AZ20" s="78" t="str">
        <f>REPLACE(INDEX(GroupVertices[Group],MATCH(Vertices[[#This Row],[Vertex]],GroupVertices[Vertex],0)),1,1,"")</f>
        <v>6</v>
      </c>
      <c r="BA20" s="48"/>
      <c r="BB20" s="48"/>
      <c r="BC20" s="48"/>
      <c r="BD20" s="48"/>
      <c r="BE20" s="48"/>
      <c r="BF20" s="48"/>
      <c r="BG20" s="116" t="s">
        <v>2426</v>
      </c>
      <c r="BH20" s="116" t="s">
        <v>2426</v>
      </c>
      <c r="BI20" s="116" t="s">
        <v>2472</v>
      </c>
      <c r="BJ20" s="116" t="s">
        <v>2472</v>
      </c>
      <c r="BK20" s="116">
        <v>3</v>
      </c>
      <c r="BL20" s="120">
        <v>6.976744186046512</v>
      </c>
      <c r="BM20" s="116">
        <v>1</v>
      </c>
      <c r="BN20" s="120">
        <v>2.3255813953488373</v>
      </c>
      <c r="BO20" s="116">
        <v>0</v>
      </c>
      <c r="BP20" s="120">
        <v>0</v>
      </c>
      <c r="BQ20" s="116">
        <v>39</v>
      </c>
      <c r="BR20" s="120">
        <v>90.69767441860465</v>
      </c>
      <c r="BS20" s="116">
        <v>43</v>
      </c>
      <c r="BT20" s="2"/>
      <c r="BU20" s="3"/>
      <c r="BV20" s="3"/>
      <c r="BW20" s="3"/>
      <c r="BX20" s="3"/>
    </row>
    <row r="21" spans="1:76" ht="15">
      <c r="A21" s="64" t="s">
        <v>235</v>
      </c>
      <c r="B21" s="65"/>
      <c r="C21" s="65" t="s">
        <v>64</v>
      </c>
      <c r="D21" s="66">
        <v>164.27776447337453</v>
      </c>
      <c r="E21" s="68"/>
      <c r="F21" s="100" t="s">
        <v>556</v>
      </c>
      <c r="G21" s="65"/>
      <c r="H21" s="69" t="s">
        <v>235</v>
      </c>
      <c r="I21" s="70"/>
      <c r="J21" s="70"/>
      <c r="K21" s="69" t="s">
        <v>1940</v>
      </c>
      <c r="L21" s="73">
        <v>33.761229367862136</v>
      </c>
      <c r="M21" s="74">
        <v>8731.6279296875</v>
      </c>
      <c r="N21" s="74">
        <v>8493.6826171875</v>
      </c>
      <c r="O21" s="75"/>
      <c r="P21" s="76"/>
      <c r="Q21" s="76"/>
      <c r="R21" s="86"/>
      <c r="S21" s="48">
        <v>2</v>
      </c>
      <c r="T21" s="48">
        <v>3</v>
      </c>
      <c r="U21" s="49">
        <v>65.811022</v>
      </c>
      <c r="V21" s="49">
        <v>0.001748</v>
      </c>
      <c r="W21" s="49">
        <v>0.001928</v>
      </c>
      <c r="X21" s="49">
        <v>0.841154</v>
      </c>
      <c r="Y21" s="49">
        <v>0.08333333333333333</v>
      </c>
      <c r="Z21" s="49">
        <v>0.25</v>
      </c>
      <c r="AA21" s="71">
        <v>21</v>
      </c>
      <c r="AB21" s="71"/>
      <c r="AC21" s="72"/>
      <c r="AD21" s="78" t="s">
        <v>914</v>
      </c>
      <c r="AE21" s="78">
        <v>4171</v>
      </c>
      <c r="AF21" s="78">
        <v>21077</v>
      </c>
      <c r="AG21" s="78">
        <v>17699</v>
      </c>
      <c r="AH21" s="78">
        <v>17786</v>
      </c>
      <c r="AI21" s="78"/>
      <c r="AJ21" s="78" t="s">
        <v>1079</v>
      </c>
      <c r="AK21" s="78" t="s">
        <v>1234</v>
      </c>
      <c r="AL21" s="83" t="s">
        <v>1339</v>
      </c>
      <c r="AM21" s="78"/>
      <c r="AN21" s="80">
        <v>40247.912407407406</v>
      </c>
      <c r="AO21" s="83" t="s">
        <v>1478</v>
      </c>
      <c r="AP21" s="78" t="b">
        <v>0</v>
      </c>
      <c r="AQ21" s="78" t="b">
        <v>0</v>
      </c>
      <c r="AR21" s="78" t="b">
        <v>1</v>
      </c>
      <c r="AS21" s="78"/>
      <c r="AT21" s="78">
        <v>532</v>
      </c>
      <c r="AU21" s="83" t="s">
        <v>1611</v>
      </c>
      <c r="AV21" s="78" t="b">
        <v>1</v>
      </c>
      <c r="AW21" s="78" t="s">
        <v>1751</v>
      </c>
      <c r="AX21" s="83" t="s">
        <v>1770</v>
      </c>
      <c r="AY21" s="78" t="s">
        <v>66</v>
      </c>
      <c r="AZ21" s="78" t="str">
        <f>REPLACE(INDEX(GroupVertices[Group],MATCH(Vertices[[#This Row],[Vertex]],GroupVertices[Vertex],0)),1,1,"")</f>
        <v>6</v>
      </c>
      <c r="BA21" s="48"/>
      <c r="BB21" s="48"/>
      <c r="BC21" s="48"/>
      <c r="BD21" s="48"/>
      <c r="BE21" s="48" t="s">
        <v>516</v>
      </c>
      <c r="BF21" s="48" t="s">
        <v>516</v>
      </c>
      <c r="BG21" s="116" t="s">
        <v>2427</v>
      </c>
      <c r="BH21" s="116" t="s">
        <v>2427</v>
      </c>
      <c r="BI21" s="116" t="s">
        <v>2473</v>
      </c>
      <c r="BJ21" s="116" t="s">
        <v>2473</v>
      </c>
      <c r="BK21" s="116">
        <v>0</v>
      </c>
      <c r="BL21" s="120">
        <v>0</v>
      </c>
      <c r="BM21" s="116">
        <v>0</v>
      </c>
      <c r="BN21" s="120">
        <v>0</v>
      </c>
      <c r="BO21" s="116">
        <v>0</v>
      </c>
      <c r="BP21" s="120">
        <v>0</v>
      </c>
      <c r="BQ21" s="116">
        <v>21</v>
      </c>
      <c r="BR21" s="120">
        <v>100</v>
      </c>
      <c r="BS21" s="116">
        <v>21</v>
      </c>
      <c r="BT21" s="2"/>
      <c r="BU21" s="3"/>
      <c r="BV21" s="3"/>
      <c r="BW21" s="3"/>
      <c r="BX21" s="3"/>
    </row>
    <row r="22" spans="1:76" ht="15">
      <c r="A22" s="64" t="s">
        <v>284</v>
      </c>
      <c r="B22" s="65"/>
      <c r="C22" s="65" t="s">
        <v>64</v>
      </c>
      <c r="D22" s="66">
        <v>1000</v>
      </c>
      <c r="E22" s="68"/>
      <c r="F22" s="100" t="s">
        <v>1644</v>
      </c>
      <c r="G22" s="65"/>
      <c r="H22" s="69" t="s">
        <v>284</v>
      </c>
      <c r="I22" s="70"/>
      <c r="J22" s="70"/>
      <c r="K22" s="69" t="s">
        <v>1941</v>
      </c>
      <c r="L22" s="73">
        <v>83.11343099731944</v>
      </c>
      <c r="M22" s="74">
        <v>2215.3427734375</v>
      </c>
      <c r="N22" s="74">
        <v>2072.29833984375</v>
      </c>
      <c r="O22" s="75"/>
      <c r="P22" s="76"/>
      <c r="Q22" s="76"/>
      <c r="R22" s="86"/>
      <c r="S22" s="48">
        <v>8</v>
      </c>
      <c r="T22" s="48">
        <v>0</v>
      </c>
      <c r="U22" s="49">
        <v>164.950123</v>
      </c>
      <c r="V22" s="49">
        <v>0.001912</v>
      </c>
      <c r="W22" s="49">
        <v>0.021949</v>
      </c>
      <c r="X22" s="49">
        <v>1.506005</v>
      </c>
      <c r="Y22" s="49">
        <v>0.05357142857142857</v>
      </c>
      <c r="Z22" s="49">
        <v>0</v>
      </c>
      <c r="AA22" s="71">
        <v>22</v>
      </c>
      <c r="AB22" s="71"/>
      <c r="AC22" s="72"/>
      <c r="AD22" s="78" t="s">
        <v>915</v>
      </c>
      <c r="AE22" s="78">
        <v>2571</v>
      </c>
      <c r="AF22" s="78">
        <v>8656070</v>
      </c>
      <c r="AG22" s="78">
        <v>16028</v>
      </c>
      <c r="AH22" s="78">
        <v>1749</v>
      </c>
      <c r="AI22" s="78"/>
      <c r="AJ22" s="78" t="s">
        <v>1080</v>
      </c>
      <c r="AK22" s="78" t="s">
        <v>1235</v>
      </c>
      <c r="AL22" s="83" t="s">
        <v>1340</v>
      </c>
      <c r="AM22" s="78"/>
      <c r="AN22" s="80">
        <v>40070.941458333335</v>
      </c>
      <c r="AO22" s="83" t="s">
        <v>1479</v>
      </c>
      <c r="AP22" s="78" t="b">
        <v>0</v>
      </c>
      <c r="AQ22" s="78" t="b">
        <v>0</v>
      </c>
      <c r="AR22" s="78" t="b">
        <v>0</v>
      </c>
      <c r="AS22" s="78"/>
      <c r="AT22" s="78">
        <v>23026</v>
      </c>
      <c r="AU22" s="83" t="s">
        <v>1611</v>
      </c>
      <c r="AV22" s="78" t="b">
        <v>1</v>
      </c>
      <c r="AW22" s="78" t="s">
        <v>1751</v>
      </c>
      <c r="AX22" s="83" t="s">
        <v>1771</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221</v>
      </c>
      <c r="B23" s="65"/>
      <c r="C23" s="65" t="s">
        <v>64</v>
      </c>
      <c r="D23" s="66">
        <v>162.0205330573583</v>
      </c>
      <c r="E23" s="68"/>
      <c r="F23" s="100" t="s">
        <v>546</v>
      </c>
      <c r="G23" s="65"/>
      <c r="H23" s="69" t="s">
        <v>221</v>
      </c>
      <c r="I23" s="70"/>
      <c r="J23" s="70"/>
      <c r="K23" s="69" t="s">
        <v>1942</v>
      </c>
      <c r="L23" s="73">
        <v>1</v>
      </c>
      <c r="M23" s="74">
        <v>5802.58544921875</v>
      </c>
      <c r="N23" s="74">
        <v>8635.8115234375</v>
      </c>
      <c r="O23" s="75"/>
      <c r="P23" s="76"/>
      <c r="Q23" s="76"/>
      <c r="R23" s="86"/>
      <c r="S23" s="48">
        <v>0</v>
      </c>
      <c r="T23" s="48">
        <v>1</v>
      </c>
      <c r="U23" s="49">
        <v>0</v>
      </c>
      <c r="V23" s="49">
        <v>0.002242</v>
      </c>
      <c r="W23" s="49">
        <v>0.004987</v>
      </c>
      <c r="X23" s="49">
        <v>0.352997</v>
      </c>
      <c r="Y23" s="49">
        <v>0</v>
      </c>
      <c r="Z23" s="49">
        <v>0</v>
      </c>
      <c r="AA23" s="71">
        <v>23</v>
      </c>
      <c r="AB23" s="71"/>
      <c r="AC23" s="72"/>
      <c r="AD23" s="78" t="s">
        <v>916</v>
      </c>
      <c r="AE23" s="78">
        <v>498</v>
      </c>
      <c r="AF23" s="78">
        <v>190</v>
      </c>
      <c r="AG23" s="78">
        <v>38053</v>
      </c>
      <c r="AH23" s="78">
        <v>9502</v>
      </c>
      <c r="AI23" s="78"/>
      <c r="AJ23" s="78" t="s">
        <v>1081</v>
      </c>
      <c r="AK23" s="78" t="s">
        <v>1236</v>
      </c>
      <c r="AL23" s="78"/>
      <c r="AM23" s="78"/>
      <c r="AN23" s="80">
        <v>40170.22289351852</v>
      </c>
      <c r="AO23" s="83" t="s">
        <v>1480</v>
      </c>
      <c r="AP23" s="78" t="b">
        <v>0</v>
      </c>
      <c r="AQ23" s="78" t="b">
        <v>0</v>
      </c>
      <c r="AR23" s="78" t="b">
        <v>0</v>
      </c>
      <c r="AS23" s="78"/>
      <c r="AT23" s="78">
        <v>4</v>
      </c>
      <c r="AU23" s="83" t="s">
        <v>1616</v>
      </c>
      <c r="AV23" s="78" t="b">
        <v>0</v>
      </c>
      <c r="AW23" s="78" t="s">
        <v>1751</v>
      </c>
      <c r="AX23" s="83" t="s">
        <v>1772</v>
      </c>
      <c r="AY23" s="78" t="s">
        <v>66</v>
      </c>
      <c r="AZ23" s="78" t="str">
        <f>REPLACE(INDEX(GroupVertices[Group],MATCH(Vertices[[#This Row],[Vertex]],GroupVertices[Vertex],0)),1,1,"")</f>
        <v>3</v>
      </c>
      <c r="BA23" s="48"/>
      <c r="BB23" s="48"/>
      <c r="BC23" s="48"/>
      <c r="BD23" s="48"/>
      <c r="BE23" s="48"/>
      <c r="BF23" s="48"/>
      <c r="BG23" s="116" t="s">
        <v>2428</v>
      </c>
      <c r="BH23" s="116" t="s">
        <v>2460</v>
      </c>
      <c r="BI23" s="116" t="s">
        <v>2474</v>
      </c>
      <c r="BJ23" s="116" t="s">
        <v>2474</v>
      </c>
      <c r="BK23" s="116">
        <v>1</v>
      </c>
      <c r="BL23" s="120">
        <v>2.6315789473684212</v>
      </c>
      <c r="BM23" s="116">
        <v>0</v>
      </c>
      <c r="BN23" s="120">
        <v>0</v>
      </c>
      <c r="BO23" s="116">
        <v>0</v>
      </c>
      <c r="BP23" s="120">
        <v>0</v>
      </c>
      <c r="BQ23" s="116">
        <v>37</v>
      </c>
      <c r="BR23" s="120">
        <v>97.36842105263158</v>
      </c>
      <c r="BS23" s="116">
        <v>38</v>
      </c>
      <c r="BT23" s="2"/>
      <c r="BU23" s="3"/>
      <c r="BV23" s="3"/>
      <c r="BW23" s="3"/>
      <c r="BX23" s="3"/>
    </row>
    <row r="24" spans="1:76" ht="15">
      <c r="A24" s="64" t="s">
        <v>285</v>
      </c>
      <c r="B24" s="65"/>
      <c r="C24" s="65" t="s">
        <v>64</v>
      </c>
      <c r="D24" s="66">
        <v>162.49344178893713</v>
      </c>
      <c r="E24" s="68"/>
      <c r="F24" s="100" t="s">
        <v>1645</v>
      </c>
      <c r="G24" s="65"/>
      <c r="H24" s="69" t="s">
        <v>285</v>
      </c>
      <c r="I24" s="70"/>
      <c r="J24" s="70"/>
      <c r="K24" s="69" t="s">
        <v>1943</v>
      </c>
      <c r="L24" s="73">
        <v>1</v>
      </c>
      <c r="M24" s="74">
        <v>5327.126953125</v>
      </c>
      <c r="N24" s="74">
        <v>8754.234375</v>
      </c>
      <c r="O24" s="75"/>
      <c r="P24" s="76"/>
      <c r="Q24" s="76"/>
      <c r="R24" s="86"/>
      <c r="S24" s="48">
        <v>2</v>
      </c>
      <c r="T24" s="48">
        <v>0</v>
      </c>
      <c r="U24" s="49">
        <v>0</v>
      </c>
      <c r="V24" s="49">
        <v>0.002247</v>
      </c>
      <c r="W24" s="49">
        <v>0.005561</v>
      </c>
      <c r="X24" s="49">
        <v>0.613907</v>
      </c>
      <c r="Y24" s="49">
        <v>0.5</v>
      </c>
      <c r="Z24" s="49">
        <v>0</v>
      </c>
      <c r="AA24" s="71">
        <v>24</v>
      </c>
      <c r="AB24" s="71"/>
      <c r="AC24" s="72"/>
      <c r="AD24" s="78" t="s">
        <v>917</v>
      </c>
      <c r="AE24" s="78">
        <v>368</v>
      </c>
      <c r="AF24" s="78">
        <v>4566</v>
      </c>
      <c r="AG24" s="78">
        <v>2224</v>
      </c>
      <c r="AH24" s="78">
        <v>2044</v>
      </c>
      <c r="AI24" s="78"/>
      <c r="AJ24" s="78" t="s">
        <v>1082</v>
      </c>
      <c r="AK24" s="78" t="s">
        <v>1237</v>
      </c>
      <c r="AL24" s="83" t="s">
        <v>1341</v>
      </c>
      <c r="AM24" s="78"/>
      <c r="AN24" s="80">
        <v>42487.852627314816</v>
      </c>
      <c r="AO24" s="83" t="s">
        <v>1481</v>
      </c>
      <c r="AP24" s="78" t="b">
        <v>0</v>
      </c>
      <c r="AQ24" s="78" t="b">
        <v>0</v>
      </c>
      <c r="AR24" s="78" t="b">
        <v>1</v>
      </c>
      <c r="AS24" s="78" t="s">
        <v>853</v>
      </c>
      <c r="AT24" s="78">
        <v>71</v>
      </c>
      <c r="AU24" s="83" t="s">
        <v>1611</v>
      </c>
      <c r="AV24" s="78" t="b">
        <v>0</v>
      </c>
      <c r="AW24" s="78" t="s">
        <v>1751</v>
      </c>
      <c r="AX24" s="83" t="s">
        <v>1773</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223</v>
      </c>
      <c r="B25" s="65"/>
      <c r="C25" s="65" t="s">
        <v>64</v>
      </c>
      <c r="D25" s="66">
        <v>162.09682957575288</v>
      </c>
      <c r="E25" s="68"/>
      <c r="F25" s="100" t="s">
        <v>547</v>
      </c>
      <c r="G25" s="65"/>
      <c r="H25" s="69" t="s">
        <v>223</v>
      </c>
      <c r="I25" s="70"/>
      <c r="J25" s="70"/>
      <c r="K25" s="69" t="s">
        <v>1944</v>
      </c>
      <c r="L25" s="73">
        <v>1</v>
      </c>
      <c r="M25" s="74">
        <v>5473.5244140625</v>
      </c>
      <c r="N25" s="74">
        <v>9337.0107421875</v>
      </c>
      <c r="O25" s="75"/>
      <c r="P25" s="76"/>
      <c r="Q25" s="76"/>
      <c r="R25" s="86"/>
      <c r="S25" s="48">
        <v>0</v>
      </c>
      <c r="T25" s="48">
        <v>2</v>
      </c>
      <c r="U25" s="49">
        <v>0</v>
      </c>
      <c r="V25" s="49">
        <v>0.002247</v>
      </c>
      <c r="W25" s="49">
        <v>0.005561</v>
      </c>
      <c r="X25" s="49">
        <v>0.613907</v>
      </c>
      <c r="Y25" s="49">
        <v>0.5</v>
      </c>
      <c r="Z25" s="49">
        <v>0</v>
      </c>
      <c r="AA25" s="71">
        <v>25</v>
      </c>
      <c r="AB25" s="71"/>
      <c r="AC25" s="72"/>
      <c r="AD25" s="78" t="s">
        <v>918</v>
      </c>
      <c r="AE25" s="78">
        <v>1004</v>
      </c>
      <c r="AF25" s="78">
        <v>896</v>
      </c>
      <c r="AG25" s="78">
        <v>2341</v>
      </c>
      <c r="AH25" s="78">
        <v>9543</v>
      </c>
      <c r="AI25" s="78"/>
      <c r="AJ25" s="78" t="s">
        <v>1083</v>
      </c>
      <c r="AK25" s="78"/>
      <c r="AL25" s="78"/>
      <c r="AM25" s="78"/>
      <c r="AN25" s="80">
        <v>43523.36603009259</v>
      </c>
      <c r="AO25" s="83" t="s">
        <v>1482</v>
      </c>
      <c r="AP25" s="78" t="b">
        <v>1</v>
      </c>
      <c r="AQ25" s="78" t="b">
        <v>0</v>
      </c>
      <c r="AR25" s="78" t="b">
        <v>0</v>
      </c>
      <c r="AS25" s="78"/>
      <c r="AT25" s="78">
        <v>0</v>
      </c>
      <c r="AU25" s="78"/>
      <c r="AV25" s="78" t="b">
        <v>0</v>
      </c>
      <c r="AW25" s="78" t="s">
        <v>1751</v>
      </c>
      <c r="AX25" s="83" t="s">
        <v>1774</v>
      </c>
      <c r="AY25" s="78" t="s">
        <v>66</v>
      </c>
      <c r="AZ25" s="78" t="str">
        <f>REPLACE(INDEX(GroupVertices[Group],MATCH(Vertices[[#This Row],[Vertex]],GroupVertices[Vertex],0)),1,1,"")</f>
        <v>3</v>
      </c>
      <c r="BA25" s="48"/>
      <c r="BB25" s="48"/>
      <c r="BC25" s="48"/>
      <c r="BD25" s="48"/>
      <c r="BE25" s="48"/>
      <c r="BF25" s="48"/>
      <c r="BG25" s="116" t="s">
        <v>2429</v>
      </c>
      <c r="BH25" s="116" t="s">
        <v>2429</v>
      </c>
      <c r="BI25" s="116" t="s">
        <v>2475</v>
      </c>
      <c r="BJ25" s="116" t="s">
        <v>2475</v>
      </c>
      <c r="BK25" s="116">
        <v>1</v>
      </c>
      <c r="BL25" s="120">
        <v>4.545454545454546</v>
      </c>
      <c r="BM25" s="116">
        <v>1</v>
      </c>
      <c r="BN25" s="120">
        <v>4.545454545454546</v>
      </c>
      <c r="BO25" s="116">
        <v>0</v>
      </c>
      <c r="BP25" s="120">
        <v>0</v>
      </c>
      <c r="BQ25" s="116">
        <v>20</v>
      </c>
      <c r="BR25" s="120">
        <v>90.9090909090909</v>
      </c>
      <c r="BS25" s="116">
        <v>22</v>
      </c>
      <c r="BT25" s="2"/>
      <c r="BU25" s="3"/>
      <c r="BV25" s="3"/>
      <c r="BW25" s="3"/>
      <c r="BX25" s="3"/>
    </row>
    <row r="26" spans="1:76" ht="15">
      <c r="A26" s="64" t="s">
        <v>224</v>
      </c>
      <c r="B26" s="65"/>
      <c r="C26" s="65" t="s">
        <v>64</v>
      </c>
      <c r="D26" s="66">
        <v>204.06412937296284</v>
      </c>
      <c r="E26" s="68"/>
      <c r="F26" s="100" t="s">
        <v>1646</v>
      </c>
      <c r="G26" s="65"/>
      <c r="H26" s="69" t="s">
        <v>224</v>
      </c>
      <c r="I26" s="70"/>
      <c r="J26" s="70"/>
      <c r="K26" s="69" t="s">
        <v>1945</v>
      </c>
      <c r="L26" s="73">
        <v>143.40292191149265</v>
      </c>
      <c r="M26" s="74">
        <v>3449.316162109375</v>
      </c>
      <c r="N26" s="74">
        <v>2593.86474609375</v>
      </c>
      <c r="O26" s="75"/>
      <c r="P26" s="76"/>
      <c r="Q26" s="76"/>
      <c r="R26" s="86"/>
      <c r="S26" s="48">
        <v>1</v>
      </c>
      <c r="T26" s="48">
        <v>3</v>
      </c>
      <c r="U26" s="49">
        <v>286.060139</v>
      </c>
      <c r="V26" s="49">
        <v>0.002273</v>
      </c>
      <c r="W26" s="49">
        <v>0.009853</v>
      </c>
      <c r="X26" s="49">
        <v>0.905628</v>
      </c>
      <c r="Y26" s="49">
        <v>0.08333333333333333</v>
      </c>
      <c r="Z26" s="49">
        <v>0</v>
      </c>
      <c r="AA26" s="71">
        <v>26</v>
      </c>
      <c r="AB26" s="71"/>
      <c r="AC26" s="72"/>
      <c r="AD26" s="78" t="s">
        <v>919</v>
      </c>
      <c r="AE26" s="78">
        <v>300</v>
      </c>
      <c r="AF26" s="78">
        <v>389235</v>
      </c>
      <c r="AG26" s="78">
        <v>380273</v>
      </c>
      <c r="AH26" s="78">
        <v>28</v>
      </c>
      <c r="AI26" s="78"/>
      <c r="AJ26" s="78" t="s">
        <v>1084</v>
      </c>
      <c r="AK26" s="78" t="s">
        <v>1238</v>
      </c>
      <c r="AL26" s="83" t="s">
        <v>1342</v>
      </c>
      <c r="AM26" s="78"/>
      <c r="AN26" s="80">
        <v>40604.56353009259</v>
      </c>
      <c r="AO26" s="83" t="s">
        <v>1483</v>
      </c>
      <c r="AP26" s="78" t="b">
        <v>0</v>
      </c>
      <c r="AQ26" s="78" t="b">
        <v>0</v>
      </c>
      <c r="AR26" s="78" t="b">
        <v>1</v>
      </c>
      <c r="AS26" s="78"/>
      <c r="AT26" s="78">
        <v>11325</v>
      </c>
      <c r="AU26" s="83" t="s">
        <v>1611</v>
      </c>
      <c r="AV26" s="78" t="b">
        <v>1</v>
      </c>
      <c r="AW26" s="78" t="s">
        <v>1751</v>
      </c>
      <c r="AX26" s="83" t="s">
        <v>1775</v>
      </c>
      <c r="AY26" s="78" t="s">
        <v>66</v>
      </c>
      <c r="AZ26" s="78" t="str">
        <f>REPLACE(INDEX(GroupVertices[Group],MATCH(Vertices[[#This Row],[Vertex]],GroupVertices[Vertex],0)),1,1,"")</f>
        <v>2</v>
      </c>
      <c r="BA26" s="48"/>
      <c r="BB26" s="48"/>
      <c r="BC26" s="48"/>
      <c r="BD26" s="48"/>
      <c r="BE26" s="48"/>
      <c r="BF26" s="48"/>
      <c r="BG26" s="116" t="s">
        <v>2430</v>
      </c>
      <c r="BH26" s="116" t="s">
        <v>2430</v>
      </c>
      <c r="BI26" s="116" t="s">
        <v>2476</v>
      </c>
      <c r="BJ26" s="116" t="s">
        <v>2476</v>
      </c>
      <c r="BK26" s="116">
        <v>0</v>
      </c>
      <c r="BL26" s="120">
        <v>0</v>
      </c>
      <c r="BM26" s="116">
        <v>1</v>
      </c>
      <c r="BN26" s="120">
        <v>2.5641025641025643</v>
      </c>
      <c r="BO26" s="116">
        <v>0</v>
      </c>
      <c r="BP26" s="120">
        <v>0</v>
      </c>
      <c r="BQ26" s="116">
        <v>38</v>
      </c>
      <c r="BR26" s="120">
        <v>97.43589743589743</v>
      </c>
      <c r="BS26" s="116">
        <v>39</v>
      </c>
      <c r="BT26" s="2"/>
      <c r="BU26" s="3"/>
      <c r="BV26" s="3"/>
      <c r="BW26" s="3"/>
      <c r="BX26" s="3"/>
    </row>
    <row r="27" spans="1:76" ht="15">
      <c r="A27" s="64" t="s">
        <v>286</v>
      </c>
      <c r="B27" s="65"/>
      <c r="C27" s="65" t="s">
        <v>64</v>
      </c>
      <c r="D27" s="66">
        <v>1000</v>
      </c>
      <c r="E27" s="68"/>
      <c r="F27" s="100" t="s">
        <v>1647</v>
      </c>
      <c r="G27" s="65"/>
      <c r="H27" s="69" t="s">
        <v>286</v>
      </c>
      <c r="I27" s="70"/>
      <c r="J27" s="70"/>
      <c r="K27" s="69" t="s">
        <v>1946</v>
      </c>
      <c r="L27" s="73">
        <v>290.91472661944863</v>
      </c>
      <c r="M27" s="74">
        <v>2425.367431640625</v>
      </c>
      <c r="N27" s="74">
        <v>3933.734619140625</v>
      </c>
      <c r="O27" s="75"/>
      <c r="P27" s="76"/>
      <c r="Q27" s="76"/>
      <c r="R27" s="86"/>
      <c r="S27" s="48">
        <v>8</v>
      </c>
      <c r="T27" s="48">
        <v>0</v>
      </c>
      <c r="U27" s="49">
        <v>582.383043</v>
      </c>
      <c r="V27" s="49">
        <v>0.002008</v>
      </c>
      <c r="W27" s="49">
        <v>0.021944</v>
      </c>
      <c r="X27" s="49">
        <v>1.685397</v>
      </c>
      <c r="Y27" s="49">
        <v>0.03571428571428571</v>
      </c>
      <c r="Z27" s="49">
        <v>0</v>
      </c>
      <c r="AA27" s="71">
        <v>27</v>
      </c>
      <c r="AB27" s="71"/>
      <c r="AC27" s="72"/>
      <c r="AD27" s="78" t="s">
        <v>920</v>
      </c>
      <c r="AE27" s="78">
        <v>198</v>
      </c>
      <c r="AF27" s="78">
        <v>47790719</v>
      </c>
      <c r="AG27" s="78">
        <v>3137</v>
      </c>
      <c r="AH27" s="78">
        <v>118</v>
      </c>
      <c r="AI27" s="78"/>
      <c r="AJ27" s="78" t="s">
        <v>1085</v>
      </c>
      <c r="AK27" s="78" t="s">
        <v>1234</v>
      </c>
      <c r="AL27" s="83" t="s">
        <v>1343</v>
      </c>
      <c r="AM27" s="78"/>
      <c r="AN27" s="80">
        <v>39988.7806712963</v>
      </c>
      <c r="AO27" s="83" t="s">
        <v>1484</v>
      </c>
      <c r="AP27" s="78" t="b">
        <v>0</v>
      </c>
      <c r="AQ27" s="78" t="b">
        <v>0</v>
      </c>
      <c r="AR27" s="78" t="b">
        <v>0</v>
      </c>
      <c r="AS27" s="78"/>
      <c r="AT27" s="78">
        <v>122002</v>
      </c>
      <c r="AU27" s="83" t="s">
        <v>1611</v>
      </c>
      <c r="AV27" s="78" t="b">
        <v>1</v>
      </c>
      <c r="AW27" s="78" t="s">
        <v>1751</v>
      </c>
      <c r="AX27" s="83" t="s">
        <v>1776</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225</v>
      </c>
      <c r="B28" s="65"/>
      <c r="C28" s="65" t="s">
        <v>64</v>
      </c>
      <c r="D28" s="66">
        <v>162.00043227489175</v>
      </c>
      <c r="E28" s="68"/>
      <c r="F28" s="100" t="s">
        <v>548</v>
      </c>
      <c r="G28" s="65"/>
      <c r="H28" s="69" t="s">
        <v>225</v>
      </c>
      <c r="I28" s="70"/>
      <c r="J28" s="70"/>
      <c r="K28" s="69" t="s">
        <v>1947</v>
      </c>
      <c r="L28" s="73">
        <v>1</v>
      </c>
      <c r="M28" s="74">
        <v>3480.07958984375</v>
      </c>
      <c r="N28" s="74">
        <v>1861.5426025390625</v>
      </c>
      <c r="O28" s="75"/>
      <c r="P28" s="76"/>
      <c r="Q28" s="76"/>
      <c r="R28" s="86"/>
      <c r="S28" s="48">
        <v>0</v>
      </c>
      <c r="T28" s="48">
        <v>2</v>
      </c>
      <c r="U28" s="49">
        <v>0</v>
      </c>
      <c r="V28" s="49">
        <v>0.001761</v>
      </c>
      <c r="W28" s="49">
        <v>0.00328</v>
      </c>
      <c r="X28" s="49">
        <v>0.502459</v>
      </c>
      <c r="Y28" s="49">
        <v>0.5</v>
      </c>
      <c r="Z28" s="49">
        <v>0</v>
      </c>
      <c r="AA28" s="71">
        <v>28</v>
      </c>
      <c r="AB28" s="71"/>
      <c r="AC28" s="72"/>
      <c r="AD28" s="78" t="s">
        <v>921</v>
      </c>
      <c r="AE28" s="78">
        <v>46</v>
      </c>
      <c r="AF28" s="78">
        <v>4</v>
      </c>
      <c r="AG28" s="78">
        <v>35</v>
      </c>
      <c r="AH28" s="78">
        <v>18</v>
      </c>
      <c r="AI28" s="78"/>
      <c r="AJ28" s="78"/>
      <c r="AK28" s="78"/>
      <c r="AL28" s="78"/>
      <c r="AM28" s="78"/>
      <c r="AN28" s="80">
        <v>43683.561898148146</v>
      </c>
      <c r="AO28" s="78"/>
      <c r="AP28" s="78" t="b">
        <v>1</v>
      </c>
      <c r="AQ28" s="78" t="b">
        <v>0</v>
      </c>
      <c r="AR28" s="78" t="b">
        <v>0</v>
      </c>
      <c r="AS28" s="78"/>
      <c r="AT28" s="78">
        <v>0</v>
      </c>
      <c r="AU28" s="78"/>
      <c r="AV28" s="78" t="b">
        <v>0</v>
      </c>
      <c r="AW28" s="78" t="s">
        <v>1751</v>
      </c>
      <c r="AX28" s="83" t="s">
        <v>1777</v>
      </c>
      <c r="AY28" s="78" t="s">
        <v>66</v>
      </c>
      <c r="AZ28" s="78" t="str">
        <f>REPLACE(INDEX(GroupVertices[Group],MATCH(Vertices[[#This Row],[Vertex]],GroupVertices[Vertex],0)),1,1,"")</f>
        <v>2</v>
      </c>
      <c r="BA28" s="48"/>
      <c r="BB28" s="48"/>
      <c r="BC28" s="48"/>
      <c r="BD28" s="48"/>
      <c r="BE28" s="48"/>
      <c r="BF28" s="48"/>
      <c r="BG28" s="116" t="s">
        <v>2431</v>
      </c>
      <c r="BH28" s="116" t="s">
        <v>2431</v>
      </c>
      <c r="BI28" s="116" t="s">
        <v>2477</v>
      </c>
      <c r="BJ28" s="116" t="s">
        <v>2477</v>
      </c>
      <c r="BK28" s="116">
        <v>0</v>
      </c>
      <c r="BL28" s="120">
        <v>0</v>
      </c>
      <c r="BM28" s="116">
        <v>0</v>
      </c>
      <c r="BN28" s="120">
        <v>0</v>
      </c>
      <c r="BO28" s="116">
        <v>0</v>
      </c>
      <c r="BP28" s="120">
        <v>0</v>
      </c>
      <c r="BQ28" s="116">
        <v>22</v>
      </c>
      <c r="BR28" s="120">
        <v>100</v>
      </c>
      <c r="BS28" s="116">
        <v>22</v>
      </c>
      <c r="BT28" s="2"/>
      <c r="BU28" s="3"/>
      <c r="BV28" s="3"/>
      <c r="BW28" s="3"/>
      <c r="BX28" s="3"/>
    </row>
    <row r="29" spans="1:76" ht="15">
      <c r="A29" s="64" t="s">
        <v>226</v>
      </c>
      <c r="B29" s="65"/>
      <c r="C29" s="65" t="s">
        <v>64</v>
      </c>
      <c r="D29" s="66">
        <v>162.02096533225006</v>
      </c>
      <c r="E29" s="68"/>
      <c r="F29" s="100" t="s">
        <v>1648</v>
      </c>
      <c r="G29" s="65"/>
      <c r="H29" s="69" t="s">
        <v>226</v>
      </c>
      <c r="I29" s="70"/>
      <c r="J29" s="70"/>
      <c r="K29" s="69" t="s">
        <v>1948</v>
      </c>
      <c r="L29" s="73">
        <v>1</v>
      </c>
      <c r="M29" s="74">
        <v>9027.6865234375</v>
      </c>
      <c r="N29" s="74">
        <v>4476.02294921875</v>
      </c>
      <c r="O29" s="75"/>
      <c r="P29" s="76"/>
      <c r="Q29" s="76"/>
      <c r="R29" s="86"/>
      <c r="S29" s="48">
        <v>1</v>
      </c>
      <c r="T29" s="48">
        <v>1</v>
      </c>
      <c r="U29" s="49">
        <v>0</v>
      </c>
      <c r="V29" s="49">
        <v>0</v>
      </c>
      <c r="W29" s="49">
        <v>0</v>
      </c>
      <c r="X29" s="49">
        <v>0.999997</v>
      </c>
      <c r="Y29" s="49">
        <v>0</v>
      </c>
      <c r="Z29" s="49" t="s">
        <v>2154</v>
      </c>
      <c r="AA29" s="71">
        <v>29</v>
      </c>
      <c r="AB29" s="71"/>
      <c r="AC29" s="72"/>
      <c r="AD29" s="78" t="s">
        <v>922</v>
      </c>
      <c r="AE29" s="78">
        <v>379</v>
      </c>
      <c r="AF29" s="78">
        <v>194</v>
      </c>
      <c r="AG29" s="78">
        <v>182</v>
      </c>
      <c r="AH29" s="78">
        <v>0</v>
      </c>
      <c r="AI29" s="78"/>
      <c r="AJ29" s="78" t="s">
        <v>1086</v>
      </c>
      <c r="AK29" s="78"/>
      <c r="AL29" s="78"/>
      <c r="AM29" s="78"/>
      <c r="AN29" s="80">
        <v>43215.61409722222</v>
      </c>
      <c r="AO29" s="83" t="s">
        <v>1485</v>
      </c>
      <c r="AP29" s="78" t="b">
        <v>1</v>
      </c>
      <c r="AQ29" s="78" t="b">
        <v>0</v>
      </c>
      <c r="AR29" s="78" t="b">
        <v>1</v>
      </c>
      <c r="AS29" s="78"/>
      <c r="AT29" s="78">
        <v>0</v>
      </c>
      <c r="AU29" s="78"/>
      <c r="AV29" s="78" t="b">
        <v>0</v>
      </c>
      <c r="AW29" s="78" t="s">
        <v>1751</v>
      </c>
      <c r="AX29" s="83" t="s">
        <v>1778</v>
      </c>
      <c r="AY29" s="78" t="s">
        <v>66</v>
      </c>
      <c r="AZ29" s="78" t="str">
        <f>REPLACE(INDEX(GroupVertices[Group],MATCH(Vertices[[#This Row],[Vertex]],GroupVertices[Vertex],0)),1,1,"")</f>
        <v>10</v>
      </c>
      <c r="BA29" s="48"/>
      <c r="BB29" s="48"/>
      <c r="BC29" s="48"/>
      <c r="BD29" s="48"/>
      <c r="BE29" s="48"/>
      <c r="BF29" s="48"/>
      <c r="BG29" s="116" t="s">
        <v>839</v>
      </c>
      <c r="BH29" s="116" t="s">
        <v>839</v>
      </c>
      <c r="BI29" s="116" t="s">
        <v>839</v>
      </c>
      <c r="BJ29" s="116" t="s">
        <v>839</v>
      </c>
      <c r="BK29" s="116">
        <v>0</v>
      </c>
      <c r="BL29" s="120">
        <v>0</v>
      </c>
      <c r="BM29" s="116">
        <v>0</v>
      </c>
      <c r="BN29" s="120">
        <v>0</v>
      </c>
      <c r="BO29" s="116">
        <v>0</v>
      </c>
      <c r="BP29" s="120">
        <v>0</v>
      </c>
      <c r="BQ29" s="116">
        <v>0</v>
      </c>
      <c r="BR29" s="120">
        <v>0</v>
      </c>
      <c r="BS29" s="116">
        <v>0</v>
      </c>
      <c r="BT29" s="2"/>
      <c r="BU29" s="3"/>
      <c r="BV29" s="3"/>
      <c r="BW29" s="3"/>
      <c r="BX29" s="3"/>
    </row>
    <row r="30" spans="1:76" ht="15">
      <c r="A30" s="64" t="s">
        <v>227</v>
      </c>
      <c r="B30" s="65"/>
      <c r="C30" s="65" t="s">
        <v>64</v>
      </c>
      <c r="D30" s="66">
        <v>162.00259364935053</v>
      </c>
      <c r="E30" s="68"/>
      <c r="F30" s="100" t="s">
        <v>549</v>
      </c>
      <c r="G30" s="65"/>
      <c r="H30" s="69" t="s">
        <v>227</v>
      </c>
      <c r="I30" s="70"/>
      <c r="J30" s="70"/>
      <c r="K30" s="69" t="s">
        <v>1949</v>
      </c>
      <c r="L30" s="73">
        <v>1229.5725338847537</v>
      </c>
      <c r="M30" s="74">
        <v>1712.16357421875</v>
      </c>
      <c r="N30" s="74">
        <v>1496.691650390625</v>
      </c>
      <c r="O30" s="75"/>
      <c r="P30" s="76"/>
      <c r="Q30" s="76"/>
      <c r="R30" s="86"/>
      <c r="S30" s="48">
        <v>0</v>
      </c>
      <c r="T30" s="48">
        <v>19</v>
      </c>
      <c r="U30" s="49">
        <v>2467.966423</v>
      </c>
      <c r="V30" s="49">
        <v>0.002538</v>
      </c>
      <c r="W30" s="49">
        <v>0.033941</v>
      </c>
      <c r="X30" s="49">
        <v>3.882412</v>
      </c>
      <c r="Y30" s="49">
        <v>0</v>
      </c>
      <c r="Z30" s="49">
        <v>0</v>
      </c>
      <c r="AA30" s="71">
        <v>30</v>
      </c>
      <c r="AB30" s="71"/>
      <c r="AC30" s="72"/>
      <c r="AD30" s="78" t="s">
        <v>923</v>
      </c>
      <c r="AE30" s="78">
        <v>277</v>
      </c>
      <c r="AF30" s="78">
        <v>24</v>
      </c>
      <c r="AG30" s="78">
        <v>2020</v>
      </c>
      <c r="AH30" s="78">
        <v>2204</v>
      </c>
      <c r="AI30" s="78"/>
      <c r="AJ30" s="78" t="s">
        <v>1087</v>
      </c>
      <c r="AK30" s="78" t="s">
        <v>1239</v>
      </c>
      <c r="AL30" s="78"/>
      <c r="AM30" s="78"/>
      <c r="AN30" s="80">
        <v>42078.5008912037</v>
      </c>
      <c r="AO30" s="83" t="s">
        <v>1486</v>
      </c>
      <c r="AP30" s="78" t="b">
        <v>0</v>
      </c>
      <c r="AQ30" s="78" t="b">
        <v>0</v>
      </c>
      <c r="AR30" s="78" t="b">
        <v>1</v>
      </c>
      <c r="AS30" s="78"/>
      <c r="AT30" s="78">
        <v>0</v>
      </c>
      <c r="AU30" s="83" t="s">
        <v>1617</v>
      </c>
      <c r="AV30" s="78" t="b">
        <v>0</v>
      </c>
      <c r="AW30" s="78" t="s">
        <v>1751</v>
      </c>
      <c r="AX30" s="83" t="s">
        <v>1779</v>
      </c>
      <c r="AY30" s="78" t="s">
        <v>66</v>
      </c>
      <c r="AZ30" s="78" t="str">
        <f>REPLACE(INDEX(GroupVertices[Group],MATCH(Vertices[[#This Row],[Vertex]],GroupVertices[Vertex],0)),1,1,"")</f>
        <v>2</v>
      </c>
      <c r="BA30" s="48"/>
      <c r="BB30" s="48"/>
      <c r="BC30" s="48"/>
      <c r="BD30" s="48"/>
      <c r="BE30" s="48"/>
      <c r="BF30" s="48"/>
      <c r="BG30" s="116" t="s">
        <v>2432</v>
      </c>
      <c r="BH30" s="116" t="s">
        <v>2432</v>
      </c>
      <c r="BI30" s="116" t="s">
        <v>2478</v>
      </c>
      <c r="BJ30" s="116" t="s">
        <v>2478</v>
      </c>
      <c r="BK30" s="116">
        <v>0</v>
      </c>
      <c r="BL30" s="120">
        <v>0</v>
      </c>
      <c r="BM30" s="116">
        <v>0</v>
      </c>
      <c r="BN30" s="120">
        <v>0</v>
      </c>
      <c r="BO30" s="116">
        <v>0</v>
      </c>
      <c r="BP30" s="120">
        <v>0</v>
      </c>
      <c r="BQ30" s="116">
        <v>43</v>
      </c>
      <c r="BR30" s="120">
        <v>100</v>
      </c>
      <c r="BS30" s="116">
        <v>43</v>
      </c>
      <c r="BT30" s="2"/>
      <c r="BU30" s="3"/>
      <c r="BV30" s="3"/>
      <c r="BW30" s="3"/>
      <c r="BX30" s="3"/>
    </row>
    <row r="31" spans="1:76" ht="15">
      <c r="A31" s="64" t="s">
        <v>287</v>
      </c>
      <c r="B31" s="65"/>
      <c r="C31" s="65" t="s">
        <v>64</v>
      </c>
      <c r="D31" s="66">
        <v>162.00691639826806</v>
      </c>
      <c r="E31" s="68"/>
      <c r="F31" s="100" t="s">
        <v>1649</v>
      </c>
      <c r="G31" s="65"/>
      <c r="H31" s="69" t="s">
        <v>287</v>
      </c>
      <c r="I31" s="70"/>
      <c r="J31" s="70"/>
      <c r="K31" s="69" t="s">
        <v>1950</v>
      </c>
      <c r="L31" s="73">
        <v>1</v>
      </c>
      <c r="M31" s="74">
        <v>1702.4439697265625</v>
      </c>
      <c r="N31" s="74">
        <v>352.9058837890625</v>
      </c>
      <c r="O31" s="75"/>
      <c r="P31" s="76"/>
      <c r="Q31" s="76"/>
      <c r="R31" s="86"/>
      <c r="S31" s="48">
        <v>1</v>
      </c>
      <c r="T31" s="48">
        <v>0</v>
      </c>
      <c r="U31" s="49">
        <v>0</v>
      </c>
      <c r="V31" s="49">
        <v>0.001808</v>
      </c>
      <c r="W31" s="49">
        <v>0.003501</v>
      </c>
      <c r="X31" s="49">
        <v>0.323687</v>
      </c>
      <c r="Y31" s="49">
        <v>0</v>
      </c>
      <c r="Z31" s="49">
        <v>0</v>
      </c>
      <c r="AA31" s="71">
        <v>31</v>
      </c>
      <c r="AB31" s="71"/>
      <c r="AC31" s="72"/>
      <c r="AD31" s="78" t="s">
        <v>924</v>
      </c>
      <c r="AE31" s="78">
        <v>6</v>
      </c>
      <c r="AF31" s="78">
        <v>64</v>
      </c>
      <c r="AG31" s="78">
        <v>38</v>
      </c>
      <c r="AH31" s="78">
        <v>5</v>
      </c>
      <c r="AI31" s="78"/>
      <c r="AJ31" s="78" t="s">
        <v>1088</v>
      </c>
      <c r="AK31" s="78" t="s">
        <v>1240</v>
      </c>
      <c r="AL31" s="83" t="s">
        <v>1344</v>
      </c>
      <c r="AM31" s="78"/>
      <c r="AN31" s="80">
        <v>43446.77190972222</v>
      </c>
      <c r="AO31" s="83" t="s">
        <v>1487</v>
      </c>
      <c r="AP31" s="78" t="b">
        <v>1</v>
      </c>
      <c r="AQ31" s="78" t="b">
        <v>0</v>
      </c>
      <c r="AR31" s="78" t="b">
        <v>0</v>
      </c>
      <c r="AS31" s="78" t="s">
        <v>855</v>
      </c>
      <c r="AT31" s="78">
        <v>1</v>
      </c>
      <c r="AU31" s="78"/>
      <c r="AV31" s="78" t="b">
        <v>0</v>
      </c>
      <c r="AW31" s="78" t="s">
        <v>1751</v>
      </c>
      <c r="AX31" s="83" t="s">
        <v>1780</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288</v>
      </c>
      <c r="B32" s="65"/>
      <c r="C32" s="65" t="s">
        <v>64</v>
      </c>
      <c r="D32" s="66">
        <v>162.3740258500901</v>
      </c>
      <c r="E32" s="68"/>
      <c r="F32" s="100" t="s">
        <v>1650</v>
      </c>
      <c r="G32" s="65"/>
      <c r="H32" s="69" t="s">
        <v>288</v>
      </c>
      <c r="I32" s="70"/>
      <c r="J32" s="70"/>
      <c r="K32" s="69" t="s">
        <v>1951</v>
      </c>
      <c r="L32" s="73">
        <v>1</v>
      </c>
      <c r="M32" s="74">
        <v>2080.3544921875</v>
      </c>
      <c r="N32" s="74">
        <v>386.5881652832031</v>
      </c>
      <c r="O32" s="75"/>
      <c r="P32" s="76"/>
      <c r="Q32" s="76"/>
      <c r="R32" s="86"/>
      <c r="S32" s="48">
        <v>1</v>
      </c>
      <c r="T32" s="48">
        <v>0</v>
      </c>
      <c r="U32" s="49">
        <v>0</v>
      </c>
      <c r="V32" s="49">
        <v>0.001808</v>
      </c>
      <c r="W32" s="49">
        <v>0.003501</v>
      </c>
      <c r="X32" s="49">
        <v>0.323687</v>
      </c>
      <c r="Y32" s="49">
        <v>0</v>
      </c>
      <c r="Z32" s="49">
        <v>0</v>
      </c>
      <c r="AA32" s="71">
        <v>32</v>
      </c>
      <c r="AB32" s="71"/>
      <c r="AC32" s="72"/>
      <c r="AD32" s="78" t="s">
        <v>925</v>
      </c>
      <c r="AE32" s="78">
        <v>4614</v>
      </c>
      <c r="AF32" s="78">
        <v>3461</v>
      </c>
      <c r="AG32" s="78">
        <v>106446</v>
      </c>
      <c r="AH32" s="78">
        <v>0</v>
      </c>
      <c r="AI32" s="78"/>
      <c r="AJ32" s="78" t="s">
        <v>1089</v>
      </c>
      <c r="AK32" s="78" t="s">
        <v>1241</v>
      </c>
      <c r="AL32" s="78"/>
      <c r="AM32" s="78"/>
      <c r="AN32" s="80">
        <v>40995.9946875</v>
      </c>
      <c r="AO32" s="78"/>
      <c r="AP32" s="78" t="b">
        <v>0</v>
      </c>
      <c r="AQ32" s="78" t="b">
        <v>0</v>
      </c>
      <c r="AR32" s="78" t="b">
        <v>0</v>
      </c>
      <c r="AS32" s="78"/>
      <c r="AT32" s="78">
        <v>16</v>
      </c>
      <c r="AU32" s="83" t="s">
        <v>1611</v>
      </c>
      <c r="AV32" s="78" t="b">
        <v>0</v>
      </c>
      <c r="AW32" s="78" t="s">
        <v>1751</v>
      </c>
      <c r="AX32" s="83" t="s">
        <v>1781</v>
      </c>
      <c r="AY32" s="78" t="s">
        <v>65</v>
      </c>
      <c r="AZ32" s="78" t="str">
        <f>REPLACE(INDEX(GroupVertices[Group],MATCH(Vertices[[#This Row],[Vertex]],GroupVertices[Vertex],0)),1,1,"")</f>
        <v>2</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289</v>
      </c>
      <c r="B33" s="65"/>
      <c r="C33" s="65" t="s">
        <v>64</v>
      </c>
      <c r="D33" s="66">
        <v>308.0376961244209</v>
      </c>
      <c r="E33" s="68"/>
      <c r="F33" s="100" t="s">
        <v>1651</v>
      </c>
      <c r="G33" s="65"/>
      <c r="H33" s="69" t="s">
        <v>289</v>
      </c>
      <c r="I33" s="70"/>
      <c r="J33" s="70"/>
      <c r="K33" s="69" t="s">
        <v>1952</v>
      </c>
      <c r="L33" s="73">
        <v>1</v>
      </c>
      <c r="M33" s="74">
        <v>973.4155883789062</v>
      </c>
      <c r="N33" s="74">
        <v>609.2803344726562</v>
      </c>
      <c r="O33" s="75"/>
      <c r="P33" s="76"/>
      <c r="Q33" s="76"/>
      <c r="R33" s="86"/>
      <c r="S33" s="48">
        <v>1</v>
      </c>
      <c r="T33" s="48">
        <v>0</v>
      </c>
      <c r="U33" s="49">
        <v>0</v>
      </c>
      <c r="V33" s="49">
        <v>0.001808</v>
      </c>
      <c r="W33" s="49">
        <v>0.003501</v>
      </c>
      <c r="X33" s="49">
        <v>0.323687</v>
      </c>
      <c r="Y33" s="49">
        <v>0</v>
      </c>
      <c r="Z33" s="49">
        <v>0</v>
      </c>
      <c r="AA33" s="71">
        <v>33</v>
      </c>
      <c r="AB33" s="71"/>
      <c r="AC33" s="72"/>
      <c r="AD33" s="78" t="s">
        <v>926</v>
      </c>
      <c r="AE33" s="78">
        <v>208</v>
      </c>
      <c r="AF33" s="78">
        <v>1351341</v>
      </c>
      <c r="AG33" s="78">
        <v>47114</v>
      </c>
      <c r="AH33" s="78">
        <v>1635</v>
      </c>
      <c r="AI33" s="78"/>
      <c r="AJ33" s="78" t="s">
        <v>1090</v>
      </c>
      <c r="AK33" s="78" t="s">
        <v>1241</v>
      </c>
      <c r="AL33" s="83" t="s">
        <v>1345</v>
      </c>
      <c r="AM33" s="78"/>
      <c r="AN33" s="80">
        <v>40672.45034722222</v>
      </c>
      <c r="AO33" s="83" t="s">
        <v>1488</v>
      </c>
      <c r="AP33" s="78" t="b">
        <v>0</v>
      </c>
      <c r="AQ33" s="78" t="b">
        <v>0</v>
      </c>
      <c r="AR33" s="78" t="b">
        <v>1</v>
      </c>
      <c r="AS33" s="78"/>
      <c r="AT33" s="78">
        <v>4358</v>
      </c>
      <c r="AU33" s="83" t="s">
        <v>1611</v>
      </c>
      <c r="AV33" s="78" t="b">
        <v>1</v>
      </c>
      <c r="AW33" s="78" t="s">
        <v>1751</v>
      </c>
      <c r="AX33" s="83" t="s">
        <v>1782</v>
      </c>
      <c r="AY33" s="78" t="s">
        <v>65</v>
      </c>
      <c r="AZ33" s="78"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290</v>
      </c>
      <c r="B34" s="65"/>
      <c r="C34" s="65" t="s">
        <v>64</v>
      </c>
      <c r="D34" s="66">
        <v>511.3438183207436</v>
      </c>
      <c r="E34" s="68"/>
      <c r="F34" s="100" t="s">
        <v>1652</v>
      </c>
      <c r="G34" s="65"/>
      <c r="H34" s="69" t="s">
        <v>290</v>
      </c>
      <c r="I34" s="70"/>
      <c r="J34" s="70"/>
      <c r="K34" s="69" t="s">
        <v>1953</v>
      </c>
      <c r="L34" s="73">
        <v>1</v>
      </c>
      <c r="M34" s="74">
        <v>655.1552734375</v>
      </c>
      <c r="N34" s="74">
        <v>876.2421875</v>
      </c>
      <c r="O34" s="75"/>
      <c r="P34" s="76"/>
      <c r="Q34" s="76"/>
      <c r="R34" s="86"/>
      <c r="S34" s="48">
        <v>1</v>
      </c>
      <c r="T34" s="48">
        <v>0</v>
      </c>
      <c r="U34" s="49">
        <v>0</v>
      </c>
      <c r="V34" s="49">
        <v>0.001808</v>
      </c>
      <c r="W34" s="49">
        <v>0.003501</v>
      </c>
      <c r="X34" s="49">
        <v>0.323687</v>
      </c>
      <c r="Y34" s="49">
        <v>0</v>
      </c>
      <c r="Z34" s="49">
        <v>0</v>
      </c>
      <c r="AA34" s="71">
        <v>34</v>
      </c>
      <c r="AB34" s="71"/>
      <c r="AC34" s="72"/>
      <c r="AD34" s="78" t="s">
        <v>927</v>
      </c>
      <c r="AE34" s="78">
        <v>0</v>
      </c>
      <c r="AF34" s="78">
        <v>3232608</v>
      </c>
      <c r="AG34" s="78">
        <v>30058</v>
      </c>
      <c r="AH34" s="78">
        <v>28255</v>
      </c>
      <c r="AI34" s="78"/>
      <c r="AJ34" s="78" t="s">
        <v>1091</v>
      </c>
      <c r="AK34" s="78" t="s">
        <v>1241</v>
      </c>
      <c r="AL34" s="83" t="s">
        <v>1346</v>
      </c>
      <c r="AM34" s="78"/>
      <c r="AN34" s="80">
        <v>39883.71011574074</v>
      </c>
      <c r="AO34" s="83" t="s">
        <v>1489</v>
      </c>
      <c r="AP34" s="78" t="b">
        <v>0</v>
      </c>
      <c r="AQ34" s="78" t="b">
        <v>0</v>
      </c>
      <c r="AR34" s="78" t="b">
        <v>1</v>
      </c>
      <c r="AS34" s="78"/>
      <c r="AT34" s="78">
        <v>8206</v>
      </c>
      <c r="AU34" s="83" t="s">
        <v>1611</v>
      </c>
      <c r="AV34" s="78" t="b">
        <v>1</v>
      </c>
      <c r="AW34" s="78" t="s">
        <v>1751</v>
      </c>
      <c r="AX34" s="83" t="s">
        <v>1783</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291</v>
      </c>
      <c r="B35" s="65"/>
      <c r="C35" s="65" t="s">
        <v>64</v>
      </c>
      <c r="D35" s="66">
        <v>173.47095459630594</v>
      </c>
      <c r="E35" s="68"/>
      <c r="F35" s="100" t="s">
        <v>1653</v>
      </c>
      <c r="G35" s="65"/>
      <c r="H35" s="69" t="s">
        <v>291</v>
      </c>
      <c r="I35" s="70"/>
      <c r="J35" s="70"/>
      <c r="K35" s="69" t="s">
        <v>1954</v>
      </c>
      <c r="L35" s="73">
        <v>1</v>
      </c>
      <c r="M35" s="74">
        <v>2445.597900390625</v>
      </c>
      <c r="N35" s="74">
        <v>508.0230407714844</v>
      </c>
      <c r="O35" s="75"/>
      <c r="P35" s="76"/>
      <c r="Q35" s="76"/>
      <c r="R35" s="86"/>
      <c r="S35" s="48">
        <v>1</v>
      </c>
      <c r="T35" s="48">
        <v>0</v>
      </c>
      <c r="U35" s="49">
        <v>0</v>
      </c>
      <c r="V35" s="49">
        <v>0.001808</v>
      </c>
      <c r="W35" s="49">
        <v>0.003501</v>
      </c>
      <c r="X35" s="49">
        <v>0.323687</v>
      </c>
      <c r="Y35" s="49">
        <v>0</v>
      </c>
      <c r="Z35" s="49">
        <v>0</v>
      </c>
      <c r="AA35" s="71">
        <v>35</v>
      </c>
      <c r="AB35" s="71"/>
      <c r="AC35" s="72"/>
      <c r="AD35" s="78" t="s">
        <v>928</v>
      </c>
      <c r="AE35" s="78">
        <v>1959</v>
      </c>
      <c r="AF35" s="78">
        <v>106145</v>
      </c>
      <c r="AG35" s="78">
        <v>12138</v>
      </c>
      <c r="AH35" s="78">
        <v>42820</v>
      </c>
      <c r="AI35" s="78"/>
      <c r="AJ35" s="78" t="s">
        <v>1092</v>
      </c>
      <c r="AK35" s="78" t="s">
        <v>1242</v>
      </c>
      <c r="AL35" s="83" t="s">
        <v>1347</v>
      </c>
      <c r="AM35" s="78"/>
      <c r="AN35" s="80">
        <v>40624.625393518516</v>
      </c>
      <c r="AO35" s="83" t="s">
        <v>1490</v>
      </c>
      <c r="AP35" s="78" t="b">
        <v>0</v>
      </c>
      <c r="AQ35" s="78" t="b">
        <v>0</v>
      </c>
      <c r="AR35" s="78" t="b">
        <v>1</v>
      </c>
      <c r="AS35" s="78" t="s">
        <v>855</v>
      </c>
      <c r="AT35" s="78">
        <v>841</v>
      </c>
      <c r="AU35" s="83" t="s">
        <v>1618</v>
      </c>
      <c r="AV35" s="78" t="b">
        <v>1</v>
      </c>
      <c r="AW35" s="78" t="s">
        <v>1751</v>
      </c>
      <c r="AX35" s="83" t="s">
        <v>1784</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292</v>
      </c>
      <c r="B36" s="65"/>
      <c r="C36" s="65" t="s">
        <v>64</v>
      </c>
      <c r="D36" s="66">
        <v>192.03002866142444</v>
      </c>
      <c r="E36" s="68"/>
      <c r="F36" s="100" t="s">
        <v>1654</v>
      </c>
      <c r="G36" s="65"/>
      <c r="H36" s="69" t="s">
        <v>292</v>
      </c>
      <c r="I36" s="70"/>
      <c r="J36" s="70"/>
      <c r="K36" s="69" t="s">
        <v>1955</v>
      </c>
      <c r="L36" s="73">
        <v>1</v>
      </c>
      <c r="M36" s="74">
        <v>1326.2440185546875</v>
      </c>
      <c r="N36" s="74">
        <v>431.8501892089844</v>
      </c>
      <c r="O36" s="75"/>
      <c r="P36" s="76"/>
      <c r="Q36" s="76"/>
      <c r="R36" s="86"/>
      <c r="S36" s="48">
        <v>1</v>
      </c>
      <c r="T36" s="48">
        <v>0</v>
      </c>
      <c r="U36" s="49">
        <v>0</v>
      </c>
      <c r="V36" s="49">
        <v>0.001808</v>
      </c>
      <c r="W36" s="49">
        <v>0.003501</v>
      </c>
      <c r="X36" s="49">
        <v>0.323687</v>
      </c>
      <c r="Y36" s="49">
        <v>0</v>
      </c>
      <c r="Z36" s="49">
        <v>0</v>
      </c>
      <c r="AA36" s="71">
        <v>36</v>
      </c>
      <c r="AB36" s="71"/>
      <c r="AC36" s="72"/>
      <c r="AD36" s="78" t="s">
        <v>929</v>
      </c>
      <c r="AE36" s="78">
        <v>1070</v>
      </c>
      <c r="AF36" s="78">
        <v>277879</v>
      </c>
      <c r="AG36" s="78">
        <v>39072</v>
      </c>
      <c r="AH36" s="78">
        <v>7878</v>
      </c>
      <c r="AI36" s="78"/>
      <c r="AJ36" s="78" t="s">
        <v>1093</v>
      </c>
      <c r="AK36" s="78"/>
      <c r="AL36" s="83" t="s">
        <v>1348</v>
      </c>
      <c r="AM36" s="78"/>
      <c r="AN36" s="80">
        <v>41596.704988425925</v>
      </c>
      <c r="AO36" s="83" t="s">
        <v>1491</v>
      </c>
      <c r="AP36" s="78" t="b">
        <v>0</v>
      </c>
      <c r="AQ36" s="78" t="b">
        <v>0</v>
      </c>
      <c r="AR36" s="78" t="b">
        <v>1</v>
      </c>
      <c r="AS36" s="78"/>
      <c r="AT36" s="78">
        <v>1504</v>
      </c>
      <c r="AU36" s="83" t="s">
        <v>1611</v>
      </c>
      <c r="AV36" s="78" t="b">
        <v>1</v>
      </c>
      <c r="AW36" s="78" t="s">
        <v>1751</v>
      </c>
      <c r="AX36" s="83" t="s">
        <v>1785</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293</v>
      </c>
      <c r="B37" s="65"/>
      <c r="C37" s="65" t="s">
        <v>64</v>
      </c>
      <c r="D37" s="66">
        <v>163.10705599778188</v>
      </c>
      <c r="E37" s="68"/>
      <c r="F37" s="100" t="s">
        <v>1655</v>
      </c>
      <c r="G37" s="65"/>
      <c r="H37" s="69" t="s">
        <v>293</v>
      </c>
      <c r="I37" s="70"/>
      <c r="J37" s="70"/>
      <c r="K37" s="69" t="s">
        <v>1956</v>
      </c>
      <c r="L37" s="73">
        <v>14.619554492295004</v>
      </c>
      <c r="M37" s="74">
        <v>1629.9940185546875</v>
      </c>
      <c r="N37" s="74">
        <v>2566.859130859375</v>
      </c>
      <c r="O37" s="75"/>
      <c r="P37" s="76"/>
      <c r="Q37" s="76"/>
      <c r="R37" s="86"/>
      <c r="S37" s="48">
        <v>6</v>
      </c>
      <c r="T37" s="48">
        <v>0</v>
      </c>
      <c r="U37" s="49">
        <v>27.359071</v>
      </c>
      <c r="V37" s="49">
        <v>0.001898</v>
      </c>
      <c r="W37" s="49">
        <v>0.022753</v>
      </c>
      <c r="X37" s="49">
        <v>1.067497</v>
      </c>
      <c r="Y37" s="49">
        <v>0.06666666666666667</v>
      </c>
      <c r="Z37" s="49">
        <v>0</v>
      </c>
      <c r="AA37" s="71">
        <v>37</v>
      </c>
      <c r="AB37" s="71"/>
      <c r="AC37" s="72"/>
      <c r="AD37" s="78" t="s">
        <v>930</v>
      </c>
      <c r="AE37" s="78">
        <v>799</v>
      </c>
      <c r="AF37" s="78">
        <v>10244</v>
      </c>
      <c r="AG37" s="78">
        <v>3058</v>
      </c>
      <c r="AH37" s="78">
        <v>246</v>
      </c>
      <c r="AI37" s="78"/>
      <c r="AJ37" s="78" t="s">
        <v>1094</v>
      </c>
      <c r="AK37" s="78" t="s">
        <v>1243</v>
      </c>
      <c r="AL37" s="83" t="s">
        <v>1349</v>
      </c>
      <c r="AM37" s="78"/>
      <c r="AN37" s="80">
        <v>41730.54754629629</v>
      </c>
      <c r="AO37" s="83" t="s">
        <v>1492</v>
      </c>
      <c r="AP37" s="78" t="b">
        <v>0</v>
      </c>
      <c r="AQ37" s="78" t="b">
        <v>0</v>
      </c>
      <c r="AR37" s="78" t="b">
        <v>1</v>
      </c>
      <c r="AS37" s="78" t="s">
        <v>1608</v>
      </c>
      <c r="AT37" s="78">
        <v>269</v>
      </c>
      <c r="AU37" s="83" t="s">
        <v>1611</v>
      </c>
      <c r="AV37" s="78" t="b">
        <v>1</v>
      </c>
      <c r="AW37" s="78" t="s">
        <v>1751</v>
      </c>
      <c r="AX37" s="83" t="s">
        <v>1786</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294</v>
      </c>
      <c r="B38" s="65"/>
      <c r="C38" s="65" t="s">
        <v>64</v>
      </c>
      <c r="D38" s="66">
        <v>164.23226754101742</v>
      </c>
      <c r="E38" s="68"/>
      <c r="F38" s="100" t="s">
        <v>1656</v>
      </c>
      <c r="G38" s="65"/>
      <c r="H38" s="69" t="s">
        <v>294</v>
      </c>
      <c r="I38" s="70"/>
      <c r="J38" s="70"/>
      <c r="K38" s="69" t="s">
        <v>1957</v>
      </c>
      <c r="L38" s="73">
        <v>3.309860292216988</v>
      </c>
      <c r="M38" s="74">
        <v>2851.2041015625</v>
      </c>
      <c r="N38" s="74">
        <v>1284.21923828125</v>
      </c>
      <c r="O38" s="75"/>
      <c r="P38" s="76"/>
      <c r="Q38" s="76"/>
      <c r="R38" s="86"/>
      <c r="S38" s="48">
        <v>2</v>
      </c>
      <c r="T38" s="48">
        <v>0</v>
      </c>
      <c r="U38" s="49">
        <v>4.640066</v>
      </c>
      <c r="V38" s="49">
        <v>0.001835</v>
      </c>
      <c r="W38" s="49">
        <v>0.006428</v>
      </c>
      <c r="X38" s="49">
        <v>0.487166</v>
      </c>
      <c r="Y38" s="49">
        <v>0</v>
      </c>
      <c r="Z38" s="49">
        <v>0</v>
      </c>
      <c r="AA38" s="71">
        <v>38</v>
      </c>
      <c r="AB38" s="71"/>
      <c r="AC38" s="72"/>
      <c r="AD38" s="78" t="s">
        <v>931</v>
      </c>
      <c r="AE38" s="78">
        <v>807</v>
      </c>
      <c r="AF38" s="78">
        <v>20656</v>
      </c>
      <c r="AG38" s="78">
        <v>16511</v>
      </c>
      <c r="AH38" s="78">
        <v>5912</v>
      </c>
      <c r="AI38" s="78"/>
      <c r="AJ38" s="78" t="s">
        <v>1095</v>
      </c>
      <c r="AK38" s="78" t="s">
        <v>1244</v>
      </c>
      <c r="AL38" s="83" t="s">
        <v>1350</v>
      </c>
      <c r="AM38" s="78"/>
      <c r="AN38" s="80">
        <v>40190.735972222225</v>
      </c>
      <c r="AO38" s="83" t="s">
        <v>1493</v>
      </c>
      <c r="AP38" s="78" t="b">
        <v>0</v>
      </c>
      <c r="AQ38" s="78" t="b">
        <v>0</v>
      </c>
      <c r="AR38" s="78" t="b">
        <v>1</v>
      </c>
      <c r="AS38" s="78"/>
      <c r="AT38" s="78">
        <v>1004</v>
      </c>
      <c r="AU38" s="83" t="s">
        <v>1618</v>
      </c>
      <c r="AV38" s="78" t="b">
        <v>1</v>
      </c>
      <c r="AW38" s="78" t="s">
        <v>1751</v>
      </c>
      <c r="AX38" s="83" t="s">
        <v>1787</v>
      </c>
      <c r="AY38" s="78" t="s">
        <v>65</v>
      </c>
      <c r="AZ38" s="78" t="str">
        <f>REPLACE(INDEX(GroupVertices[Group],MATCH(Vertices[[#This Row],[Vertex]],GroupVertices[Vertex],0)),1,1,"")</f>
        <v>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295</v>
      </c>
      <c r="B39" s="65"/>
      <c r="C39" s="65" t="s">
        <v>64</v>
      </c>
      <c r="D39" s="66">
        <v>257.7098757145206</v>
      </c>
      <c r="E39" s="68"/>
      <c r="F39" s="100" t="s">
        <v>1657</v>
      </c>
      <c r="G39" s="65"/>
      <c r="H39" s="69" t="s">
        <v>295</v>
      </c>
      <c r="I39" s="70"/>
      <c r="J39" s="70"/>
      <c r="K39" s="69" t="s">
        <v>1958</v>
      </c>
      <c r="L39" s="73">
        <v>14.619554492295004</v>
      </c>
      <c r="M39" s="74">
        <v>2284.494140625</v>
      </c>
      <c r="N39" s="74">
        <v>2574.82861328125</v>
      </c>
      <c r="O39" s="75"/>
      <c r="P39" s="76"/>
      <c r="Q39" s="76"/>
      <c r="R39" s="86"/>
      <c r="S39" s="48">
        <v>6</v>
      </c>
      <c r="T39" s="48">
        <v>0</v>
      </c>
      <c r="U39" s="49">
        <v>27.359071</v>
      </c>
      <c r="V39" s="49">
        <v>0.001898</v>
      </c>
      <c r="W39" s="49">
        <v>0.022753</v>
      </c>
      <c r="X39" s="49">
        <v>1.067497</v>
      </c>
      <c r="Y39" s="49">
        <v>0.06666666666666667</v>
      </c>
      <c r="Z39" s="49">
        <v>0</v>
      </c>
      <c r="AA39" s="71">
        <v>39</v>
      </c>
      <c r="AB39" s="71"/>
      <c r="AC39" s="72"/>
      <c r="AD39" s="78" t="s">
        <v>932</v>
      </c>
      <c r="AE39" s="78">
        <v>16</v>
      </c>
      <c r="AF39" s="78">
        <v>885639</v>
      </c>
      <c r="AG39" s="78">
        <v>4607</v>
      </c>
      <c r="AH39" s="78">
        <v>46</v>
      </c>
      <c r="AI39" s="78"/>
      <c r="AJ39" s="78" t="s">
        <v>1096</v>
      </c>
      <c r="AK39" s="78" t="s">
        <v>1245</v>
      </c>
      <c r="AL39" s="83" t="s">
        <v>1351</v>
      </c>
      <c r="AM39" s="78"/>
      <c r="AN39" s="80">
        <v>41774.883518518516</v>
      </c>
      <c r="AO39" s="83" t="s">
        <v>1494</v>
      </c>
      <c r="AP39" s="78" t="b">
        <v>1</v>
      </c>
      <c r="AQ39" s="78" t="b">
        <v>0</v>
      </c>
      <c r="AR39" s="78" t="b">
        <v>0</v>
      </c>
      <c r="AS39" s="78" t="s">
        <v>855</v>
      </c>
      <c r="AT39" s="78">
        <v>1997</v>
      </c>
      <c r="AU39" s="83" t="s">
        <v>1611</v>
      </c>
      <c r="AV39" s="78" t="b">
        <v>1</v>
      </c>
      <c r="AW39" s="78" t="s">
        <v>1751</v>
      </c>
      <c r="AX39" s="83" t="s">
        <v>1788</v>
      </c>
      <c r="AY39" s="78" t="s">
        <v>65</v>
      </c>
      <c r="AZ39" s="78" t="str">
        <f>REPLACE(INDEX(GroupVertices[Group],MATCH(Vertices[[#This Row],[Vertex]],GroupVertices[Vertex],0)),1,1,"")</f>
        <v>2</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296</v>
      </c>
      <c r="B40" s="65"/>
      <c r="C40" s="65" t="s">
        <v>64</v>
      </c>
      <c r="D40" s="66">
        <v>228.69623339233266</v>
      </c>
      <c r="E40" s="68"/>
      <c r="F40" s="100" t="s">
        <v>1658</v>
      </c>
      <c r="G40" s="65"/>
      <c r="H40" s="69" t="s">
        <v>296</v>
      </c>
      <c r="I40" s="70"/>
      <c r="J40" s="70"/>
      <c r="K40" s="69" t="s">
        <v>1959</v>
      </c>
      <c r="L40" s="73">
        <v>582.9788417545882</v>
      </c>
      <c r="M40" s="74">
        <v>5031.51220703125</v>
      </c>
      <c r="N40" s="74">
        <v>2074.57568359375</v>
      </c>
      <c r="O40" s="75"/>
      <c r="P40" s="76"/>
      <c r="Q40" s="76"/>
      <c r="R40" s="86"/>
      <c r="S40" s="48">
        <v>20</v>
      </c>
      <c r="T40" s="48">
        <v>0</v>
      </c>
      <c r="U40" s="49">
        <v>1169.083795</v>
      </c>
      <c r="V40" s="49">
        <v>0.002066</v>
      </c>
      <c r="W40" s="49">
        <v>0.032382</v>
      </c>
      <c r="X40" s="49">
        <v>3.42564</v>
      </c>
      <c r="Y40" s="49">
        <v>0.039473684210526314</v>
      </c>
      <c r="Z40" s="49">
        <v>0</v>
      </c>
      <c r="AA40" s="71">
        <v>40</v>
      </c>
      <c r="AB40" s="71"/>
      <c r="AC40" s="72"/>
      <c r="AD40" s="78" t="s">
        <v>933</v>
      </c>
      <c r="AE40" s="78">
        <v>92</v>
      </c>
      <c r="AF40" s="78">
        <v>617165</v>
      </c>
      <c r="AG40" s="78">
        <v>7241</v>
      </c>
      <c r="AH40" s="78">
        <v>29</v>
      </c>
      <c r="AI40" s="78"/>
      <c r="AJ40" s="78" t="s">
        <v>1097</v>
      </c>
      <c r="AK40" s="78" t="s">
        <v>1246</v>
      </c>
      <c r="AL40" s="83" t="s">
        <v>1352</v>
      </c>
      <c r="AM40" s="78"/>
      <c r="AN40" s="80">
        <v>39877.68356481481</v>
      </c>
      <c r="AO40" s="78"/>
      <c r="AP40" s="78" t="b">
        <v>0</v>
      </c>
      <c r="AQ40" s="78" t="b">
        <v>0</v>
      </c>
      <c r="AR40" s="78" t="b">
        <v>1</v>
      </c>
      <c r="AS40" s="78"/>
      <c r="AT40" s="78">
        <v>9583</v>
      </c>
      <c r="AU40" s="83" t="s">
        <v>1618</v>
      </c>
      <c r="AV40" s="78" t="b">
        <v>1</v>
      </c>
      <c r="AW40" s="78" t="s">
        <v>1751</v>
      </c>
      <c r="AX40" s="83" t="s">
        <v>1789</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297</v>
      </c>
      <c r="B41" s="65"/>
      <c r="C41" s="65" t="s">
        <v>64</v>
      </c>
      <c r="D41" s="66">
        <v>917.2863608373392</v>
      </c>
      <c r="E41" s="68"/>
      <c r="F41" s="100" t="s">
        <v>1659</v>
      </c>
      <c r="G41" s="65"/>
      <c r="H41" s="69" t="s">
        <v>297</v>
      </c>
      <c r="I41" s="70"/>
      <c r="J41" s="70"/>
      <c r="K41" s="69" t="s">
        <v>1960</v>
      </c>
      <c r="L41" s="73">
        <v>14.619554492295004</v>
      </c>
      <c r="M41" s="74">
        <v>1424.0091552734375</v>
      </c>
      <c r="N41" s="74">
        <v>2249.213623046875</v>
      </c>
      <c r="O41" s="75"/>
      <c r="P41" s="76"/>
      <c r="Q41" s="76"/>
      <c r="R41" s="86"/>
      <c r="S41" s="48">
        <v>6</v>
      </c>
      <c r="T41" s="48">
        <v>0</v>
      </c>
      <c r="U41" s="49">
        <v>27.359071</v>
      </c>
      <c r="V41" s="49">
        <v>0.001898</v>
      </c>
      <c r="W41" s="49">
        <v>0.022753</v>
      </c>
      <c r="X41" s="49">
        <v>1.067497</v>
      </c>
      <c r="Y41" s="49">
        <v>0.06666666666666667</v>
      </c>
      <c r="Z41" s="49">
        <v>0</v>
      </c>
      <c r="AA41" s="71">
        <v>41</v>
      </c>
      <c r="AB41" s="71"/>
      <c r="AC41" s="72"/>
      <c r="AD41" s="78" t="s">
        <v>934</v>
      </c>
      <c r="AE41" s="78">
        <v>757</v>
      </c>
      <c r="AF41" s="78">
        <v>6988945</v>
      </c>
      <c r="AG41" s="78">
        <v>501891</v>
      </c>
      <c r="AH41" s="78">
        <v>1690</v>
      </c>
      <c r="AI41" s="78"/>
      <c r="AJ41" s="78" t="s">
        <v>1098</v>
      </c>
      <c r="AK41" s="78" t="s">
        <v>1247</v>
      </c>
      <c r="AL41" s="83" t="s">
        <v>1353</v>
      </c>
      <c r="AM41" s="78"/>
      <c r="AN41" s="80">
        <v>39300.680659722224</v>
      </c>
      <c r="AO41" s="83" t="s">
        <v>1495</v>
      </c>
      <c r="AP41" s="78" t="b">
        <v>0</v>
      </c>
      <c r="AQ41" s="78" t="b">
        <v>0</v>
      </c>
      <c r="AR41" s="78" t="b">
        <v>1</v>
      </c>
      <c r="AS41" s="78"/>
      <c r="AT41" s="78">
        <v>56560</v>
      </c>
      <c r="AU41" s="83" t="s">
        <v>1611</v>
      </c>
      <c r="AV41" s="78" t="b">
        <v>1</v>
      </c>
      <c r="AW41" s="78" t="s">
        <v>1751</v>
      </c>
      <c r="AX41" s="83" t="s">
        <v>1790</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298</v>
      </c>
      <c r="B42" s="65"/>
      <c r="C42" s="65" t="s">
        <v>64</v>
      </c>
      <c r="D42" s="66">
        <v>264.66571906645646</v>
      </c>
      <c r="E42" s="68"/>
      <c r="F42" s="100" t="s">
        <v>1660</v>
      </c>
      <c r="G42" s="65"/>
      <c r="H42" s="69" t="s">
        <v>298</v>
      </c>
      <c r="I42" s="70"/>
      <c r="J42" s="70"/>
      <c r="K42" s="69" t="s">
        <v>1961</v>
      </c>
      <c r="L42" s="73">
        <v>8.615626009218879</v>
      </c>
      <c r="M42" s="74">
        <v>785.669677734375</v>
      </c>
      <c r="N42" s="74">
        <v>2208.754150390625</v>
      </c>
      <c r="O42" s="75"/>
      <c r="P42" s="76"/>
      <c r="Q42" s="76"/>
      <c r="R42" s="86"/>
      <c r="S42" s="48">
        <v>5</v>
      </c>
      <c r="T42" s="48">
        <v>0</v>
      </c>
      <c r="U42" s="49">
        <v>15.298331</v>
      </c>
      <c r="V42" s="49">
        <v>0.001876</v>
      </c>
      <c r="W42" s="49">
        <v>0.019826</v>
      </c>
      <c r="X42" s="49">
        <v>0.904018</v>
      </c>
      <c r="Y42" s="49">
        <v>0.1</v>
      </c>
      <c r="Z42" s="49">
        <v>0</v>
      </c>
      <c r="AA42" s="71">
        <v>42</v>
      </c>
      <c r="AB42" s="71"/>
      <c r="AC42" s="72"/>
      <c r="AD42" s="78" t="s">
        <v>935</v>
      </c>
      <c r="AE42" s="78">
        <v>378</v>
      </c>
      <c r="AF42" s="78">
        <v>950004</v>
      </c>
      <c r="AG42" s="78">
        <v>188560</v>
      </c>
      <c r="AH42" s="78">
        <v>173</v>
      </c>
      <c r="AI42" s="78"/>
      <c r="AJ42" s="78" t="s">
        <v>1099</v>
      </c>
      <c r="AK42" s="78" t="s">
        <v>1245</v>
      </c>
      <c r="AL42" s="83" t="s">
        <v>1354</v>
      </c>
      <c r="AM42" s="78"/>
      <c r="AN42" s="80">
        <v>39877.76304398148</v>
      </c>
      <c r="AO42" s="83" t="s">
        <v>1496</v>
      </c>
      <c r="AP42" s="78" t="b">
        <v>0</v>
      </c>
      <c r="AQ42" s="78" t="b">
        <v>0</v>
      </c>
      <c r="AR42" s="78" t="b">
        <v>0</v>
      </c>
      <c r="AS42" s="78"/>
      <c r="AT42" s="78">
        <v>5927</v>
      </c>
      <c r="AU42" s="83" t="s">
        <v>1611</v>
      </c>
      <c r="AV42" s="78" t="b">
        <v>1</v>
      </c>
      <c r="AW42" s="78" t="s">
        <v>1751</v>
      </c>
      <c r="AX42" s="83" t="s">
        <v>1791</v>
      </c>
      <c r="AY42" s="78" t="s">
        <v>65</v>
      </c>
      <c r="AZ42" s="78" t="str">
        <f>REPLACE(INDEX(GroupVertices[Group],MATCH(Vertices[[#This Row],[Vertex]],GroupVertices[Vertex],0)),1,1,"")</f>
        <v>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299</v>
      </c>
      <c r="B43" s="65"/>
      <c r="C43" s="65" t="s">
        <v>64</v>
      </c>
      <c r="D43" s="66">
        <v>178.30032968698114</v>
      </c>
      <c r="E43" s="68"/>
      <c r="F43" s="100" t="s">
        <v>1661</v>
      </c>
      <c r="G43" s="65"/>
      <c r="H43" s="69" t="s">
        <v>299</v>
      </c>
      <c r="I43" s="70"/>
      <c r="J43" s="70"/>
      <c r="K43" s="69" t="s">
        <v>1962</v>
      </c>
      <c r="L43" s="73">
        <v>8.615626009218879</v>
      </c>
      <c r="M43" s="74">
        <v>705.837158203125</v>
      </c>
      <c r="N43" s="74">
        <v>2518.23828125</v>
      </c>
      <c r="O43" s="75"/>
      <c r="P43" s="76"/>
      <c r="Q43" s="76"/>
      <c r="R43" s="86"/>
      <c r="S43" s="48">
        <v>5</v>
      </c>
      <c r="T43" s="48">
        <v>0</v>
      </c>
      <c r="U43" s="49">
        <v>15.298331</v>
      </c>
      <c r="V43" s="49">
        <v>0.001876</v>
      </c>
      <c r="W43" s="49">
        <v>0.019826</v>
      </c>
      <c r="X43" s="49">
        <v>0.904018</v>
      </c>
      <c r="Y43" s="49">
        <v>0.1</v>
      </c>
      <c r="Z43" s="49">
        <v>0</v>
      </c>
      <c r="AA43" s="71">
        <v>43</v>
      </c>
      <c r="AB43" s="71"/>
      <c r="AC43" s="72"/>
      <c r="AD43" s="78" t="s">
        <v>936</v>
      </c>
      <c r="AE43" s="78">
        <v>724</v>
      </c>
      <c r="AF43" s="78">
        <v>150833</v>
      </c>
      <c r="AG43" s="78">
        <v>46972</v>
      </c>
      <c r="AH43" s="78">
        <v>1125</v>
      </c>
      <c r="AI43" s="78"/>
      <c r="AJ43" s="78" t="s">
        <v>1100</v>
      </c>
      <c r="AK43" s="78" t="s">
        <v>1248</v>
      </c>
      <c r="AL43" s="83" t="s">
        <v>1355</v>
      </c>
      <c r="AM43" s="78"/>
      <c r="AN43" s="80">
        <v>41353.753703703704</v>
      </c>
      <c r="AO43" s="83" t="s">
        <v>1497</v>
      </c>
      <c r="AP43" s="78" t="b">
        <v>0</v>
      </c>
      <c r="AQ43" s="78" t="b">
        <v>0</v>
      </c>
      <c r="AR43" s="78" t="b">
        <v>1</v>
      </c>
      <c r="AS43" s="78" t="s">
        <v>855</v>
      </c>
      <c r="AT43" s="78">
        <v>702</v>
      </c>
      <c r="AU43" s="83" t="s">
        <v>1611</v>
      </c>
      <c r="AV43" s="78" t="b">
        <v>1</v>
      </c>
      <c r="AW43" s="78" t="s">
        <v>1751</v>
      </c>
      <c r="AX43" s="83" t="s">
        <v>1792</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300</v>
      </c>
      <c r="B44" s="65"/>
      <c r="C44" s="65" t="s">
        <v>64</v>
      </c>
      <c r="D44" s="66">
        <v>492.3050271945011</v>
      </c>
      <c r="E44" s="68"/>
      <c r="F44" s="100" t="s">
        <v>1662</v>
      </c>
      <c r="G44" s="65"/>
      <c r="H44" s="69" t="s">
        <v>300</v>
      </c>
      <c r="I44" s="70"/>
      <c r="J44" s="70"/>
      <c r="K44" s="69" t="s">
        <v>1963</v>
      </c>
      <c r="L44" s="73">
        <v>14.619554492295004</v>
      </c>
      <c r="M44" s="74">
        <v>1253.00048828125</v>
      </c>
      <c r="N44" s="74">
        <v>2644.384521484375</v>
      </c>
      <c r="O44" s="75"/>
      <c r="P44" s="76"/>
      <c r="Q44" s="76"/>
      <c r="R44" s="86"/>
      <c r="S44" s="48">
        <v>6</v>
      </c>
      <c r="T44" s="48">
        <v>0</v>
      </c>
      <c r="U44" s="49">
        <v>27.359071</v>
      </c>
      <c r="V44" s="49">
        <v>0.001898</v>
      </c>
      <c r="W44" s="49">
        <v>0.022753</v>
      </c>
      <c r="X44" s="49">
        <v>1.067497</v>
      </c>
      <c r="Y44" s="49">
        <v>0.06666666666666667</v>
      </c>
      <c r="Z44" s="49">
        <v>0</v>
      </c>
      <c r="AA44" s="71">
        <v>44</v>
      </c>
      <c r="AB44" s="71"/>
      <c r="AC44" s="72"/>
      <c r="AD44" s="78" t="s">
        <v>937</v>
      </c>
      <c r="AE44" s="78">
        <v>78</v>
      </c>
      <c r="AF44" s="78">
        <v>3056435</v>
      </c>
      <c r="AG44" s="78">
        <v>561514</v>
      </c>
      <c r="AH44" s="78">
        <v>156</v>
      </c>
      <c r="AI44" s="78"/>
      <c r="AJ44" s="78" t="s">
        <v>1101</v>
      </c>
      <c r="AK44" s="78"/>
      <c r="AL44" s="83" t="s">
        <v>1356</v>
      </c>
      <c r="AM44" s="78"/>
      <c r="AN44" s="80">
        <v>40178.39810185185</v>
      </c>
      <c r="AO44" s="83" t="s">
        <v>1498</v>
      </c>
      <c r="AP44" s="78" t="b">
        <v>0</v>
      </c>
      <c r="AQ44" s="78" t="b">
        <v>0</v>
      </c>
      <c r="AR44" s="78" t="b">
        <v>1</v>
      </c>
      <c r="AS44" s="78"/>
      <c r="AT44" s="78">
        <v>12052</v>
      </c>
      <c r="AU44" s="83" t="s">
        <v>1611</v>
      </c>
      <c r="AV44" s="78" t="b">
        <v>1</v>
      </c>
      <c r="AW44" s="78" t="s">
        <v>1751</v>
      </c>
      <c r="AX44" s="83" t="s">
        <v>1793</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301</v>
      </c>
      <c r="B45" s="65"/>
      <c r="C45" s="65" t="s">
        <v>64</v>
      </c>
      <c r="D45" s="66">
        <v>448.6188943589545</v>
      </c>
      <c r="E45" s="68"/>
      <c r="F45" s="100" t="s">
        <v>1663</v>
      </c>
      <c r="G45" s="65"/>
      <c r="H45" s="69" t="s">
        <v>301</v>
      </c>
      <c r="I45" s="70"/>
      <c r="J45" s="70"/>
      <c r="K45" s="69" t="s">
        <v>1964</v>
      </c>
      <c r="L45" s="73">
        <v>14.619554492295004</v>
      </c>
      <c r="M45" s="74">
        <v>2072.9189453125</v>
      </c>
      <c r="N45" s="74">
        <v>2805.0244140625</v>
      </c>
      <c r="O45" s="75"/>
      <c r="P45" s="76"/>
      <c r="Q45" s="76"/>
      <c r="R45" s="86"/>
      <c r="S45" s="48">
        <v>6</v>
      </c>
      <c r="T45" s="48">
        <v>0</v>
      </c>
      <c r="U45" s="49">
        <v>27.359071</v>
      </c>
      <c r="V45" s="49">
        <v>0.001898</v>
      </c>
      <c r="W45" s="49">
        <v>0.022753</v>
      </c>
      <c r="X45" s="49">
        <v>1.067497</v>
      </c>
      <c r="Y45" s="49">
        <v>0.06666666666666667</v>
      </c>
      <c r="Z45" s="49">
        <v>0</v>
      </c>
      <c r="AA45" s="71">
        <v>45</v>
      </c>
      <c r="AB45" s="71"/>
      <c r="AC45" s="72"/>
      <c r="AD45" s="78" t="s">
        <v>938</v>
      </c>
      <c r="AE45" s="78">
        <v>31</v>
      </c>
      <c r="AF45" s="78">
        <v>2652191</v>
      </c>
      <c r="AG45" s="78">
        <v>4430</v>
      </c>
      <c r="AH45" s="78">
        <v>121</v>
      </c>
      <c r="AI45" s="78"/>
      <c r="AJ45" s="78" t="s">
        <v>1102</v>
      </c>
      <c r="AK45" s="78" t="s">
        <v>1249</v>
      </c>
      <c r="AL45" s="83" t="s">
        <v>1357</v>
      </c>
      <c r="AM45" s="78"/>
      <c r="AN45" s="80">
        <v>41694.79734953704</v>
      </c>
      <c r="AO45" s="83" t="s">
        <v>1499</v>
      </c>
      <c r="AP45" s="78" t="b">
        <v>0</v>
      </c>
      <c r="AQ45" s="78" t="b">
        <v>0</v>
      </c>
      <c r="AR45" s="78" t="b">
        <v>0</v>
      </c>
      <c r="AS45" s="78"/>
      <c r="AT45" s="78">
        <v>9850</v>
      </c>
      <c r="AU45" s="83" t="s">
        <v>1617</v>
      </c>
      <c r="AV45" s="78" t="b">
        <v>1</v>
      </c>
      <c r="AW45" s="78" t="s">
        <v>1751</v>
      </c>
      <c r="AX45" s="83" t="s">
        <v>1794</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302</v>
      </c>
      <c r="B46" s="65"/>
      <c r="C46" s="65" t="s">
        <v>64</v>
      </c>
      <c r="D46" s="66">
        <v>224.8755717615653</v>
      </c>
      <c r="E46" s="68"/>
      <c r="F46" s="100" t="s">
        <v>1664</v>
      </c>
      <c r="G46" s="65"/>
      <c r="H46" s="69" t="s">
        <v>302</v>
      </c>
      <c r="I46" s="70"/>
      <c r="J46" s="70"/>
      <c r="K46" s="69" t="s">
        <v>1965</v>
      </c>
      <c r="L46" s="73">
        <v>14.619554492295004</v>
      </c>
      <c r="M46" s="74">
        <v>1869.0137939453125</v>
      </c>
      <c r="N46" s="74">
        <v>2295.6474609375</v>
      </c>
      <c r="O46" s="75"/>
      <c r="P46" s="76"/>
      <c r="Q46" s="76"/>
      <c r="R46" s="86"/>
      <c r="S46" s="48">
        <v>6</v>
      </c>
      <c r="T46" s="48">
        <v>0</v>
      </c>
      <c r="U46" s="49">
        <v>27.359071</v>
      </c>
      <c r="V46" s="49">
        <v>0.001898</v>
      </c>
      <c r="W46" s="49">
        <v>0.022753</v>
      </c>
      <c r="X46" s="49">
        <v>1.067497</v>
      </c>
      <c r="Y46" s="49">
        <v>0.06666666666666667</v>
      </c>
      <c r="Z46" s="49">
        <v>0</v>
      </c>
      <c r="AA46" s="71">
        <v>46</v>
      </c>
      <c r="AB46" s="71"/>
      <c r="AC46" s="72"/>
      <c r="AD46" s="78" t="s">
        <v>939</v>
      </c>
      <c r="AE46" s="78">
        <v>5264</v>
      </c>
      <c r="AF46" s="78">
        <v>581811</v>
      </c>
      <c r="AG46" s="78">
        <v>17628</v>
      </c>
      <c r="AH46" s="78">
        <v>5051</v>
      </c>
      <c r="AI46" s="78"/>
      <c r="AJ46" s="78" t="s">
        <v>1103</v>
      </c>
      <c r="AK46" s="78" t="s">
        <v>1250</v>
      </c>
      <c r="AL46" s="83" t="s">
        <v>1358</v>
      </c>
      <c r="AM46" s="78"/>
      <c r="AN46" s="80">
        <v>40539.38133101852</v>
      </c>
      <c r="AO46" s="83" t="s">
        <v>1500</v>
      </c>
      <c r="AP46" s="78" t="b">
        <v>0</v>
      </c>
      <c r="AQ46" s="78" t="b">
        <v>0</v>
      </c>
      <c r="AR46" s="78" t="b">
        <v>1</v>
      </c>
      <c r="AS46" s="78"/>
      <c r="AT46" s="78">
        <v>3356</v>
      </c>
      <c r="AU46" s="83" t="s">
        <v>1611</v>
      </c>
      <c r="AV46" s="78" t="b">
        <v>1</v>
      </c>
      <c r="AW46" s="78" t="s">
        <v>1751</v>
      </c>
      <c r="AX46" s="83" t="s">
        <v>1795</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303</v>
      </c>
      <c r="B47" s="65"/>
      <c r="C47" s="65" t="s">
        <v>64</v>
      </c>
      <c r="D47" s="66">
        <v>162.02042498863537</v>
      </c>
      <c r="E47" s="68"/>
      <c r="F47" s="100" t="s">
        <v>1665</v>
      </c>
      <c r="G47" s="65"/>
      <c r="H47" s="69" t="s">
        <v>303</v>
      </c>
      <c r="I47" s="70"/>
      <c r="J47" s="70"/>
      <c r="K47" s="69" t="s">
        <v>1966</v>
      </c>
      <c r="L47" s="73">
        <v>14.619554492295004</v>
      </c>
      <c r="M47" s="74">
        <v>2196.180908203125</v>
      </c>
      <c r="N47" s="74">
        <v>3144.89599609375</v>
      </c>
      <c r="O47" s="75"/>
      <c r="P47" s="76"/>
      <c r="Q47" s="76"/>
      <c r="R47" s="86"/>
      <c r="S47" s="48">
        <v>6</v>
      </c>
      <c r="T47" s="48">
        <v>0</v>
      </c>
      <c r="U47" s="49">
        <v>27.359071</v>
      </c>
      <c r="V47" s="49">
        <v>0.001898</v>
      </c>
      <c r="W47" s="49">
        <v>0.022753</v>
      </c>
      <c r="X47" s="49">
        <v>1.067497</v>
      </c>
      <c r="Y47" s="49">
        <v>0.06666666666666667</v>
      </c>
      <c r="Z47" s="49">
        <v>0</v>
      </c>
      <c r="AA47" s="71">
        <v>47</v>
      </c>
      <c r="AB47" s="71"/>
      <c r="AC47" s="72"/>
      <c r="AD47" s="78" t="s">
        <v>940</v>
      </c>
      <c r="AE47" s="78">
        <v>1366</v>
      </c>
      <c r="AF47" s="78">
        <v>189</v>
      </c>
      <c r="AG47" s="78">
        <v>14466</v>
      </c>
      <c r="AH47" s="78">
        <v>72</v>
      </c>
      <c r="AI47" s="78"/>
      <c r="AJ47" s="78" t="s">
        <v>1104</v>
      </c>
      <c r="AK47" s="78" t="s">
        <v>1251</v>
      </c>
      <c r="AL47" s="78"/>
      <c r="AM47" s="78"/>
      <c r="AN47" s="80">
        <v>40801.63783564815</v>
      </c>
      <c r="AO47" s="83" t="s">
        <v>1501</v>
      </c>
      <c r="AP47" s="78" t="b">
        <v>0</v>
      </c>
      <c r="AQ47" s="78" t="b">
        <v>0</v>
      </c>
      <c r="AR47" s="78" t="b">
        <v>0</v>
      </c>
      <c r="AS47" s="78"/>
      <c r="AT47" s="78">
        <v>5</v>
      </c>
      <c r="AU47" s="83" t="s">
        <v>1618</v>
      </c>
      <c r="AV47" s="78" t="b">
        <v>0</v>
      </c>
      <c r="AW47" s="78" t="s">
        <v>1751</v>
      </c>
      <c r="AX47" s="83" t="s">
        <v>1796</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228</v>
      </c>
      <c r="B48" s="65"/>
      <c r="C48" s="65" t="s">
        <v>64</v>
      </c>
      <c r="D48" s="66">
        <v>162.41422741502322</v>
      </c>
      <c r="E48" s="68"/>
      <c r="F48" s="100" t="s">
        <v>550</v>
      </c>
      <c r="G48" s="65"/>
      <c r="H48" s="69" t="s">
        <v>228</v>
      </c>
      <c r="I48" s="70"/>
      <c r="J48" s="70"/>
      <c r="K48" s="69" t="s">
        <v>1967</v>
      </c>
      <c r="L48" s="73">
        <v>1</v>
      </c>
      <c r="M48" s="74">
        <v>4535.2705078125</v>
      </c>
      <c r="N48" s="74">
        <v>8494.1103515625</v>
      </c>
      <c r="O48" s="75"/>
      <c r="P48" s="76"/>
      <c r="Q48" s="76"/>
      <c r="R48" s="86"/>
      <c r="S48" s="48">
        <v>1</v>
      </c>
      <c r="T48" s="48">
        <v>1</v>
      </c>
      <c r="U48" s="49">
        <v>0</v>
      </c>
      <c r="V48" s="49">
        <v>0.002247</v>
      </c>
      <c r="W48" s="49">
        <v>0.005561</v>
      </c>
      <c r="X48" s="49">
        <v>0.613907</v>
      </c>
      <c r="Y48" s="49">
        <v>0.5</v>
      </c>
      <c r="Z48" s="49">
        <v>0</v>
      </c>
      <c r="AA48" s="71">
        <v>48</v>
      </c>
      <c r="AB48" s="71"/>
      <c r="AC48" s="72"/>
      <c r="AD48" s="78" t="s">
        <v>941</v>
      </c>
      <c r="AE48" s="78">
        <v>135</v>
      </c>
      <c r="AF48" s="78">
        <v>3833</v>
      </c>
      <c r="AG48" s="78">
        <v>3958</v>
      </c>
      <c r="AH48" s="78">
        <v>976</v>
      </c>
      <c r="AI48" s="78"/>
      <c r="AJ48" s="78" t="s">
        <v>1105</v>
      </c>
      <c r="AK48" s="78" t="s">
        <v>1252</v>
      </c>
      <c r="AL48" s="83" t="s">
        <v>1359</v>
      </c>
      <c r="AM48" s="78"/>
      <c r="AN48" s="80">
        <v>40950.041446759256</v>
      </c>
      <c r="AO48" s="83" t="s">
        <v>1502</v>
      </c>
      <c r="AP48" s="78" t="b">
        <v>0</v>
      </c>
      <c r="AQ48" s="78" t="b">
        <v>0</v>
      </c>
      <c r="AR48" s="78" t="b">
        <v>1</v>
      </c>
      <c r="AS48" s="78"/>
      <c r="AT48" s="78">
        <v>92</v>
      </c>
      <c r="AU48" s="83" t="s">
        <v>1611</v>
      </c>
      <c r="AV48" s="78" t="b">
        <v>0</v>
      </c>
      <c r="AW48" s="78" t="s">
        <v>1751</v>
      </c>
      <c r="AX48" s="83" t="s">
        <v>1797</v>
      </c>
      <c r="AY48" s="78" t="s">
        <v>66</v>
      </c>
      <c r="AZ48" s="78" t="str">
        <f>REPLACE(INDEX(GroupVertices[Group],MATCH(Vertices[[#This Row],[Vertex]],GroupVertices[Vertex],0)),1,1,"")</f>
        <v>3</v>
      </c>
      <c r="BA48" s="48" t="s">
        <v>483</v>
      </c>
      <c r="BB48" s="48" t="s">
        <v>483</v>
      </c>
      <c r="BC48" s="48" t="s">
        <v>513</v>
      </c>
      <c r="BD48" s="48" t="s">
        <v>513</v>
      </c>
      <c r="BE48" s="48"/>
      <c r="BF48" s="48"/>
      <c r="BG48" s="116" t="s">
        <v>2433</v>
      </c>
      <c r="BH48" s="116" t="s">
        <v>2433</v>
      </c>
      <c r="BI48" s="116" t="s">
        <v>2479</v>
      </c>
      <c r="BJ48" s="116" t="s">
        <v>2479</v>
      </c>
      <c r="BK48" s="116">
        <v>1</v>
      </c>
      <c r="BL48" s="120">
        <v>10</v>
      </c>
      <c r="BM48" s="116">
        <v>0</v>
      </c>
      <c r="BN48" s="120">
        <v>0</v>
      </c>
      <c r="BO48" s="116">
        <v>0</v>
      </c>
      <c r="BP48" s="120">
        <v>0</v>
      </c>
      <c r="BQ48" s="116">
        <v>9</v>
      </c>
      <c r="BR48" s="120">
        <v>90</v>
      </c>
      <c r="BS48" s="116">
        <v>10</v>
      </c>
      <c r="BT48" s="2"/>
      <c r="BU48" s="3"/>
      <c r="BV48" s="3"/>
      <c r="BW48" s="3"/>
      <c r="BX48" s="3"/>
    </row>
    <row r="49" spans="1:76" ht="15">
      <c r="A49" s="64" t="s">
        <v>229</v>
      </c>
      <c r="B49" s="65"/>
      <c r="C49" s="65" t="s">
        <v>64</v>
      </c>
      <c r="D49" s="66">
        <v>162.79344056381439</v>
      </c>
      <c r="E49" s="68"/>
      <c r="F49" s="100" t="s">
        <v>551</v>
      </c>
      <c r="G49" s="65"/>
      <c r="H49" s="69" t="s">
        <v>229</v>
      </c>
      <c r="I49" s="70"/>
      <c r="J49" s="70"/>
      <c r="K49" s="69" t="s">
        <v>1968</v>
      </c>
      <c r="L49" s="73">
        <v>1</v>
      </c>
      <c r="M49" s="74">
        <v>4307.75439453125</v>
      </c>
      <c r="N49" s="74">
        <v>8922.8154296875</v>
      </c>
      <c r="O49" s="75"/>
      <c r="P49" s="76"/>
      <c r="Q49" s="76"/>
      <c r="R49" s="86"/>
      <c r="S49" s="48">
        <v>0</v>
      </c>
      <c r="T49" s="48">
        <v>2</v>
      </c>
      <c r="U49" s="49">
        <v>0</v>
      </c>
      <c r="V49" s="49">
        <v>0.002247</v>
      </c>
      <c r="W49" s="49">
        <v>0.005561</v>
      </c>
      <c r="X49" s="49">
        <v>0.613907</v>
      </c>
      <c r="Y49" s="49">
        <v>0.5</v>
      </c>
      <c r="Z49" s="49">
        <v>0</v>
      </c>
      <c r="AA49" s="71">
        <v>49</v>
      </c>
      <c r="AB49" s="71"/>
      <c r="AC49" s="72"/>
      <c r="AD49" s="78" t="s">
        <v>942</v>
      </c>
      <c r="AE49" s="78">
        <v>1104</v>
      </c>
      <c r="AF49" s="78">
        <v>7342</v>
      </c>
      <c r="AG49" s="78">
        <v>13751</v>
      </c>
      <c r="AH49" s="78">
        <v>5095</v>
      </c>
      <c r="AI49" s="78"/>
      <c r="AJ49" s="78" t="s">
        <v>1106</v>
      </c>
      <c r="AK49" s="78" t="s">
        <v>1253</v>
      </c>
      <c r="AL49" s="83" t="s">
        <v>1360</v>
      </c>
      <c r="AM49" s="78"/>
      <c r="AN49" s="80">
        <v>39380.60314814815</v>
      </c>
      <c r="AO49" s="83" t="s">
        <v>1503</v>
      </c>
      <c r="AP49" s="78" t="b">
        <v>0</v>
      </c>
      <c r="AQ49" s="78" t="b">
        <v>0</v>
      </c>
      <c r="AR49" s="78" t="b">
        <v>1</v>
      </c>
      <c r="AS49" s="78"/>
      <c r="AT49" s="78">
        <v>272</v>
      </c>
      <c r="AU49" s="83" t="s">
        <v>1611</v>
      </c>
      <c r="AV49" s="78" t="b">
        <v>0</v>
      </c>
      <c r="AW49" s="78" t="s">
        <v>1751</v>
      </c>
      <c r="AX49" s="83" t="s">
        <v>1798</v>
      </c>
      <c r="AY49" s="78" t="s">
        <v>66</v>
      </c>
      <c r="AZ49" s="78" t="str">
        <f>REPLACE(INDEX(GroupVertices[Group],MATCH(Vertices[[#This Row],[Vertex]],GroupVertices[Vertex],0)),1,1,"")</f>
        <v>3</v>
      </c>
      <c r="BA49" s="48" t="s">
        <v>483</v>
      </c>
      <c r="BB49" s="48" t="s">
        <v>483</v>
      </c>
      <c r="BC49" s="48" t="s">
        <v>513</v>
      </c>
      <c r="BD49" s="48" t="s">
        <v>513</v>
      </c>
      <c r="BE49" s="48"/>
      <c r="BF49" s="48"/>
      <c r="BG49" s="116" t="s">
        <v>2434</v>
      </c>
      <c r="BH49" s="116" t="s">
        <v>2434</v>
      </c>
      <c r="BI49" s="116" t="s">
        <v>2480</v>
      </c>
      <c r="BJ49" s="116" t="s">
        <v>2480</v>
      </c>
      <c r="BK49" s="116">
        <v>1</v>
      </c>
      <c r="BL49" s="120">
        <v>8.333333333333334</v>
      </c>
      <c r="BM49" s="116">
        <v>0</v>
      </c>
      <c r="BN49" s="120">
        <v>0</v>
      </c>
      <c r="BO49" s="116">
        <v>0</v>
      </c>
      <c r="BP49" s="120">
        <v>0</v>
      </c>
      <c r="BQ49" s="116">
        <v>11</v>
      </c>
      <c r="BR49" s="120">
        <v>91.66666666666667</v>
      </c>
      <c r="BS49" s="116">
        <v>12</v>
      </c>
      <c r="BT49" s="2"/>
      <c r="BU49" s="3"/>
      <c r="BV49" s="3"/>
      <c r="BW49" s="3"/>
      <c r="BX49" s="3"/>
    </row>
    <row r="50" spans="1:76" ht="15">
      <c r="A50" s="64" t="s">
        <v>230</v>
      </c>
      <c r="B50" s="65"/>
      <c r="C50" s="65" t="s">
        <v>64</v>
      </c>
      <c r="D50" s="66">
        <v>162.1114188533496</v>
      </c>
      <c r="E50" s="68"/>
      <c r="F50" s="100" t="s">
        <v>552</v>
      </c>
      <c r="G50" s="65"/>
      <c r="H50" s="69" t="s">
        <v>230</v>
      </c>
      <c r="I50" s="70"/>
      <c r="J50" s="70"/>
      <c r="K50" s="69" t="s">
        <v>1969</v>
      </c>
      <c r="L50" s="73">
        <v>548.2397424968398</v>
      </c>
      <c r="M50" s="74">
        <v>2828.44580078125</v>
      </c>
      <c r="N50" s="74">
        <v>2966.914306640625</v>
      </c>
      <c r="O50" s="75"/>
      <c r="P50" s="76"/>
      <c r="Q50" s="76"/>
      <c r="R50" s="86"/>
      <c r="S50" s="48">
        <v>0</v>
      </c>
      <c r="T50" s="48">
        <v>13</v>
      </c>
      <c r="U50" s="49">
        <v>1099.299612</v>
      </c>
      <c r="V50" s="49">
        <v>0.002457</v>
      </c>
      <c r="W50" s="49">
        <v>0.028377</v>
      </c>
      <c r="X50" s="49">
        <v>2.500269</v>
      </c>
      <c r="Y50" s="49">
        <v>0</v>
      </c>
      <c r="Z50" s="49">
        <v>0</v>
      </c>
      <c r="AA50" s="71">
        <v>50</v>
      </c>
      <c r="AB50" s="71"/>
      <c r="AC50" s="72"/>
      <c r="AD50" s="78" t="s">
        <v>943</v>
      </c>
      <c r="AE50" s="78">
        <v>951</v>
      </c>
      <c r="AF50" s="78">
        <v>1031</v>
      </c>
      <c r="AG50" s="78">
        <v>16299</v>
      </c>
      <c r="AH50" s="78">
        <v>21520</v>
      </c>
      <c r="AI50" s="78"/>
      <c r="AJ50" s="78" t="s">
        <v>1107</v>
      </c>
      <c r="AK50" s="78" t="s">
        <v>1254</v>
      </c>
      <c r="AL50" s="78"/>
      <c r="AM50" s="78"/>
      <c r="AN50" s="80">
        <v>39944.048101851855</v>
      </c>
      <c r="AO50" s="83" t="s">
        <v>1504</v>
      </c>
      <c r="AP50" s="78" t="b">
        <v>0</v>
      </c>
      <c r="AQ50" s="78" t="b">
        <v>0</v>
      </c>
      <c r="AR50" s="78" t="b">
        <v>0</v>
      </c>
      <c r="AS50" s="78"/>
      <c r="AT50" s="78">
        <v>16</v>
      </c>
      <c r="AU50" s="83" t="s">
        <v>1611</v>
      </c>
      <c r="AV50" s="78" t="b">
        <v>0</v>
      </c>
      <c r="AW50" s="78" t="s">
        <v>1751</v>
      </c>
      <c r="AX50" s="83" t="s">
        <v>1799</v>
      </c>
      <c r="AY50" s="78" t="s">
        <v>66</v>
      </c>
      <c r="AZ50" s="78" t="str">
        <f>REPLACE(INDEX(GroupVertices[Group],MATCH(Vertices[[#This Row],[Vertex]],GroupVertices[Vertex],0)),1,1,"")</f>
        <v>2</v>
      </c>
      <c r="BA50" s="48"/>
      <c r="BB50" s="48"/>
      <c r="BC50" s="48"/>
      <c r="BD50" s="48"/>
      <c r="BE50" s="48"/>
      <c r="BF50" s="48"/>
      <c r="BG50" s="116" t="s">
        <v>2435</v>
      </c>
      <c r="BH50" s="116" t="s">
        <v>2435</v>
      </c>
      <c r="BI50" s="116" t="s">
        <v>2481</v>
      </c>
      <c r="BJ50" s="116" t="s">
        <v>2481</v>
      </c>
      <c r="BK50" s="116">
        <v>2</v>
      </c>
      <c r="BL50" s="120">
        <v>7.6923076923076925</v>
      </c>
      <c r="BM50" s="116">
        <v>0</v>
      </c>
      <c r="BN50" s="120">
        <v>0</v>
      </c>
      <c r="BO50" s="116">
        <v>0</v>
      </c>
      <c r="BP50" s="120">
        <v>0</v>
      </c>
      <c r="BQ50" s="116">
        <v>24</v>
      </c>
      <c r="BR50" s="120">
        <v>92.3076923076923</v>
      </c>
      <c r="BS50" s="116">
        <v>26</v>
      </c>
      <c r="BT50" s="2"/>
      <c r="BU50" s="3"/>
      <c r="BV50" s="3"/>
      <c r="BW50" s="3"/>
      <c r="BX50" s="3"/>
    </row>
    <row r="51" spans="1:76" ht="15">
      <c r="A51" s="64" t="s">
        <v>304</v>
      </c>
      <c r="B51" s="65"/>
      <c r="C51" s="65" t="s">
        <v>64</v>
      </c>
      <c r="D51" s="66">
        <v>756.5137104777011</v>
      </c>
      <c r="E51" s="68"/>
      <c r="F51" s="100" t="s">
        <v>1666</v>
      </c>
      <c r="G51" s="65"/>
      <c r="H51" s="69" t="s">
        <v>304</v>
      </c>
      <c r="I51" s="70"/>
      <c r="J51" s="70"/>
      <c r="K51" s="69" t="s">
        <v>1970</v>
      </c>
      <c r="L51" s="73">
        <v>1</v>
      </c>
      <c r="M51" s="74">
        <v>3628.84765625</v>
      </c>
      <c r="N51" s="74">
        <v>3981.479736328125</v>
      </c>
      <c r="O51" s="75"/>
      <c r="P51" s="76"/>
      <c r="Q51" s="76"/>
      <c r="R51" s="86"/>
      <c r="S51" s="48">
        <v>1</v>
      </c>
      <c r="T51" s="48">
        <v>0</v>
      </c>
      <c r="U51" s="49">
        <v>0</v>
      </c>
      <c r="V51" s="49">
        <v>0.001767</v>
      </c>
      <c r="W51" s="49">
        <v>0.002927</v>
      </c>
      <c r="X51" s="49">
        <v>0.313479</v>
      </c>
      <c r="Y51" s="49">
        <v>0</v>
      </c>
      <c r="Z51" s="49">
        <v>0</v>
      </c>
      <c r="AA51" s="71">
        <v>51</v>
      </c>
      <c r="AB51" s="71"/>
      <c r="AC51" s="72"/>
      <c r="AD51" s="78" t="s">
        <v>944</v>
      </c>
      <c r="AE51" s="78">
        <v>7675</v>
      </c>
      <c r="AF51" s="78">
        <v>5501256</v>
      </c>
      <c r="AG51" s="78">
        <v>52187</v>
      </c>
      <c r="AH51" s="78">
        <v>1096</v>
      </c>
      <c r="AI51" s="78"/>
      <c r="AJ51" s="78" t="s">
        <v>1108</v>
      </c>
      <c r="AK51" s="78" t="s">
        <v>1255</v>
      </c>
      <c r="AL51" s="83" t="s">
        <v>1361</v>
      </c>
      <c r="AM51" s="78"/>
      <c r="AN51" s="80">
        <v>39725.27853009259</v>
      </c>
      <c r="AO51" s="83" t="s">
        <v>1505</v>
      </c>
      <c r="AP51" s="78" t="b">
        <v>0</v>
      </c>
      <c r="AQ51" s="78" t="b">
        <v>0</v>
      </c>
      <c r="AR51" s="78" t="b">
        <v>0</v>
      </c>
      <c r="AS51" s="78" t="s">
        <v>853</v>
      </c>
      <c r="AT51" s="78">
        <v>56192</v>
      </c>
      <c r="AU51" s="83" t="s">
        <v>1611</v>
      </c>
      <c r="AV51" s="78" t="b">
        <v>1</v>
      </c>
      <c r="AW51" s="78" t="s">
        <v>1751</v>
      </c>
      <c r="AX51" s="83" t="s">
        <v>1800</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305</v>
      </c>
      <c r="B52" s="65"/>
      <c r="C52" s="65" t="s">
        <v>64</v>
      </c>
      <c r="D52" s="66">
        <v>225.8515403984228</v>
      </c>
      <c r="E52" s="68"/>
      <c r="F52" s="100" t="s">
        <v>1667</v>
      </c>
      <c r="G52" s="65"/>
      <c r="H52" s="69" t="s">
        <v>305</v>
      </c>
      <c r="I52" s="70"/>
      <c r="J52" s="70"/>
      <c r="K52" s="69" t="s">
        <v>1971</v>
      </c>
      <c r="L52" s="73">
        <v>90.5362347028969</v>
      </c>
      <c r="M52" s="74">
        <v>3924.23388671875</v>
      </c>
      <c r="N52" s="74">
        <v>3271.7431640625</v>
      </c>
      <c r="O52" s="75"/>
      <c r="P52" s="76"/>
      <c r="Q52" s="76"/>
      <c r="R52" s="86"/>
      <c r="S52" s="48">
        <v>2</v>
      </c>
      <c r="T52" s="48">
        <v>0</v>
      </c>
      <c r="U52" s="49">
        <v>179.861111</v>
      </c>
      <c r="V52" s="49">
        <v>0.002016</v>
      </c>
      <c r="W52" s="49">
        <v>0.003796</v>
      </c>
      <c r="X52" s="49">
        <v>0.683546</v>
      </c>
      <c r="Y52" s="49">
        <v>0</v>
      </c>
      <c r="Z52" s="49">
        <v>0</v>
      </c>
      <c r="AA52" s="71">
        <v>52</v>
      </c>
      <c r="AB52" s="71"/>
      <c r="AC52" s="72"/>
      <c r="AD52" s="78" t="s">
        <v>945</v>
      </c>
      <c r="AE52" s="78">
        <v>148</v>
      </c>
      <c r="AF52" s="78">
        <v>590842</v>
      </c>
      <c r="AG52" s="78">
        <v>2375</v>
      </c>
      <c r="AH52" s="78">
        <v>30</v>
      </c>
      <c r="AI52" s="78"/>
      <c r="AJ52" s="78" t="s">
        <v>1109</v>
      </c>
      <c r="AK52" s="78" t="s">
        <v>1256</v>
      </c>
      <c r="AL52" s="83" t="s">
        <v>1362</v>
      </c>
      <c r="AM52" s="78"/>
      <c r="AN52" s="80">
        <v>41624.61678240741</v>
      </c>
      <c r="AO52" s="83" t="s">
        <v>1506</v>
      </c>
      <c r="AP52" s="78" t="b">
        <v>0</v>
      </c>
      <c r="AQ52" s="78" t="b">
        <v>0</v>
      </c>
      <c r="AR52" s="78" t="b">
        <v>0</v>
      </c>
      <c r="AS52" s="78"/>
      <c r="AT52" s="78">
        <v>4382</v>
      </c>
      <c r="AU52" s="83" t="s">
        <v>1613</v>
      </c>
      <c r="AV52" s="78" t="b">
        <v>1</v>
      </c>
      <c r="AW52" s="78" t="s">
        <v>1751</v>
      </c>
      <c r="AX52" s="83" t="s">
        <v>1801</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231</v>
      </c>
      <c r="B53" s="65"/>
      <c r="C53" s="65" t="s">
        <v>64</v>
      </c>
      <c r="D53" s="66">
        <v>165.59220435047538</v>
      </c>
      <c r="E53" s="68"/>
      <c r="F53" s="100" t="s">
        <v>553</v>
      </c>
      <c r="G53" s="65"/>
      <c r="H53" s="69" t="s">
        <v>231</v>
      </c>
      <c r="I53" s="70"/>
      <c r="J53" s="70"/>
      <c r="K53" s="69" t="s">
        <v>1972</v>
      </c>
      <c r="L53" s="73">
        <v>158.14127766281396</v>
      </c>
      <c r="M53" s="74">
        <v>4871.611328125</v>
      </c>
      <c r="N53" s="74">
        <v>6146.58642578125</v>
      </c>
      <c r="O53" s="75"/>
      <c r="P53" s="76"/>
      <c r="Q53" s="76"/>
      <c r="R53" s="86"/>
      <c r="S53" s="48">
        <v>1</v>
      </c>
      <c r="T53" s="48">
        <v>5</v>
      </c>
      <c r="U53" s="49">
        <v>315.666667</v>
      </c>
      <c r="V53" s="49">
        <v>0.002278</v>
      </c>
      <c r="W53" s="49">
        <v>0.007412</v>
      </c>
      <c r="X53" s="49">
        <v>1.4893</v>
      </c>
      <c r="Y53" s="49">
        <v>0.23333333333333334</v>
      </c>
      <c r="Z53" s="49">
        <v>0</v>
      </c>
      <c r="AA53" s="71">
        <v>53</v>
      </c>
      <c r="AB53" s="71"/>
      <c r="AC53" s="72"/>
      <c r="AD53" s="78" t="s">
        <v>946</v>
      </c>
      <c r="AE53" s="78">
        <v>473</v>
      </c>
      <c r="AF53" s="78">
        <v>33240</v>
      </c>
      <c r="AG53" s="78">
        <v>11234</v>
      </c>
      <c r="AH53" s="78">
        <v>4071</v>
      </c>
      <c r="AI53" s="78"/>
      <c r="AJ53" s="78" t="s">
        <v>1110</v>
      </c>
      <c r="AK53" s="78" t="s">
        <v>1234</v>
      </c>
      <c r="AL53" s="83" t="s">
        <v>1363</v>
      </c>
      <c r="AM53" s="78"/>
      <c r="AN53" s="80">
        <v>39710.09092592593</v>
      </c>
      <c r="AO53" s="83" t="s">
        <v>1507</v>
      </c>
      <c r="AP53" s="78" t="b">
        <v>0</v>
      </c>
      <c r="AQ53" s="78" t="b">
        <v>0</v>
      </c>
      <c r="AR53" s="78" t="b">
        <v>1</v>
      </c>
      <c r="AS53" s="78" t="s">
        <v>853</v>
      </c>
      <c r="AT53" s="78">
        <v>436</v>
      </c>
      <c r="AU53" s="83" t="s">
        <v>1611</v>
      </c>
      <c r="AV53" s="78" t="b">
        <v>1</v>
      </c>
      <c r="AW53" s="78" t="s">
        <v>1751</v>
      </c>
      <c r="AX53" s="83" t="s">
        <v>1802</v>
      </c>
      <c r="AY53" s="78" t="s">
        <v>66</v>
      </c>
      <c r="AZ53" s="78" t="str">
        <f>REPLACE(INDEX(GroupVertices[Group],MATCH(Vertices[[#This Row],[Vertex]],GroupVertices[Vertex],0)),1,1,"")</f>
        <v>3</v>
      </c>
      <c r="BA53" s="48" t="s">
        <v>484</v>
      </c>
      <c r="BB53" s="48" t="s">
        <v>484</v>
      </c>
      <c r="BC53" s="48" t="s">
        <v>512</v>
      </c>
      <c r="BD53" s="48" t="s">
        <v>512</v>
      </c>
      <c r="BE53" s="48"/>
      <c r="BF53" s="48"/>
      <c r="BG53" s="116" t="s">
        <v>2436</v>
      </c>
      <c r="BH53" s="116" t="s">
        <v>2436</v>
      </c>
      <c r="BI53" s="116" t="s">
        <v>2482</v>
      </c>
      <c r="BJ53" s="116" t="s">
        <v>2482</v>
      </c>
      <c r="BK53" s="116">
        <v>1</v>
      </c>
      <c r="BL53" s="120">
        <v>6.666666666666667</v>
      </c>
      <c r="BM53" s="116">
        <v>0</v>
      </c>
      <c r="BN53" s="120">
        <v>0</v>
      </c>
      <c r="BO53" s="116">
        <v>0</v>
      </c>
      <c r="BP53" s="120">
        <v>0</v>
      </c>
      <c r="BQ53" s="116">
        <v>14</v>
      </c>
      <c r="BR53" s="120">
        <v>93.33333333333333</v>
      </c>
      <c r="BS53" s="116">
        <v>15</v>
      </c>
      <c r="BT53" s="2"/>
      <c r="BU53" s="3"/>
      <c r="BV53" s="3"/>
      <c r="BW53" s="3"/>
      <c r="BX53" s="3"/>
    </row>
    <row r="54" spans="1:76" ht="15">
      <c r="A54" s="64" t="s">
        <v>306</v>
      </c>
      <c r="B54" s="65"/>
      <c r="C54" s="65" t="s">
        <v>64</v>
      </c>
      <c r="D54" s="66">
        <v>1000</v>
      </c>
      <c r="E54" s="68"/>
      <c r="F54" s="100" t="s">
        <v>1668</v>
      </c>
      <c r="G54" s="65"/>
      <c r="H54" s="69" t="s">
        <v>306</v>
      </c>
      <c r="I54" s="70"/>
      <c r="J54" s="70"/>
      <c r="K54" s="69" t="s">
        <v>1973</v>
      </c>
      <c r="L54" s="73">
        <v>1</v>
      </c>
      <c r="M54" s="74">
        <v>5347.96923828125</v>
      </c>
      <c r="N54" s="74">
        <v>4740.7021484375</v>
      </c>
      <c r="O54" s="75"/>
      <c r="P54" s="76"/>
      <c r="Q54" s="76"/>
      <c r="R54" s="86"/>
      <c r="S54" s="48">
        <v>2</v>
      </c>
      <c r="T54" s="48">
        <v>0</v>
      </c>
      <c r="U54" s="49">
        <v>0</v>
      </c>
      <c r="V54" s="49">
        <v>0.001675</v>
      </c>
      <c r="W54" s="49">
        <v>0.001529</v>
      </c>
      <c r="X54" s="49">
        <v>0.571968</v>
      </c>
      <c r="Y54" s="49">
        <v>0.5</v>
      </c>
      <c r="Z54" s="49">
        <v>0</v>
      </c>
      <c r="AA54" s="71">
        <v>54</v>
      </c>
      <c r="AB54" s="71"/>
      <c r="AC54" s="72"/>
      <c r="AD54" s="78" t="s">
        <v>947</v>
      </c>
      <c r="AE54" s="78">
        <v>2564</v>
      </c>
      <c r="AF54" s="78">
        <v>24560195</v>
      </c>
      <c r="AG54" s="78">
        <v>190495</v>
      </c>
      <c r="AH54" s="78">
        <v>1347</v>
      </c>
      <c r="AI54" s="78"/>
      <c r="AJ54" s="78" t="s">
        <v>1111</v>
      </c>
      <c r="AK54" s="78"/>
      <c r="AL54" s="83" t="s">
        <v>1364</v>
      </c>
      <c r="AM54" s="78"/>
      <c r="AN54" s="80">
        <v>39837.06118055555</v>
      </c>
      <c r="AO54" s="83" t="s">
        <v>1508</v>
      </c>
      <c r="AP54" s="78" t="b">
        <v>0</v>
      </c>
      <c r="AQ54" s="78" t="b">
        <v>0</v>
      </c>
      <c r="AR54" s="78" t="b">
        <v>1</v>
      </c>
      <c r="AS54" s="78"/>
      <c r="AT54" s="78">
        <v>49302</v>
      </c>
      <c r="AU54" s="83" t="s">
        <v>1611</v>
      </c>
      <c r="AV54" s="78" t="b">
        <v>1</v>
      </c>
      <c r="AW54" s="78" t="s">
        <v>1751</v>
      </c>
      <c r="AX54" s="83" t="s">
        <v>1803</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232</v>
      </c>
      <c r="B55" s="65"/>
      <c r="C55" s="65" t="s">
        <v>64</v>
      </c>
      <c r="D55" s="66">
        <v>162.02939469263927</v>
      </c>
      <c r="E55" s="68"/>
      <c r="F55" s="100" t="s">
        <v>554</v>
      </c>
      <c r="G55" s="65"/>
      <c r="H55" s="69" t="s">
        <v>232</v>
      </c>
      <c r="I55" s="70"/>
      <c r="J55" s="70"/>
      <c r="K55" s="69" t="s">
        <v>1974</v>
      </c>
      <c r="L55" s="73">
        <v>158.14127766281396</v>
      </c>
      <c r="M55" s="74">
        <v>5100.37890625</v>
      </c>
      <c r="N55" s="74">
        <v>6134.7001953125</v>
      </c>
      <c r="O55" s="75"/>
      <c r="P55" s="76"/>
      <c r="Q55" s="76"/>
      <c r="R55" s="86"/>
      <c r="S55" s="48">
        <v>0</v>
      </c>
      <c r="T55" s="48">
        <v>6</v>
      </c>
      <c r="U55" s="49">
        <v>315.666667</v>
      </c>
      <c r="V55" s="49">
        <v>0.002278</v>
      </c>
      <c r="W55" s="49">
        <v>0.007412</v>
      </c>
      <c r="X55" s="49">
        <v>1.4893</v>
      </c>
      <c r="Y55" s="49">
        <v>0.23333333333333334</v>
      </c>
      <c r="Z55" s="49">
        <v>0</v>
      </c>
      <c r="AA55" s="71">
        <v>55</v>
      </c>
      <c r="AB55" s="71"/>
      <c r="AC55" s="72"/>
      <c r="AD55" s="78" t="s">
        <v>948</v>
      </c>
      <c r="AE55" s="78">
        <v>3089</v>
      </c>
      <c r="AF55" s="78">
        <v>272</v>
      </c>
      <c r="AG55" s="78">
        <v>7901</v>
      </c>
      <c r="AH55" s="78">
        <v>3976</v>
      </c>
      <c r="AI55" s="78"/>
      <c r="AJ55" s="78" t="s">
        <v>1112</v>
      </c>
      <c r="AK55" s="78" t="s">
        <v>1257</v>
      </c>
      <c r="AL55" s="83" t="s">
        <v>1365</v>
      </c>
      <c r="AM55" s="78"/>
      <c r="AN55" s="80">
        <v>41956.20138888889</v>
      </c>
      <c r="AO55" s="83" t="s">
        <v>1509</v>
      </c>
      <c r="AP55" s="78" t="b">
        <v>1</v>
      </c>
      <c r="AQ55" s="78" t="b">
        <v>0</v>
      </c>
      <c r="AR55" s="78" t="b">
        <v>1</v>
      </c>
      <c r="AS55" s="78"/>
      <c r="AT55" s="78">
        <v>0</v>
      </c>
      <c r="AU55" s="83" t="s">
        <v>1611</v>
      </c>
      <c r="AV55" s="78" t="b">
        <v>0</v>
      </c>
      <c r="AW55" s="78" t="s">
        <v>1751</v>
      </c>
      <c r="AX55" s="83" t="s">
        <v>1804</v>
      </c>
      <c r="AY55" s="78" t="s">
        <v>66</v>
      </c>
      <c r="AZ55" s="78" t="str">
        <f>REPLACE(INDEX(GroupVertices[Group],MATCH(Vertices[[#This Row],[Vertex]],GroupVertices[Vertex],0)),1,1,"")</f>
        <v>3</v>
      </c>
      <c r="BA55" s="48"/>
      <c r="BB55" s="48"/>
      <c r="BC55" s="48"/>
      <c r="BD55" s="48"/>
      <c r="BE55" s="48"/>
      <c r="BF55" s="48"/>
      <c r="BG55" s="116" t="s">
        <v>2437</v>
      </c>
      <c r="BH55" s="116" t="s">
        <v>2461</v>
      </c>
      <c r="BI55" s="116" t="s">
        <v>2483</v>
      </c>
      <c r="BJ55" s="116" t="s">
        <v>2483</v>
      </c>
      <c r="BK55" s="116">
        <v>3</v>
      </c>
      <c r="BL55" s="120">
        <v>8.108108108108109</v>
      </c>
      <c r="BM55" s="116">
        <v>1</v>
      </c>
      <c r="BN55" s="120">
        <v>2.7027027027027026</v>
      </c>
      <c r="BO55" s="116">
        <v>0</v>
      </c>
      <c r="BP55" s="120">
        <v>0</v>
      </c>
      <c r="BQ55" s="116">
        <v>33</v>
      </c>
      <c r="BR55" s="120">
        <v>89.1891891891892</v>
      </c>
      <c r="BS55" s="116">
        <v>37</v>
      </c>
      <c r="BT55" s="2"/>
      <c r="BU55" s="3"/>
      <c r="BV55" s="3"/>
      <c r="BW55" s="3"/>
      <c r="BX55" s="3"/>
    </row>
    <row r="56" spans="1:76" ht="15">
      <c r="A56" s="64" t="s">
        <v>307</v>
      </c>
      <c r="B56" s="65"/>
      <c r="C56" s="65" t="s">
        <v>64</v>
      </c>
      <c r="D56" s="66">
        <v>202.65307605755498</v>
      </c>
      <c r="E56" s="68"/>
      <c r="F56" s="100" t="s">
        <v>1669</v>
      </c>
      <c r="G56" s="65"/>
      <c r="H56" s="69" t="s">
        <v>307</v>
      </c>
      <c r="I56" s="70"/>
      <c r="J56" s="70"/>
      <c r="K56" s="69" t="s">
        <v>1975</v>
      </c>
      <c r="L56" s="73">
        <v>1</v>
      </c>
      <c r="M56" s="74">
        <v>5331.3095703125</v>
      </c>
      <c r="N56" s="74">
        <v>6691.02685546875</v>
      </c>
      <c r="O56" s="75"/>
      <c r="P56" s="76"/>
      <c r="Q56" s="76"/>
      <c r="R56" s="86"/>
      <c r="S56" s="48">
        <v>3</v>
      </c>
      <c r="T56" s="48">
        <v>0</v>
      </c>
      <c r="U56" s="49">
        <v>0</v>
      </c>
      <c r="V56" s="49">
        <v>0.002262</v>
      </c>
      <c r="W56" s="49">
        <v>0.006517</v>
      </c>
      <c r="X56" s="49">
        <v>0.774965</v>
      </c>
      <c r="Y56" s="49">
        <v>0.5</v>
      </c>
      <c r="Z56" s="49">
        <v>0</v>
      </c>
      <c r="AA56" s="71">
        <v>56</v>
      </c>
      <c r="AB56" s="71"/>
      <c r="AC56" s="72"/>
      <c r="AD56" s="78" t="s">
        <v>949</v>
      </c>
      <c r="AE56" s="78">
        <v>944</v>
      </c>
      <c r="AF56" s="78">
        <v>376178</v>
      </c>
      <c r="AG56" s="78">
        <v>6523</v>
      </c>
      <c r="AH56" s="78">
        <v>1358</v>
      </c>
      <c r="AI56" s="78"/>
      <c r="AJ56" s="78" t="s">
        <v>1113</v>
      </c>
      <c r="AK56" s="78"/>
      <c r="AL56" s="78"/>
      <c r="AM56" s="78"/>
      <c r="AN56" s="80">
        <v>40484.196701388886</v>
      </c>
      <c r="AO56" s="83" t="s">
        <v>1510</v>
      </c>
      <c r="AP56" s="78" t="b">
        <v>0</v>
      </c>
      <c r="AQ56" s="78" t="b">
        <v>0</v>
      </c>
      <c r="AR56" s="78" t="b">
        <v>1</v>
      </c>
      <c r="AS56" s="78" t="s">
        <v>853</v>
      </c>
      <c r="AT56" s="78">
        <v>1060</v>
      </c>
      <c r="AU56" s="83" t="s">
        <v>1611</v>
      </c>
      <c r="AV56" s="78" t="b">
        <v>1</v>
      </c>
      <c r="AW56" s="78" t="s">
        <v>1751</v>
      </c>
      <c r="AX56" s="83" t="s">
        <v>1805</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308</v>
      </c>
      <c r="B57" s="65"/>
      <c r="C57" s="65" t="s">
        <v>64</v>
      </c>
      <c r="D57" s="66">
        <v>417.0738502706554</v>
      </c>
      <c r="E57" s="68"/>
      <c r="F57" s="100" t="s">
        <v>1670</v>
      </c>
      <c r="G57" s="65"/>
      <c r="H57" s="69" t="s">
        <v>308</v>
      </c>
      <c r="I57" s="70"/>
      <c r="J57" s="70"/>
      <c r="K57" s="69" t="s">
        <v>1976</v>
      </c>
      <c r="L57" s="73">
        <v>1</v>
      </c>
      <c r="M57" s="74">
        <v>4643.783203125</v>
      </c>
      <c r="N57" s="74">
        <v>6706.65771484375</v>
      </c>
      <c r="O57" s="75"/>
      <c r="P57" s="76"/>
      <c r="Q57" s="76"/>
      <c r="R57" s="86"/>
      <c r="S57" s="48">
        <v>3</v>
      </c>
      <c r="T57" s="48">
        <v>0</v>
      </c>
      <c r="U57" s="49">
        <v>0</v>
      </c>
      <c r="V57" s="49">
        <v>0.002262</v>
      </c>
      <c r="W57" s="49">
        <v>0.006517</v>
      </c>
      <c r="X57" s="49">
        <v>0.774965</v>
      </c>
      <c r="Y57" s="49">
        <v>0.5</v>
      </c>
      <c r="Z57" s="49">
        <v>0</v>
      </c>
      <c r="AA57" s="71">
        <v>57</v>
      </c>
      <c r="AB57" s="71"/>
      <c r="AC57" s="72"/>
      <c r="AD57" s="78" t="s">
        <v>950</v>
      </c>
      <c r="AE57" s="78">
        <v>868</v>
      </c>
      <c r="AF57" s="78">
        <v>2360293</v>
      </c>
      <c r="AG57" s="78">
        <v>74345</v>
      </c>
      <c r="AH57" s="78">
        <v>22794</v>
      </c>
      <c r="AI57" s="78"/>
      <c r="AJ57" s="78" t="s">
        <v>1114</v>
      </c>
      <c r="AK57" s="78" t="s">
        <v>1258</v>
      </c>
      <c r="AL57" s="83" t="s">
        <v>1366</v>
      </c>
      <c r="AM57" s="78"/>
      <c r="AN57" s="80">
        <v>39882.82908564815</v>
      </c>
      <c r="AO57" s="83" t="s">
        <v>1511</v>
      </c>
      <c r="AP57" s="78" t="b">
        <v>0</v>
      </c>
      <c r="AQ57" s="78" t="b">
        <v>0</v>
      </c>
      <c r="AR57" s="78" t="b">
        <v>1</v>
      </c>
      <c r="AS57" s="78"/>
      <c r="AT57" s="78">
        <v>9399</v>
      </c>
      <c r="AU57" s="83" t="s">
        <v>1611</v>
      </c>
      <c r="AV57" s="78" t="b">
        <v>1</v>
      </c>
      <c r="AW57" s="78" t="s">
        <v>1751</v>
      </c>
      <c r="AX57" s="83" t="s">
        <v>1806</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309</v>
      </c>
      <c r="B58" s="65"/>
      <c r="C58" s="65" t="s">
        <v>64</v>
      </c>
      <c r="D58" s="66">
        <v>168.35714262685661</v>
      </c>
      <c r="E58" s="68"/>
      <c r="F58" s="100" t="s">
        <v>1671</v>
      </c>
      <c r="G58" s="65"/>
      <c r="H58" s="69" t="s">
        <v>309</v>
      </c>
      <c r="I58" s="70"/>
      <c r="J58" s="70"/>
      <c r="K58" s="69" t="s">
        <v>1977</v>
      </c>
      <c r="L58" s="73">
        <v>1</v>
      </c>
      <c r="M58" s="74">
        <v>4596.37890625</v>
      </c>
      <c r="N58" s="74">
        <v>4774.376953125</v>
      </c>
      <c r="O58" s="75"/>
      <c r="P58" s="76"/>
      <c r="Q58" s="76"/>
      <c r="R58" s="86"/>
      <c r="S58" s="48">
        <v>2</v>
      </c>
      <c r="T58" s="48">
        <v>0</v>
      </c>
      <c r="U58" s="49">
        <v>0</v>
      </c>
      <c r="V58" s="49">
        <v>0.001675</v>
      </c>
      <c r="W58" s="49">
        <v>0.001529</v>
      </c>
      <c r="X58" s="49">
        <v>0.571968</v>
      </c>
      <c r="Y58" s="49">
        <v>0.5</v>
      </c>
      <c r="Z58" s="49">
        <v>0</v>
      </c>
      <c r="AA58" s="71">
        <v>58</v>
      </c>
      <c r="AB58" s="71"/>
      <c r="AC58" s="72"/>
      <c r="AD58" s="78" t="s">
        <v>951</v>
      </c>
      <c r="AE58" s="78">
        <v>39927</v>
      </c>
      <c r="AF58" s="78">
        <v>58825</v>
      </c>
      <c r="AG58" s="78">
        <v>28964</v>
      </c>
      <c r="AH58" s="78">
        <v>2465</v>
      </c>
      <c r="AI58" s="78">
        <v>-32400</v>
      </c>
      <c r="AJ58" s="78" t="s">
        <v>1115</v>
      </c>
      <c r="AK58" s="78" t="s">
        <v>1227</v>
      </c>
      <c r="AL58" s="83" t="s">
        <v>1367</v>
      </c>
      <c r="AM58" s="78" t="s">
        <v>1454</v>
      </c>
      <c r="AN58" s="80">
        <v>39818.20153935185</v>
      </c>
      <c r="AO58" s="83" t="s">
        <v>1512</v>
      </c>
      <c r="AP58" s="78" t="b">
        <v>0</v>
      </c>
      <c r="AQ58" s="78" t="b">
        <v>0</v>
      </c>
      <c r="AR58" s="78" t="b">
        <v>1</v>
      </c>
      <c r="AS58" s="78" t="s">
        <v>853</v>
      </c>
      <c r="AT58" s="78">
        <v>1233</v>
      </c>
      <c r="AU58" s="83" t="s">
        <v>1619</v>
      </c>
      <c r="AV58" s="78" t="b">
        <v>0</v>
      </c>
      <c r="AW58" s="78" t="s">
        <v>1751</v>
      </c>
      <c r="AX58" s="83" t="s">
        <v>1807</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233</v>
      </c>
      <c r="B59" s="65"/>
      <c r="C59" s="65" t="s">
        <v>64</v>
      </c>
      <c r="D59" s="66">
        <v>162.2470451006374</v>
      </c>
      <c r="E59" s="68"/>
      <c r="F59" s="100" t="s">
        <v>555</v>
      </c>
      <c r="G59" s="65"/>
      <c r="H59" s="69" t="s">
        <v>233</v>
      </c>
      <c r="I59" s="70"/>
      <c r="J59" s="70"/>
      <c r="K59" s="69" t="s">
        <v>1978</v>
      </c>
      <c r="L59" s="73">
        <v>4862.0068858864015</v>
      </c>
      <c r="M59" s="74">
        <v>2071.280029296875</v>
      </c>
      <c r="N59" s="74">
        <v>7355.41650390625</v>
      </c>
      <c r="O59" s="75"/>
      <c r="P59" s="76"/>
      <c r="Q59" s="76"/>
      <c r="R59" s="86"/>
      <c r="S59" s="48">
        <v>0</v>
      </c>
      <c r="T59" s="48">
        <v>36</v>
      </c>
      <c r="U59" s="49">
        <v>9764.82987</v>
      </c>
      <c r="V59" s="49">
        <v>0.00266</v>
      </c>
      <c r="W59" s="49">
        <v>0.008428</v>
      </c>
      <c r="X59" s="49">
        <v>15.673443</v>
      </c>
      <c r="Y59" s="49">
        <v>0</v>
      </c>
      <c r="Z59" s="49">
        <v>0</v>
      </c>
      <c r="AA59" s="71">
        <v>59</v>
      </c>
      <c r="AB59" s="71"/>
      <c r="AC59" s="72"/>
      <c r="AD59" s="78" t="s">
        <v>952</v>
      </c>
      <c r="AE59" s="78">
        <v>547</v>
      </c>
      <c r="AF59" s="78">
        <v>2286</v>
      </c>
      <c r="AG59" s="78">
        <v>24093</v>
      </c>
      <c r="AH59" s="78">
        <v>8673</v>
      </c>
      <c r="AI59" s="78"/>
      <c r="AJ59" s="78" t="s">
        <v>1116</v>
      </c>
      <c r="AK59" s="78" t="s">
        <v>1259</v>
      </c>
      <c r="AL59" s="83" t="s">
        <v>1368</v>
      </c>
      <c r="AM59" s="78"/>
      <c r="AN59" s="80">
        <v>41124.9396412037</v>
      </c>
      <c r="AO59" s="83" t="s">
        <v>1513</v>
      </c>
      <c r="AP59" s="78" t="b">
        <v>0</v>
      </c>
      <c r="AQ59" s="78" t="b">
        <v>0</v>
      </c>
      <c r="AR59" s="78" t="b">
        <v>0</v>
      </c>
      <c r="AS59" s="78"/>
      <c r="AT59" s="78">
        <v>17</v>
      </c>
      <c r="AU59" s="83" t="s">
        <v>1616</v>
      </c>
      <c r="AV59" s="78" t="b">
        <v>0</v>
      </c>
      <c r="AW59" s="78" t="s">
        <v>1751</v>
      </c>
      <c r="AX59" s="83" t="s">
        <v>1808</v>
      </c>
      <c r="AY59" s="78" t="s">
        <v>66</v>
      </c>
      <c r="AZ59" s="78" t="str">
        <f>REPLACE(INDEX(GroupVertices[Group],MATCH(Vertices[[#This Row],[Vertex]],GroupVertices[Vertex],0)),1,1,"")</f>
        <v>1</v>
      </c>
      <c r="BA59" s="48" t="s">
        <v>2412</v>
      </c>
      <c r="BB59" s="48" t="s">
        <v>2412</v>
      </c>
      <c r="BC59" s="48" t="s">
        <v>512</v>
      </c>
      <c r="BD59" s="48" t="s">
        <v>512</v>
      </c>
      <c r="BE59" s="48"/>
      <c r="BF59" s="48"/>
      <c r="BG59" s="116" t="s">
        <v>2438</v>
      </c>
      <c r="BH59" s="116" t="s">
        <v>2462</v>
      </c>
      <c r="BI59" s="116" t="s">
        <v>2344</v>
      </c>
      <c r="BJ59" s="116" t="s">
        <v>2503</v>
      </c>
      <c r="BK59" s="116">
        <v>0</v>
      </c>
      <c r="BL59" s="120">
        <v>0</v>
      </c>
      <c r="BM59" s="116">
        <v>0</v>
      </c>
      <c r="BN59" s="120">
        <v>0</v>
      </c>
      <c r="BO59" s="116">
        <v>0</v>
      </c>
      <c r="BP59" s="120">
        <v>0</v>
      </c>
      <c r="BQ59" s="116">
        <v>86</v>
      </c>
      <c r="BR59" s="120">
        <v>100</v>
      </c>
      <c r="BS59" s="116">
        <v>86</v>
      </c>
      <c r="BT59" s="2"/>
      <c r="BU59" s="3"/>
      <c r="BV59" s="3"/>
      <c r="BW59" s="3"/>
      <c r="BX59" s="3"/>
    </row>
    <row r="60" spans="1:76" ht="15">
      <c r="A60" s="64" t="s">
        <v>310</v>
      </c>
      <c r="B60" s="65"/>
      <c r="C60" s="65" t="s">
        <v>64</v>
      </c>
      <c r="D60" s="66">
        <v>162.01210369696912</v>
      </c>
      <c r="E60" s="68"/>
      <c r="F60" s="100" t="s">
        <v>1672</v>
      </c>
      <c r="G60" s="65"/>
      <c r="H60" s="69" t="s">
        <v>310</v>
      </c>
      <c r="I60" s="70"/>
      <c r="J60" s="70"/>
      <c r="K60" s="69" t="s">
        <v>1979</v>
      </c>
      <c r="L60" s="73">
        <v>1</v>
      </c>
      <c r="M60" s="74">
        <v>2357.31298828125</v>
      </c>
      <c r="N60" s="74">
        <v>8249.595703125</v>
      </c>
      <c r="O60" s="75"/>
      <c r="P60" s="76"/>
      <c r="Q60" s="76"/>
      <c r="R60" s="86"/>
      <c r="S60" s="48">
        <v>1</v>
      </c>
      <c r="T60" s="48">
        <v>0</v>
      </c>
      <c r="U60" s="49">
        <v>0</v>
      </c>
      <c r="V60" s="49">
        <v>0.001869</v>
      </c>
      <c r="W60" s="49">
        <v>0.000869</v>
      </c>
      <c r="X60" s="49">
        <v>0.520067</v>
      </c>
      <c r="Y60" s="49">
        <v>0</v>
      </c>
      <c r="Z60" s="49">
        <v>0</v>
      </c>
      <c r="AA60" s="71">
        <v>60</v>
      </c>
      <c r="AB60" s="71"/>
      <c r="AC60" s="72"/>
      <c r="AD60" s="78" t="s">
        <v>953</v>
      </c>
      <c r="AE60" s="78">
        <v>1</v>
      </c>
      <c r="AF60" s="78">
        <v>112</v>
      </c>
      <c r="AG60" s="78">
        <v>8</v>
      </c>
      <c r="AH60" s="78">
        <v>0</v>
      </c>
      <c r="AI60" s="78"/>
      <c r="AJ60" s="78" t="s">
        <v>1117</v>
      </c>
      <c r="AK60" s="78" t="s">
        <v>1260</v>
      </c>
      <c r="AL60" s="83" t="s">
        <v>1369</v>
      </c>
      <c r="AM60" s="78"/>
      <c r="AN60" s="80">
        <v>41019.47733796296</v>
      </c>
      <c r="AO60" s="78"/>
      <c r="AP60" s="78" t="b">
        <v>1</v>
      </c>
      <c r="AQ60" s="78" t="b">
        <v>0</v>
      </c>
      <c r="AR60" s="78" t="b">
        <v>0</v>
      </c>
      <c r="AS60" s="78" t="s">
        <v>853</v>
      </c>
      <c r="AT60" s="78">
        <v>5</v>
      </c>
      <c r="AU60" s="83" t="s">
        <v>1611</v>
      </c>
      <c r="AV60" s="78" t="b">
        <v>0</v>
      </c>
      <c r="AW60" s="78" t="s">
        <v>1751</v>
      </c>
      <c r="AX60" s="83" t="s">
        <v>1809</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311</v>
      </c>
      <c r="B61" s="65"/>
      <c r="C61" s="65" t="s">
        <v>64</v>
      </c>
      <c r="D61" s="66">
        <v>162.10569121103384</v>
      </c>
      <c r="E61" s="68"/>
      <c r="F61" s="100" t="s">
        <v>1673</v>
      </c>
      <c r="G61" s="65"/>
      <c r="H61" s="69" t="s">
        <v>311</v>
      </c>
      <c r="I61" s="70"/>
      <c r="J61" s="70"/>
      <c r="K61" s="69" t="s">
        <v>1980</v>
      </c>
      <c r="L61" s="73">
        <v>1</v>
      </c>
      <c r="M61" s="74">
        <v>228.21934509277344</v>
      </c>
      <c r="N61" s="74">
        <v>6922.8310546875</v>
      </c>
      <c r="O61" s="75"/>
      <c r="P61" s="76"/>
      <c r="Q61" s="76"/>
      <c r="R61" s="86"/>
      <c r="S61" s="48">
        <v>1</v>
      </c>
      <c r="T61" s="48">
        <v>0</v>
      </c>
      <c r="U61" s="49">
        <v>0</v>
      </c>
      <c r="V61" s="49">
        <v>0.001869</v>
      </c>
      <c r="W61" s="49">
        <v>0.000869</v>
      </c>
      <c r="X61" s="49">
        <v>0.520067</v>
      </c>
      <c r="Y61" s="49">
        <v>0</v>
      </c>
      <c r="Z61" s="49">
        <v>0</v>
      </c>
      <c r="AA61" s="71">
        <v>61</v>
      </c>
      <c r="AB61" s="71"/>
      <c r="AC61" s="72"/>
      <c r="AD61" s="78" t="s">
        <v>954</v>
      </c>
      <c r="AE61" s="78">
        <v>315</v>
      </c>
      <c r="AF61" s="78">
        <v>978</v>
      </c>
      <c r="AG61" s="78">
        <v>745</v>
      </c>
      <c r="AH61" s="78">
        <v>554</v>
      </c>
      <c r="AI61" s="78"/>
      <c r="AJ61" s="78" t="s">
        <v>1118</v>
      </c>
      <c r="AK61" s="78" t="s">
        <v>1261</v>
      </c>
      <c r="AL61" s="83" t="s">
        <v>1370</v>
      </c>
      <c r="AM61" s="78"/>
      <c r="AN61" s="80">
        <v>42495.55670138889</v>
      </c>
      <c r="AO61" s="83" t="s">
        <v>1514</v>
      </c>
      <c r="AP61" s="78" t="b">
        <v>0</v>
      </c>
      <c r="AQ61" s="78" t="b">
        <v>0</v>
      </c>
      <c r="AR61" s="78" t="b">
        <v>1</v>
      </c>
      <c r="AS61" s="78" t="s">
        <v>853</v>
      </c>
      <c r="AT61" s="78">
        <v>29</v>
      </c>
      <c r="AU61" s="83" t="s">
        <v>1611</v>
      </c>
      <c r="AV61" s="78" t="b">
        <v>0</v>
      </c>
      <c r="AW61" s="78" t="s">
        <v>1751</v>
      </c>
      <c r="AX61" s="83" t="s">
        <v>1810</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312</v>
      </c>
      <c r="B62" s="65"/>
      <c r="C62" s="65" t="s">
        <v>64</v>
      </c>
      <c r="D62" s="66">
        <v>163.86299671473662</v>
      </c>
      <c r="E62" s="68"/>
      <c r="F62" s="100" t="s">
        <v>1674</v>
      </c>
      <c r="G62" s="65"/>
      <c r="H62" s="69" t="s">
        <v>312</v>
      </c>
      <c r="I62" s="70"/>
      <c r="J62" s="70"/>
      <c r="K62" s="69" t="s">
        <v>1981</v>
      </c>
      <c r="L62" s="73">
        <v>1</v>
      </c>
      <c r="M62" s="74">
        <v>2095.918212890625</v>
      </c>
      <c r="N62" s="74">
        <v>5034.79052734375</v>
      </c>
      <c r="O62" s="75"/>
      <c r="P62" s="76"/>
      <c r="Q62" s="76"/>
      <c r="R62" s="86"/>
      <c r="S62" s="48">
        <v>1</v>
      </c>
      <c r="T62" s="48">
        <v>0</v>
      </c>
      <c r="U62" s="49">
        <v>0</v>
      </c>
      <c r="V62" s="49">
        <v>0.001869</v>
      </c>
      <c r="W62" s="49">
        <v>0.000869</v>
      </c>
      <c r="X62" s="49">
        <v>0.520067</v>
      </c>
      <c r="Y62" s="49">
        <v>0</v>
      </c>
      <c r="Z62" s="49">
        <v>0</v>
      </c>
      <c r="AA62" s="71">
        <v>62</v>
      </c>
      <c r="AB62" s="71"/>
      <c r="AC62" s="72"/>
      <c r="AD62" s="78" t="s">
        <v>955</v>
      </c>
      <c r="AE62" s="78">
        <v>868</v>
      </c>
      <c r="AF62" s="78">
        <v>17239</v>
      </c>
      <c r="AG62" s="78">
        <v>4805</v>
      </c>
      <c r="AH62" s="78">
        <v>77</v>
      </c>
      <c r="AI62" s="78"/>
      <c r="AJ62" s="78" t="s">
        <v>1119</v>
      </c>
      <c r="AK62" s="78" t="s">
        <v>1262</v>
      </c>
      <c r="AL62" s="83" t="s">
        <v>1371</v>
      </c>
      <c r="AM62" s="78"/>
      <c r="AN62" s="80">
        <v>39849.90746527778</v>
      </c>
      <c r="AO62" s="83" t="s">
        <v>1515</v>
      </c>
      <c r="AP62" s="78" t="b">
        <v>0</v>
      </c>
      <c r="AQ62" s="78" t="b">
        <v>0</v>
      </c>
      <c r="AR62" s="78" t="b">
        <v>0</v>
      </c>
      <c r="AS62" s="78" t="s">
        <v>853</v>
      </c>
      <c r="AT62" s="78">
        <v>842</v>
      </c>
      <c r="AU62" s="83" t="s">
        <v>1611</v>
      </c>
      <c r="AV62" s="78" t="b">
        <v>1</v>
      </c>
      <c r="AW62" s="78" t="s">
        <v>1751</v>
      </c>
      <c r="AX62" s="83" t="s">
        <v>1811</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313</v>
      </c>
      <c r="B63" s="65"/>
      <c r="C63" s="65" t="s">
        <v>64</v>
      </c>
      <c r="D63" s="66">
        <v>167.01881956198636</v>
      </c>
      <c r="E63" s="68"/>
      <c r="F63" s="100" t="s">
        <v>1675</v>
      </c>
      <c r="G63" s="65"/>
      <c r="H63" s="69" t="s">
        <v>313</v>
      </c>
      <c r="I63" s="70"/>
      <c r="J63" s="70"/>
      <c r="K63" s="69" t="s">
        <v>1982</v>
      </c>
      <c r="L63" s="73">
        <v>1</v>
      </c>
      <c r="M63" s="74">
        <v>1114.7230224609375</v>
      </c>
      <c r="N63" s="74">
        <v>6521.751953125</v>
      </c>
      <c r="O63" s="75"/>
      <c r="P63" s="76"/>
      <c r="Q63" s="76"/>
      <c r="R63" s="86"/>
      <c r="S63" s="48">
        <v>1</v>
      </c>
      <c r="T63" s="48">
        <v>0</v>
      </c>
      <c r="U63" s="49">
        <v>0</v>
      </c>
      <c r="V63" s="49">
        <v>0.001869</v>
      </c>
      <c r="W63" s="49">
        <v>0.000869</v>
      </c>
      <c r="X63" s="49">
        <v>0.520067</v>
      </c>
      <c r="Y63" s="49">
        <v>0</v>
      </c>
      <c r="Z63" s="49">
        <v>0</v>
      </c>
      <c r="AA63" s="71">
        <v>63</v>
      </c>
      <c r="AB63" s="71"/>
      <c r="AC63" s="72"/>
      <c r="AD63" s="78" t="s">
        <v>956</v>
      </c>
      <c r="AE63" s="78">
        <v>588</v>
      </c>
      <c r="AF63" s="78">
        <v>46441</v>
      </c>
      <c r="AG63" s="78">
        <v>7092</v>
      </c>
      <c r="AH63" s="78">
        <v>1327</v>
      </c>
      <c r="AI63" s="78"/>
      <c r="AJ63" s="78" t="s">
        <v>1120</v>
      </c>
      <c r="AK63" s="78" t="s">
        <v>1263</v>
      </c>
      <c r="AL63" s="83" t="s">
        <v>1372</v>
      </c>
      <c r="AM63" s="78"/>
      <c r="AN63" s="80">
        <v>39990.52576388889</v>
      </c>
      <c r="AO63" s="83" t="s">
        <v>1516</v>
      </c>
      <c r="AP63" s="78" t="b">
        <v>0</v>
      </c>
      <c r="AQ63" s="78" t="b">
        <v>0</v>
      </c>
      <c r="AR63" s="78" t="b">
        <v>1</v>
      </c>
      <c r="AS63" s="78" t="s">
        <v>853</v>
      </c>
      <c r="AT63" s="78">
        <v>774</v>
      </c>
      <c r="AU63" s="83" t="s">
        <v>1611</v>
      </c>
      <c r="AV63" s="78" t="b">
        <v>1</v>
      </c>
      <c r="AW63" s="78" t="s">
        <v>1751</v>
      </c>
      <c r="AX63" s="83" t="s">
        <v>1812</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314</v>
      </c>
      <c r="B64" s="65"/>
      <c r="C64" s="65" t="s">
        <v>64</v>
      </c>
      <c r="D64" s="66">
        <v>163.74433725695016</v>
      </c>
      <c r="E64" s="68"/>
      <c r="F64" s="100" t="s">
        <v>1676</v>
      </c>
      <c r="G64" s="65"/>
      <c r="H64" s="69" t="s">
        <v>314</v>
      </c>
      <c r="I64" s="70"/>
      <c r="J64" s="70"/>
      <c r="K64" s="69" t="s">
        <v>1983</v>
      </c>
      <c r="L64" s="73">
        <v>1</v>
      </c>
      <c r="M64" s="74">
        <v>2580.289306640625</v>
      </c>
      <c r="N64" s="74">
        <v>9511.974609375</v>
      </c>
      <c r="O64" s="75"/>
      <c r="P64" s="76"/>
      <c r="Q64" s="76"/>
      <c r="R64" s="86"/>
      <c r="S64" s="48">
        <v>1</v>
      </c>
      <c r="T64" s="48">
        <v>0</v>
      </c>
      <c r="U64" s="49">
        <v>0</v>
      </c>
      <c r="V64" s="49">
        <v>0.001869</v>
      </c>
      <c r="W64" s="49">
        <v>0.000869</v>
      </c>
      <c r="X64" s="49">
        <v>0.520067</v>
      </c>
      <c r="Y64" s="49">
        <v>0</v>
      </c>
      <c r="Z64" s="49">
        <v>0</v>
      </c>
      <c r="AA64" s="71">
        <v>64</v>
      </c>
      <c r="AB64" s="71"/>
      <c r="AC64" s="72"/>
      <c r="AD64" s="78" t="s">
        <v>957</v>
      </c>
      <c r="AE64" s="78">
        <v>780</v>
      </c>
      <c r="AF64" s="78">
        <v>16141</v>
      </c>
      <c r="AG64" s="78">
        <v>4669</v>
      </c>
      <c r="AH64" s="78">
        <v>215</v>
      </c>
      <c r="AI64" s="78"/>
      <c r="AJ64" s="78" t="s">
        <v>1121</v>
      </c>
      <c r="AK64" s="78" t="s">
        <v>1264</v>
      </c>
      <c r="AL64" s="83" t="s">
        <v>1373</v>
      </c>
      <c r="AM64" s="78"/>
      <c r="AN64" s="80">
        <v>40360.88207175926</v>
      </c>
      <c r="AO64" s="83" t="s">
        <v>1517</v>
      </c>
      <c r="AP64" s="78" t="b">
        <v>0</v>
      </c>
      <c r="AQ64" s="78" t="b">
        <v>0</v>
      </c>
      <c r="AR64" s="78" t="b">
        <v>0</v>
      </c>
      <c r="AS64" s="78"/>
      <c r="AT64" s="78">
        <v>646</v>
      </c>
      <c r="AU64" s="83" t="s">
        <v>1611</v>
      </c>
      <c r="AV64" s="78" t="b">
        <v>1</v>
      </c>
      <c r="AW64" s="78" t="s">
        <v>1751</v>
      </c>
      <c r="AX64" s="83" t="s">
        <v>1813</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315</v>
      </c>
      <c r="B65" s="65"/>
      <c r="C65" s="65" t="s">
        <v>64</v>
      </c>
      <c r="D65" s="66">
        <v>162.7645862147898</v>
      </c>
      <c r="E65" s="68"/>
      <c r="F65" s="100" t="s">
        <v>1677</v>
      </c>
      <c r="G65" s="65"/>
      <c r="H65" s="69" t="s">
        <v>315</v>
      </c>
      <c r="I65" s="70"/>
      <c r="J65" s="70"/>
      <c r="K65" s="69" t="s">
        <v>1984</v>
      </c>
      <c r="L65" s="73">
        <v>1</v>
      </c>
      <c r="M65" s="74">
        <v>2365.429443359375</v>
      </c>
      <c r="N65" s="74">
        <v>5685.9931640625</v>
      </c>
      <c r="O65" s="75"/>
      <c r="P65" s="76"/>
      <c r="Q65" s="76"/>
      <c r="R65" s="86"/>
      <c r="S65" s="48">
        <v>1</v>
      </c>
      <c r="T65" s="48">
        <v>0</v>
      </c>
      <c r="U65" s="49">
        <v>0</v>
      </c>
      <c r="V65" s="49">
        <v>0.001869</v>
      </c>
      <c r="W65" s="49">
        <v>0.000869</v>
      </c>
      <c r="X65" s="49">
        <v>0.520067</v>
      </c>
      <c r="Y65" s="49">
        <v>0</v>
      </c>
      <c r="Z65" s="49">
        <v>0</v>
      </c>
      <c r="AA65" s="71">
        <v>65</v>
      </c>
      <c r="AB65" s="71"/>
      <c r="AC65" s="72"/>
      <c r="AD65" s="78" t="s">
        <v>958</v>
      </c>
      <c r="AE65" s="78">
        <v>436</v>
      </c>
      <c r="AF65" s="78">
        <v>7075</v>
      </c>
      <c r="AG65" s="78">
        <v>2760</v>
      </c>
      <c r="AH65" s="78">
        <v>682</v>
      </c>
      <c r="AI65" s="78"/>
      <c r="AJ65" s="78" t="s">
        <v>1122</v>
      </c>
      <c r="AK65" s="78" t="s">
        <v>1262</v>
      </c>
      <c r="AL65" s="83" t="s">
        <v>1374</v>
      </c>
      <c r="AM65" s="78"/>
      <c r="AN65" s="80">
        <v>40031.63550925926</v>
      </c>
      <c r="AO65" s="83" t="s">
        <v>1518</v>
      </c>
      <c r="AP65" s="78" t="b">
        <v>0</v>
      </c>
      <c r="AQ65" s="78" t="b">
        <v>0</v>
      </c>
      <c r="AR65" s="78" t="b">
        <v>1</v>
      </c>
      <c r="AS65" s="78" t="s">
        <v>853</v>
      </c>
      <c r="AT65" s="78">
        <v>190</v>
      </c>
      <c r="AU65" s="83" t="s">
        <v>1613</v>
      </c>
      <c r="AV65" s="78" t="b">
        <v>0</v>
      </c>
      <c r="AW65" s="78" t="s">
        <v>1751</v>
      </c>
      <c r="AX65" s="83" t="s">
        <v>1814</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316</v>
      </c>
      <c r="B66" s="65"/>
      <c r="C66" s="65" t="s">
        <v>64</v>
      </c>
      <c r="D66" s="66">
        <v>162.18436524133307</v>
      </c>
      <c r="E66" s="68"/>
      <c r="F66" s="100" t="s">
        <v>1678</v>
      </c>
      <c r="G66" s="65"/>
      <c r="H66" s="69" t="s">
        <v>316</v>
      </c>
      <c r="I66" s="70"/>
      <c r="J66" s="70"/>
      <c r="K66" s="69" t="s">
        <v>1985</v>
      </c>
      <c r="L66" s="73">
        <v>1</v>
      </c>
      <c r="M66" s="74">
        <v>3229.546142578125</v>
      </c>
      <c r="N66" s="74">
        <v>5514.4345703125</v>
      </c>
      <c r="O66" s="75"/>
      <c r="P66" s="76"/>
      <c r="Q66" s="76"/>
      <c r="R66" s="86"/>
      <c r="S66" s="48">
        <v>1</v>
      </c>
      <c r="T66" s="48">
        <v>0</v>
      </c>
      <c r="U66" s="49">
        <v>0</v>
      </c>
      <c r="V66" s="49">
        <v>0.001869</v>
      </c>
      <c r="W66" s="49">
        <v>0.000869</v>
      </c>
      <c r="X66" s="49">
        <v>0.520067</v>
      </c>
      <c r="Y66" s="49">
        <v>0</v>
      </c>
      <c r="Z66" s="49">
        <v>0</v>
      </c>
      <c r="AA66" s="71">
        <v>66</v>
      </c>
      <c r="AB66" s="71"/>
      <c r="AC66" s="72"/>
      <c r="AD66" s="78" t="s">
        <v>959</v>
      </c>
      <c r="AE66" s="78">
        <v>107</v>
      </c>
      <c r="AF66" s="78">
        <v>1706</v>
      </c>
      <c r="AG66" s="78">
        <v>1862</v>
      </c>
      <c r="AH66" s="78">
        <v>986</v>
      </c>
      <c r="AI66" s="78"/>
      <c r="AJ66" s="78" t="s">
        <v>1123</v>
      </c>
      <c r="AK66" s="78" t="s">
        <v>1265</v>
      </c>
      <c r="AL66" s="83" t="s">
        <v>1375</v>
      </c>
      <c r="AM66" s="78"/>
      <c r="AN66" s="80">
        <v>40687.03271990741</v>
      </c>
      <c r="AO66" s="83" t="s">
        <v>1519</v>
      </c>
      <c r="AP66" s="78" t="b">
        <v>0</v>
      </c>
      <c r="AQ66" s="78" t="b">
        <v>0</v>
      </c>
      <c r="AR66" s="78" t="b">
        <v>0</v>
      </c>
      <c r="AS66" s="78" t="s">
        <v>853</v>
      </c>
      <c r="AT66" s="78">
        <v>37</v>
      </c>
      <c r="AU66" s="83" t="s">
        <v>1611</v>
      </c>
      <c r="AV66" s="78" t="b">
        <v>0</v>
      </c>
      <c r="AW66" s="78" t="s">
        <v>1751</v>
      </c>
      <c r="AX66" s="83" t="s">
        <v>1815</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317</v>
      </c>
      <c r="B67" s="65"/>
      <c r="C67" s="65" t="s">
        <v>64</v>
      </c>
      <c r="D67" s="66">
        <v>178.44546598188754</v>
      </c>
      <c r="E67" s="68"/>
      <c r="F67" s="100" t="s">
        <v>1679</v>
      </c>
      <c r="G67" s="65"/>
      <c r="H67" s="69" t="s">
        <v>317</v>
      </c>
      <c r="I67" s="70"/>
      <c r="J67" s="70"/>
      <c r="K67" s="69" t="s">
        <v>1986</v>
      </c>
      <c r="L67" s="73">
        <v>1</v>
      </c>
      <c r="M67" s="74">
        <v>1850.876220703125</v>
      </c>
      <c r="N67" s="74">
        <v>8862.25</v>
      </c>
      <c r="O67" s="75"/>
      <c r="P67" s="76"/>
      <c r="Q67" s="76"/>
      <c r="R67" s="86"/>
      <c r="S67" s="48">
        <v>1</v>
      </c>
      <c r="T67" s="48">
        <v>0</v>
      </c>
      <c r="U67" s="49">
        <v>0</v>
      </c>
      <c r="V67" s="49">
        <v>0.001869</v>
      </c>
      <c r="W67" s="49">
        <v>0.000869</v>
      </c>
      <c r="X67" s="49">
        <v>0.520067</v>
      </c>
      <c r="Y67" s="49">
        <v>0</v>
      </c>
      <c r="Z67" s="49">
        <v>0</v>
      </c>
      <c r="AA67" s="71">
        <v>67</v>
      </c>
      <c r="AB67" s="71"/>
      <c r="AC67" s="72"/>
      <c r="AD67" s="78" t="s">
        <v>960</v>
      </c>
      <c r="AE67" s="78">
        <v>123</v>
      </c>
      <c r="AF67" s="78">
        <v>152176</v>
      </c>
      <c r="AG67" s="78">
        <v>2315</v>
      </c>
      <c r="AH67" s="78">
        <v>1061</v>
      </c>
      <c r="AI67" s="78"/>
      <c r="AJ67" s="78" t="s">
        <v>1124</v>
      </c>
      <c r="AK67" s="78" t="s">
        <v>1262</v>
      </c>
      <c r="AL67" s="83" t="s">
        <v>1376</v>
      </c>
      <c r="AM67" s="78"/>
      <c r="AN67" s="80">
        <v>40234.64670138889</v>
      </c>
      <c r="AO67" s="83" t="s">
        <v>1520</v>
      </c>
      <c r="AP67" s="78" t="b">
        <v>0</v>
      </c>
      <c r="AQ67" s="78" t="b">
        <v>0</v>
      </c>
      <c r="AR67" s="78" t="b">
        <v>0</v>
      </c>
      <c r="AS67" s="78"/>
      <c r="AT67" s="78">
        <v>1843</v>
      </c>
      <c r="AU67" s="83" t="s">
        <v>1611</v>
      </c>
      <c r="AV67" s="78" t="b">
        <v>1</v>
      </c>
      <c r="AW67" s="78" t="s">
        <v>1751</v>
      </c>
      <c r="AX67" s="83" t="s">
        <v>1816</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318</v>
      </c>
      <c r="B68" s="65"/>
      <c r="C68" s="65" t="s">
        <v>64</v>
      </c>
      <c r="D68" s="66">
        <v>169.4549047144658</v>
      </c>
      <c r="E68" s="68"/>
      <c r="F68" s="100" t="s">
        <v>1680</v>
      </c>
      <c r="G68" s="65"/>
      <c r="H68" s="69" t="s">
        <v>318</v>
      </c>
      <c r="I68" s="70"/>
      <c r="J68" s="70"/>
      <c r="K68" s="69" t="s">
        <v>1987</v>
      </c>
      <c r="L68" s="73">
        <v>1</v>
      </c>
      <c r="M68" s="74">
        <v>3129.89306640625</v>
      </c>
      <c r="N68" s="74">
        <v>9323.3486328125</v>
      </c>
      <c r="O68" s="75"/>
      <c r="P68" s="76"/>
      <c r="Q68" s="76"/>
      <c r="R68" s="86"/>
      <c r="S68" s="48">
        <v>1</v>
      </c>
      <c r="T68" s="48">
        <v>0</v>
      </c>
      <c r="U68" s="49">
        <v>0</v>
      </c>
      <c r="V68" s="49">
        <v>0.001869</v>
      </c>
      <c r="W68" s="49">
        <v>0.000869</v>
      </c>
      <c r="X68" s="49">
        <v>0.520067</v>
      </c>
      <c r="Y68" s="49">
        <v>0</v>
      </c>
      <c r="Z68" s="49">
        <v>0</v>
      </c>
      <c r="AA68" s="71">
        <v>68</v>
      </c>
      <c r="AB68" s="71"/>
      <c r="AC68" s="72"/>
      <c r="AD68" s="78" t="s">
        <v>961</v>
      </c>
      <c r="AE68" s="78">
        <v>232</v>
      </c>
      <c r="AF68" s="78">
        <v>68983</v>
      </c>
      <c r="AG68" s="78">
        <v>6904</v>
      </c>
      <c r="AH68" s="78">
        <v>1157</v>
      </c>
      <c r="AI68" s="78"/>
      <c r="AJ68" s="78" t="s">
        <v>1125</v>
      </c>
      <c r="AK68" s="78" t="s">
        <v>1266</v>
      </c>
      <c r="AL68" s="83" t="s">
        <v>1377</v>
      </c>
      <c r="AM68" s="78"/>
      <c r="AN68" s="80">
        <v>40771.75288194444</v>
      </c>
      <c r="AO68" s="83" t="s">
        <v>1521</v>
      </c>
      <c r="AP68" s="78" t="b">
        <v>0</v>
      </c>
      <c r="AQ68" s="78" t="b">
        <v>0</v>
      </c>
      <c r="AR68" s="78" t="b">
        <v>1</v>
      </c>
      <c r="AS68" s="78"/>
      <c r="AT68" s="78">
        <v>1122</v>
      </c>
      <c r="AU68" s="83" t="s">
        <v>1613</v>
      </c>
      <c r="AV68" s="78" t="b">
        <v>1</v>
      </c>
      <c r="AW68" s="78" t="s">
        <v>1751</v>
      </c>
      <c r="AX68" s="83" t="s">
        <v>1817</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319</v>
      </c>
      <c r="B69" s="65"/>
      <c r="C69" s="65" t="s">
        <v>64</v>
      </c>
      <c r="D69" s="66">
        <v>162.56292997778658</v>
      </c>
      <c r="E69" s="68"/>
      <c r="F69" s="100" t="s">
        <v>1681</v>
      </c>
      <c r="G69" s="65"/>
      <c r="H69" s="69" t="s">
        <v>319</v>
      </c>
      <c r="I69" s="70"/>
      <c r="J69" s="70"/>
      <c r="K69" s="69" t="s">
        <v>1988</v>
      </c>
      <c r="L69" s="73">
        <v>1</v>
      </c>
      <c r="M69" s="74">
        <v>693.673095703125</v>
      </c>
      <c r="N69" s="74">
        <v>7404.876953125</v>
      </c>
      <c r="O69" s="75"/>
      <c r="P69" s="76"/>
      <c r="Q69" s="76"/>
      <c r="R69" s="86"/>
      <c r="S69" s="48">
        <v>1</v>
      </c>
      <c r="T69" s="48">
        <v>0</v>
      </c>
      <c r="U69" s="49">
        <v>0</v>
      </c>
      <c r="V69" s="49">
        <v>0.001869</v>
      </c>
      <c r="W69" s="49">
        <v>0.000869</v>
      </c>
      <c r="X69" s="49">
        <v>0.520067</v>
      </c>
      <c r="Y69" s="49">
        <v>0</v>
      </c>
      <c r="Z69" s="49">
        <v>0</v>
      </c>
      <c r="AA69" s="71">
        <v>69</v>
      </c>
      <c r="AB69" s="71"/>
      <c r="AC69" s="72"/>
      <c r="AD69" s="78" t="s">
        <v>962</v>
      </c>
      <c r="AE69" s="78">
        <v>322</v>
      </c>
      <c r="AF69" s="78">
        <v>5209</v>
      </c>
      <c r="AG69" s="78">
        <v>441</v>
      </c>
      <c r="AH69" s="78">
        <v>710</v>
      </c>
      <c r="AI69" s="78"/>
      <c r="AJ69" s="78" t="s">
        <v>1126</v>
      </c>
      <c r="AK69" s="78" t="s">
        <v>1267</v>
      </c>
      <c r="AL69" s="83" t="s">
        <v>1378</v>
      </c>
      <c r="AM69" s="78"/>
      <c r="AN69" s="80">
        <v>42461.72136574074</v>
      </c>
      <c r="AO69" s="83" t="s">
        <v>1522</v>
      </c>
      <c r="AP69" s="78" t="b">
        <v>0</v>
      </c>
      <c r="AQ69" s="78" t="b">
        <v>0</v>
      </c>
      <c r="AR69" s="78" t="b">
        <v>1</v>
      </c>
      <c r="AS69" s="78" t="s">
        <v>853</v>
      </c>
      <c r="AT69" s="78">
        <v>174</v>
      </c>
      <c r="AU69" s="83" t="s">
        <v>1611</v>
      </c>
      <c r="AV69" s="78" t="b">
        <v>1</v>
      </c>
      <c r="AW69" s="78" t="s">
        <v>1751</v>
      </c>
      <c r="AX69" s="83" t="s">
        <v>1818</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320</v>
      </c>
      <c r="B70" s="65"/>
      <c r="C70" s="65" t="s">
        <v>64</v>
      </c>
      <c r="D70" s="66">
        <v>168.22573105976343</v>
      </c>
      <c r="E70" s="68"/>
      <c r="F70" s="100" t="s">
        <v>1682</v>
      </c>
      <c r="G70" s="65"/>
      <c r="H70" s="69" t="s">
        <v>320</v>
      </c>
      <c r="I70" s="70"/>
      <c r="J70" s="70"/>
      <c r="K70" s="69" t="s">
        <v>1989</v>
      </c>
      <c r="L70" s="73">
        <v>1</v>
      </c>
      <c r="M70" s="74">
        <v>424.1670837402344</v>
      </c>
      <c r="N70" s="74">
        <v>6329.0078125</v>
      </c>
      <c r="O70" s="75"/>
      <c r="P70" s="76"/>
      <c r="Q70" s="76"/>
      <c r="R70" s="86"/>
      <c r="S70" s="48">
        <v>1</v>
      </c>
      <c r="T70" s="48">
        <v>0</v>
      </c>
      <c r="U70" s="49">
        <v>0</v>
      </c>
      <c r="V70" s="49">
        <v>0.001869</v>
      </c>
      <c r="W70" s="49">
        <v>0.000869</v>
      </c>
      <c r="X70" s="49">
        <v>0.520067</v>
      </c>
      <c r="Y70" s="49">
        <v>0</v>
      </c>
      <c r="Z70" s="49">
        <v>0</v>
      </c>
      <c r="AA70" s="71">
        <v>70</v>
      </c>
      <c r="AB70" s="71"/>
      <c r="AC70" s="72"/>
      <c r="AD70" s="78" t="s">
        <v>963</v>
      </c>
      <c r="AE70" s="78">
        <v>541</v>
      </c>
      <c r="AF70" s="78">
        <v>57609</v>
      </c>
      <c r="AG70" s="78">
        <v>925</v>
      </c>
      <c r="AH70" s="78">
        <v>997</v>
      </c>
      <c r="AI70" s="78"/>
      <c r="AJ70" s="78" t="s">
        <v>1127</v>
      </c>
      <c r="AK70" s="78" t="s">
        <v>1268</v>
      </c>
      <c r="AL70" s="83" t="s">
        <v>1379</v>
      </c>
      <c r="AM70" s="78"/>
      <c r="AN70" s="80">
        <v>42230.69810185185</v>
      </c>
      <c r="AO70" s="83" t="s">
        <v>1523</v>
      </c>
      <c r="AP70" s="78" t="b">
        <v>0</v>
      </c>
      <c r="AQ70" s="78" t="b">
        <v>0</v>
      </c>
      <c r="AR70" s="78" t="b">
        <v>1</v>
      </c>
      <c r="AS70" s="78" t="s">
        <v>853</v>
      </c>
      <c r="AT70" s="78">
        <v>391</v>
      </c>
      <c r="AU70" s="83" t="s">
        <v>1611</v>
      </c>
      <c r="AV70" s="78" t="b">
        <v>1</v>
      </c>
      <c r="AW70" s="78" t="s">
        <v>1751</v>
      </c>
      <c r="AX70" s="83" t="s">
        <v>1819</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321</v>
      </c>
      <c r="B71" s="65"/>
      <c r="C71" s="65" t="s">
        <v>64</v>
      </c>
      <c r="D71" s="66">
        <v>162.3369582781222</v>
      </c>
      <c r="E71" s="68"/>
      <c r="F71" s="100" t="s">
        <v>1683</v>
      </c>
      <c r="G71" s="65"/>
      <c r="H71" s="69" t="s">
        <v>321</v>
      </c>
      <c r="I71" s="70"/>
      <c r="J71" s="70"/>
      <c r="K71" s="69" t="s">
        <v>1990</v>
      </c>
      <c r="L71" s="73">
        <v>1</v>
      </c>
      <c r="M71" s="74">
        <v>402.67718505859375</v>
      </c>
      <c r="N71" s="74">
        <v>8312.3017578125</v>
      </c>
      <c r="O71" s="75"/>
      <c r="P71" s="76"/>
      <c r="Q71" s="76"/>
      <c r="R71" s="86"/>
      <c r="S71" s="48">
        <v>1</v>
      </c>
      <c r="T71" s="48">
        <v>0</v>
      </c>
      <c r="U71" s="49">
        <v>0</v>
      </c>
      <c r="V71" s="49">
        <v>0.001869</v>
      </c>
      <c r="W71" s="49">
        <v>0.000869</v>
      </c>
      <c r="X71" s="49">
        <v>0.520067</v>
      </c>
      <c r="Y71" s="49">
        <v>0</v>
      </c>
      <c r="Z71" s="49">
        <v>0</v>
      </c>
      <c r="AA71" s="71">
        <v>71</v>
      </c>
      <c r="AB71" s="71"/>
      <c r="AC71" s="72"/>
      <c r="AD71" s="78" t="s">
        <v>964</v>
      </c>
      <c r="AE71" s="78">
        <v>126</v>
      </c>
      <c r="AF71" s="78">
        <v>3118</v>
      </c>
      <c r="AG71" s="78">
        <v>6084</v>
      </c>
      <c r="AH71" s="78">
        <v>1404</v>
      </c>
      <c r="AI71" s="78"/>
      <c r="AJ71" s="78" t="s">
        <v>1128</v>
      </c>
      <c r="AK71" s="78"/>
      <c r="AL71" s="83" t="s">
        <v>1380</v>
      </c>
      <c r="AM71" s="78"/>
      <c r="AN71" s="80">
        <v>40722.86016203704</v>
      </c>
      <c r="AO71" s="83" t="s">
        <v>1524</v>
      </c>
      <c r="AP71" s="78" t="b">
        <v>0</v>
      </c>
      <c r="AQ71" s="78" t="b">
        <v>0</v>
      </c>
      <c r="AR71" s="78" t="b">
        <v>0</v>
      </c>
      <c r="AS71" s="78"/>
      <c r="AT71" s="78">
        <v>113</v>
      </c>
      <c r="AU71" s="83" t="s">
        <v>1611</v>
      </c>
      <c r="AV71" s="78" t="b">
        <v>1</v>
      </c>
      <c r="AW71" s="78" t="s">
        <v>1751</v>
      </c>
      <c r="AX71" s="83" t="s">
        <v>1820</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322</v>
      </c>
      <c r="B72" s="65"/>
      <c r="C72" s="65" t="s">
        <v>64</v>
      </c>
      <c r="D72" s="66">
        <v>162.0806192673121</v>
      </c>
      <c r="E72" s="68"/>
      <c r="F72" s="100" t="s">
        <v>1684</v>
      </c>
      <c r="G72" s="65"/>
      <c r="H72" s="69" t="s">
        <v>322</v>
      </c>
      <c r="I72" s="70"/>
      <c r="J72" s="70"/>
      <c r="K72" s="69" t="s">
        <v>1991</v>
      </c>
      <c r="L72" s="73">
        <v>1</v>
      </c>
      <c r="M72" s="74">
        <v>1096.847900390625</v>
      </c>
      <c r="N72" s="74">
        <v>9298.15625</v>
      </c>
      <c r="O72" s="75"/>
      <c r="P72" s="76"/>
      <c r="Q72" s="76"/>
      <c r="R72" s="86"/>
      <c r="S72" s="48">
        <v>1</v>
      </c>
      <c r="T72" s="48">
        <v>0</v>
      </c>
      <c r="U72" s="49">
        <v>0</v>
      </c>
      <c r="V72" s="49">
        <v>0.001869</v>
      </c>
      <c r="W72" s="49">
        <v>0.000869</v>
      </c>
      <c r="X72" s="49">
        <v>0.520067</v>
      </c>
      <c r="Y72" s="49">
        <v>0</v>
      </c>
      <c r="Z72" s="49">
        <v>0</v>
      </c>
      <c r="AA72" s="71">
        <v>72</v>
      </c>
      <c r="AB72" s="71"/>
      <c r="AC72" s="72"/>
      <c r="AD72" s="78" t="s">
        <v>965</v>
      </c>
      <c r="AE72" s="78">
        <v>12</v>
      </c>
      <c r="AF72" s="78">
        <v>746</v>
      </c>
      <c r="AG72" s="78">
        <v>292</v>
      </c>
      <c r="AH72" s="78">
        <v>0</v>
      </c>
      <c r="AI72" s="78">
        <v>-14400</v>
      </c>
      <c r="AJ72" s="78" t="s">
        <v>1129</v>
      </c>
      <c r="AK72" s="78" t="s">
        <v>1269</v>
      </c>
      <c r="AL72" s="83" t="s">
        <v>1381</v>
      </c>
      <c r="AM72" s="78" t="s">
        <v>1455</v>
      </c>
      <c r="AN72" s="80">
        <v>40934.780648148146</v>
      </c>
      <c r="AO72" s="78"/>
      <c r="AP72" s="78" t="b">
        <v>0</v>
      </c>
      <c r="AQ72" s="78" t="b">
        <v>0</v>
      </c>
      <c r="AR72" s="78" t="b">
        <v>1</v>
      </c>
      <c r="AS72" s="78" t="s">
        <v>853</v>
      </c>
      <c r="AT72" s="78">
        <v>20</v>
      </c>
      <c r="AU72" s="83" t="s">
        <v>1620</v>
      </c>
      <c r="AV72" s="78" t="b">
        <v>0</v>
      </c>
      <c r="AW72" s="78" t="s">
        <v>1751</v>
      </c>
      <c r="AX72" s="83" t="s">
        <v>1821</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323</v>
      </c>
      <c r="B73" s="65"/>
      <c r="C73" s="65" t="s">
        <v>64</v>
      </c>
      <c r="D73" s="66">
        <v>162.0188039577913</v>
      </c>
      <c r="E73" s="68"/>
      <c r="F73" s="100" t="s">
        <v>1685</v>
      </c>
      <c r="G73" s="65"/>
      <c r="H73" s="69" t="s">
        <v>323</v>
      </c>
      <c r="I73" s="70"/>
      <c r="J73" s="70"/>
      <c r="K73" s="69" t="s">
        <v>1992</v>
      </c>
      <c r="L73" s="73">
        <v>1</v>
      </c>
      <c r="M73" s="74">
        <v>2724.734619140625</v>
      </c>
      <c r="N73" s="74">
        <v>5166.958984375</v>
      </c>
      <c r="O73" s="75"/>
      <c r="P73" s="76"/>
      <c r="Q73" s="76"/>
      <c r="R73" s="86"/>
      <c r="S73" s="48">
        <v>1</v>
      </c>
      <c r="T73" s="48">
        <v>0</v>
      </c>
      <c r="U73" s="49">
        <v>0</v>
      </c>
      <c r="V73" s="49">
        <v>0.001869</v>
      </c>
      <c r="W73" s="49">
        <v>0.000869</v>
      </c>
      <c r="X73" s="49">
        <v>0.520067</v>
      </c>
      <c r="Y73" s="49">
        <v>0</v>
      </c>
      <c r="Z73" s="49">
        <v>0</v>
      </c>
      <c r="AA73" s="71">
        <v>73</v>
      </c>
      <c r="AB73" s="71"/>
      <c r="AC73" s="72"/>
      <c r="AD73" s="78" t="s">
        <v>966</v>
      </c>
      <c r="AE73" s="78">
        <v>111</v>
      </c>
      <c r="AF73" s="78">
        <v>174</v>
      </c>
      <c r="AG73" s="78">
        <v>805</v>
      </c>
      <c r="AH73" s="78">
        <v>3</v>
      </c>
      <c r="AI73" s="78">
        <v>7200</v>
      </c>
      <c r="AJ73" s="78" t="s">
        <v>1130</v>
      </c>
      <c r="AK73" s="78" t="s">
        <v>1270</v>
      </c>
      <c r="AL73" s="83" t="s">
        <v>1382</v>
      </c>
      <c r="AM73" s="78" t="s">
        <v>1456</v>
      </c>
      <c r="AN73" s="80">
        <v>39937.46125</v>
      </c>
      <c r="AO73" s="83" t="s">
        <v>1525</v>
      </c>
      <c r="AP73" s="78" t="b">
        <v>0</v>
      </c>
      <c r="AQ73" s="78" t="b">
        <v>0</v>
      </c>
      <c r="AR73" s="78" t="b">
        <v>1</v>
      </c>
      <c r="AS73" s="78" t="s">
        <v>853</v>
      </c>
      <c r="AT73" s="78">
        <v>7</v>
      </c>
      <c r="AU73" s="83" t="s">
        <v>1613</v>
      </c>
      <c r="AV73" s="78" t="b">
        <v>0</v>
      </c>
      <c r="AW73" s="78" t="s">
        <v>1751</v>
      </c>
      <c r="AX73" s="83" t="s">
        <v>1822</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324</v>
      </c>
      <c r="B74" s="65"/>
      <c r="C74" s="65" t="s">
        <v>64</v>
      </c>
      <c r="D74" s="66">
        <v>164.01105086516233</v>
      </c>
      <c r="E74" s="68"/>
      <c r="F74" s="100" t="s">
        <v>1686</v>
      </c>
      <c r="G74" s="65"/>
      <c r="H74" s="69" t="s">
        <v>324</v>
      </c>
      <c r="I74" s="70"/>
      <c r="J74" s="70"/>
      <c r="K74" s="69" t="s">
        <v>1993</v>
      </c>
      <c r="L74" s="73">
        <v>1</v>
      </c>
      <c r="M74" s="74">
        <v>2943.656982421875</v>
      </c>
      <c r="N74" s="74">
        <v>8752.1337890625</v>
      </c>
      <c r="O74" s="75"/>
      <c r="P74" s="76"/>
      <c r="Q74" s="76"/>
      <c r="R74" s="86"/>
      <c r="S74" s="48">
        <v>1</v>
      </c>
      <c r="T74" s="48">
        <v>0</v>
      </c>
      <c r="U74" s="49">
        <v>0</v>
      </c>
      <c r="V74" s="49">
        <v>0.001869</v>
      </c>
      <c r="W74" s="49">
        <v>0.000869</v>
      </c>
      <c r="X74" s="49">
        <v>0.520067</v>
      </c>
      <c r="Y74" s="49">
        <v>0</v>
      </c>
      <c r="Z74" s="49">
        <v>0</v>
      </c>
      <c r="AA74" s="71">
        <v>74</v>
      </c>
      <c r="AB74" s="71"/>
      <c r="AC74" s="72"/>
      <c r="AD74" s="78" t="s">
        <v>967</v>
      </c>
      <c r="AE74" s="78">
        <v>1843</v>
      </c>
      <c r="AF74" s="78">
        <v>18609</v>
      </c>
      <c r="AG74" s="78">
        <v>13123</v>
      </c>
      <c r="AH74" s="78">
        <v>17404</v>
      </c>
      <c r="AI74" s="78"/>
      <c r="AJ74" s="78" t="s">
        <v>1131</v>
      </c>
      <c r="AK74" s="78" t="s">
        <v>1271</v>
      </c>
      <c r="AL74" s="83" t="s">
        <v>1383</v>
      </c>
      <c r="AM74" s="78"/>
      <c r="AN74" s="80">
        <v>40999.75685185185</v>
      </c>
      <c r="AO74" s="83" t="s">
        <v>1526</v>
      </c>
      <c r="AP74" s="78" t="b">
        <v>0</v>
      </c>
      <c r="AQ74" s="78" t="b">
        <v>0</v>
      </c>
      <c r="AR74" s="78" t="b">
        <v>1</v>
      </c>
      <c r="AS74" s="78"/>
      <c r="AT74" s="78">
        <v>462</v>
      </c>
      <c r="AU74" s="83" t="s">
        <v>1611</v>
      </c>
      <c r="AV74" s="78" t="b">
        <v>1</v>
      </c>
      <c r="AW74" s="78" t="s">
        <v>1751</v>
      </c>
      <c r="AX74" s="83" t="s">
        <v>1823</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325</v>
      </c>
      <c r="B75" s="65"/>
      <c r="C75" s="65" t="s">
        <v>64</v>
      </c>
      <c r="D75" s="66">
        <v>162.71844087009507</v>
      </c>
      <c r="E75" s="68"/>
      <c r="F75" s="100" t="s">
        <v>1687</v>
      </c>
      <c r="G75" s="65"/>
      <c r="H75" s="69" t="s">
        <v>325</v>
      </c>
      <c r="I75" s="70"/>
      <c r="J75" s="70"/>
      <c r="K75" s="69" t="s">
        <v>1994</v>
      </c>
      <c r="L75" s="73">
        <v>1</v>
      </c>
      <c r="M75" s="74">
        <v>660.1456909179688</v>
      </c>
      <c r="N75" s="74">
        <v>8888.146484375</v>
      </c>
      <c r="O75" s="75"/>
      <c r="P75" s="76"/>
      <c r="Q75" s="76"/>
      <c r="R75" s="86"/>
      <c r="S75" s="48">
        <v>1</v>
      </c>
      <c r="T75" s="48">
        <v>0</v>
      </c>
      <c r="U75" s="49">
        <v>0</v>
      </c>
      <c r="V75" s="49">
        <v>0.001869</v>
      </c>
      <c r="W75" s="49">
        <v>0.000869</v>
      </c>
      <c r="X75" s="49">
        <v>0.520067</v>
      </c>
      <c r="Y75" s="49">
        <v>0</v>
      </c>
      <c r="Z75" s="49">
        <v>0</v>
      </c>
      <c r="AA75" s="71">
        <v>75</v>
      </c>
      <c r="AB75" s="71"/>
      <c r="AC75" s="72"/>
      <c r="AD75" s="78" t="s">
        <v>968</v>
      </c>
      <c r="AE75" s="78">
        <v>603</v>
      </c>
      <c r="AF75" s="78">
        <v>6648</v>
      </c>
      <c r="AG75" s="78">
        <v>16368</v>
      </c>
      <c r="AH75" s="78">
        <v>579</v>
      </c>
      <c r="AI75" s="78"/>
      <c r="AJ75" s="78" t="s">
        <v>1132</v>
      </c>
      <c r="AK75" s="78" t="s">
        <v>1272</v>
      </c>
      <c r="AL75" s="83" t="s">
        <v>1384</v>
      </c>
      <c r="AM75" s="78"/>
      <c r="AN75" s="80">
        <v>41772.06123842593</v>
      </c>
      <c r="AO75" s="83" t="s">
        <v>1527</v>
      </c>
      <c r="AP75" s="78" t="b">
        <v>0</v>
      </c>
      <c r="AQ75" s="78" t="b">
        <v>0</v>
      </c>
      <c r="AR75" s="78" t="b">
        <v>0</v>
      </c>
      <c r="AS75" s="78"/>
      <c r="AT75" s="78">
        <v>217</v>
      </c>
      <c r="AU75" s="83" t="s">
        <v>1617</v>
      </c>
      <c r="AV75" s="78" t="b">
        <v>0</v>
      </c>
      <c r="AW75" s="78" t="s">
        <v>1751</v>
      </c>
      <c r="AX75" s="83" t="s">
        <v>1824</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326</v>
      </c>
      <c r="B76" s="65"/>
      <c r="C76" s="65" t="s">
        <v>64</v>
      </c>
      <c r="D76" s="66">
        <v>162.7943051135979</v>
      </c>
      <c r="E76" s="68"/>
      <c r="F76" s="100" t="s">
        <v>1688</v>
      </c>
      <c r="G76" s="65"/>
      <c r="H76" s="69" t="s">
        <v>326</v>
      </c>
      <c r="I76" s="70"/>
      <c r="J76" s="70"/>
      <c r="K76" s="69" t="s">
        <v>1995</v>
      </c>
      <c r="L76" s="73">
        <v>1</v>
      </c>
      <c r="M76" s="74">
        <v>3876.127685546875</v>
      </c>
      <c r="N76" s="74">
        <v>6797.46875</v>
      </c>
      <c r="O76" s="75"/>
      <c r="P76" s="76"/>
      <c r="Q76" s="76"/>
      <c r="R76" s="86"/>
      <c r="S76" s="48">
        <v>1</v>
      </c>
      <c r="T76" s="48">
        <v>0</v>
      </c>
      <c r="U76" s="49">
        <v>0</v>
      </c>
      <c r="V76" s="49">
        <v>0.001869</v>
      </c>
      <c r="W76" s="49">
        <v>0.000869</v>
      </c>
      <c r="X76" s="49">
        <v>0.520067</v>
      </c>
      <c r="Y76" s="49">
        <v>0</v>
      </c>
      <c r="Z76" s="49">
        <v>0</v>
      </c>
      <c r="AA76" s="71">
        <v>76</v>
      </c>
      <c r="AB76" s="71"/>
      <c r="AC76" s="72"/>
      <c r="AD76" s="78" t="s">
        <v>969</v>
      </c>
      <c r="AE76" s="78">
        <v>988</v>
      </c>
      <c r="AF76" s="78">
        <v>7350</v>
      </c>
      <c r="AG76" s="78">
        <v>6419</v>
      </c>
      <c r="AH76" s="78">
        <v>702</v>
      </c>
      <c r="AI76" s="78"/>
      <c r="AJ76" s="78" t="s">
        <v>1133</v>
      </c>
      <c r="AK76" s="78" t="s">
        <v>1262</v>
      </c>
      <c r="AL76" s="83" t="s">
        <v>1385</v>
      </c>
      <c r="AM76" s="78"/>
      <c r="AN76" s="80">
        <v>41185.814363425925</v>
      </c>
      <c r="AO76" s="83" t="s">
        <v>1528</v>
      </c>
      <c r="AP76" s="78" t="b">
        <v>0</v>
      </c>
      <c r="AQ76" s="78" t="b">
        <v>0</v>
      </c>
      <c r="AR76" s="78" t="b">
        <v>0</v>
      </c>
      <c r="AS76" s="78" t="s">
        <v>853</v>
      </c>
      <c r="AT76" s="78">
        <v>331</v>
      </c>
      <c r="AU76" s="83" t="s">
        <v>1611</v>
      </c>
      <c r="AV76" s="78" t="b">
        <v>0</v>
      </c>
      <c r="AW76" s="78" t="s">
        <v>1751</v>
      </c>
      <c r="AX76" s="83" t="s">
        <v>1825</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327</v>
      </c>
      <c r="B77" s="65"/>
      <c r="C77" s="65" t="s">
        <v>64</v>
      </c>
      <c r="D77" s="66">
        <v>163.51263791497004</v>
      </c>
      <c r="E77" s="68"/>
      <c r="F77" s="100" t="s">
        <v>1689</v>
      </c>
      <c r="G77" s="65"/>
      <c r="H77" s="69" t="s">
        <v>327</v>
      </c>
      <c r="I77" s="70"/>
      <c r="J77" s="70"/>
      <c r="K77" s="69" t="s">
        <v>1996</v>
      </c>
      <c r="L77" s="73">
        <v>1</v>
      </c>
      <c r="M77" s="74">
        <v>710.7581176757812</v>
      </c>
      <c r="N77" s="74">
        <v>5797.96435546875</v>
      </c>
      <c r="O77" s="75"/>
      <c r="P77" s="76"/>
      <c r="Q77" s="76"/>
      <c r="R77" s="86"/>
      <c r="S77" s="48">
        <v>1</v>
      </c>
      <c r="T77" s="48">
        <v>0</v>
      </c>
      <c r="U77" s="49">
        <v>0</v>
      </c>
      <c r="V77" s="49">
        <v>0.001869</v>
      </c>
      <c r="W77" s="49">
        <v>0.000869</v>
      </c>
      <c r="X77" s="49">
        <v>0.520067</v>
      </c>
      <c r="Y77" s="49">
        <v>0</v>
      </c>
      <c r="Z77" s="49">
        <v>0</v>
      </c>
      <c r="AA77" s="71">
        <v>77</v>
      </c>
      <c r="AB77" s="71"/>
      <c r="AC77" s="72"/>
      <c r="AD77" s="78" t="s">
        <v>970</v>
      </c>
      <c r="AE77" s="78">
        <v>270</v>
      </c>
      <c r="AF77" s="78">
        <v>13997</v>
      </c>
      <c r="AG77" s="78">
        <v>7203</v>
      </c>
      <c r="AH77" s="78">
        <v>2693</v>
      </c>
      <c r="AI77" s="78"/>
      <c r="AJ77" s="78" t="s">
        <v>1134</v>
      </c>
      <c r="AK77" s="78" t="s">
        <v>1272</v>
      </c>
      <c r="AL77" s="83" t="s">
        <v>1386</v>
      </c>
      <c r="AM77" s="78"/>
      <c r="AN77" s="80">
        <v>39870.105405092596</v>
      </c>
      <c r="AO77" s="83" t="s">
        <v>1529</v>
      </c>
      <c r="AP77" s="78" t="b">
        <v>0</v>
      </c>
      <c r="AQ77" s="78" t="b">
        <v>0</v>
      </c>
      <c r="AR77" s="78" t="b">
        <v>0</v>
      </c>
      <c r="AS77" s="78"/>
      <c r="AT77" s="78">
        <v>437</v>
      </c>
      <c r="AU77" s="83" t="s">
        <v>1611</v>
      </c>
      <c r="AV77" s="78" t="b">
        <v>1</v>
      </c>
      <c r="AW77" s="78" t="s">
        <v>1751</v>
      </c>
      <c r="AX77" s="83" t="s">
        <v>1826</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328</v>
      </c>
      <c r="B78" s="65"/>
      <c r="C78" s="65" t="s">
        <v>64</v>
      </c>
      <c r="D78" s="66">
        <v>162.179177942632</v>
      </c>
      <c r="E78" s="68"/>
      <c r="F78" s="100" t="s">
        <v>1690</v>
      </c>
      <c r="G78" s="65"/>
      <c r="H78" s="69" t="s">
        <v>328</v>
      </c>
      <c r="I78" s="70"/>
      <c r="J78" s="70"/>
      <c r="K78" s="69" t="s">
        <v>1997</v>
      </c>
      <c r="L78" s="73">
        <v>1</v>
      </c>
      <c r="M78" s="74">
        <v>1568.2347412109375</v>
      </c>
      <c r="N78" s="74">
        <v>9573.55859375</v>
      </c>
      <c r="O78" s="75"/>
      <c r="P78" s="76"/>
      <c r="Q78" s="76"/>
      <c r="R78" s="86"/>
      <c r="S78" s="48">
        <v>1</v>
      </c>
      <c r="T78" s="48">
        <v>0</v>
      </c>
      <c r="U78" s="49">
        <v>0</v>
      </c>
      <c r="V78" s="49">
        <v>0.001869</v>
      </c>
      <c r="W78" s="49">
        <v>0.000869</v>
      </c>
      <c r="X78" s="49">
        <v>0.520067</v>
      </c>
      <c r="Y78" s="49">
        <v>0</v>
      </c>
      <c r="Z78" s="49">
        <v>0</v>
      </c>
      <c r="AA78" s="71">
        <v>78</v>
      </c>
      <c r="AB78" s="71"/>
      <c r="AC78" s="72"/>
      <c r="AD78" s="78" t="s">
        <v>971</v>
      </c>
      <c r="AE78" s="78">
        <v>644</v>
      </c>
      <c r="AF78" s="78">
        <v>1658</v>
      </c>
      <c r="AG78" s="78">
        <v>1924</v>
      </c>
      <c r="AH78" s="78">
        <v>6431</v>
      </c>
      <c r="AI78" s="78"/>
      <c r="AJ78" s="78" t="s">
        <v>1135</v>
      </c>
      <c r="AK78" s="78"/>
      <c r="AL78" s="83" t="s">
        <v>1387</v>
      </c>
      <c r="AM78" s="78"/>
      <c r="AN78" s="80">
        <v>42040.050671296296</v>
      </c>
      <c r="AO78" s="83" t="s">
        <v>1530</v>
      </c>
      <c r="AP78" s="78" t="b">
        <v>0</v>
      </c>
      <c r="AQ78" s="78" t="b">
        <v>0</v>
      </c>
      <c r="AR78" s="78" t="b">
        <v>1</v>
      </c>
      <c r="AS78" s="78" t="s">
        <v>853</v>
      </c>
      <c r="AT78" s="78">
        <v>12</v>
      </c>
      <c r="AU78" s="83" t="s">
        <v>1611</v>
      </c>
      <c r="AV78" s="78" t="b">
        <v>0</v>
      </c>
      <c r="AW78" s="78" t="s">
        <v>1751</v>
      </c>
      <c r="AX78" s="83" t="s">
        <v>1827</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329</v>
      </c>
      <c r="B79" s="65"/>
      <c r="C79" s="65" t="s">
        <v>64</v>
      </c>
      <c r="D79" s="66">
        <v>162.04387590151302</v>
      </c>
      <c r="E79" s="68"/>
      <c r="F79" s="100" t="s">
        <v>1691</v>
      </c>
      <c r="G79" s="65"/>
      <c r="H79" s="69" t="s">
        <v>329</v>
      </c>
      <c r="I79" s="70"/>
      <c r="J79" s="70"/>
      <c r="K79" s="69" t="s">
        <v>1998</v>
      </c>
      <c r="L79" s="73">
        <v>1</v>
      </c>
      <c r="M79" s="74">
        <v>2470.649658203125</v>
      </c>
      <c r="N79" s="74">
        <v>6632.07958984375</v>
      </c>
      <c r="O79" s="75"/>
      <c r="P79" s="76"/>
      <c r="Q79" s="76"/>
      <c r="R79" s="86"/>
      <c r="S79" s="48">
        <v>1</v>
      </c>
      <c r="T79" s="48">
        <v>0</v>
      </c>
      <c r="U79" s="49">
        <v>0</v>
      </c>
      <c r="V79" s="49">
        <v>0.001869</v>
      </c>
      <c r="W79" s="49">
        <v>0.000869</v>
      </c>
      <c r="X79" s="49">
        <v>0.520067</v>
      </c>
      <c r="Y79" s="49">
        <v>0</v>
      </c>
      <c r="Z79" s="49">
        <v>0</v>
      </c>
      <c r="AA79" s="71">
        <v>79</v>
      </c>
      <c r="AB79" s="71"/>
      <c r="AC79" s="72"/>
      <c r="AD79" s="78" t="s">
        <v>972</v>
      </c>
      <c r="AE79" s="78">
        <v>26</v>
      </c>
      <c r="AF79" s="78">
        <v>406</v>
      </c>
      <c r="AG79" s="78">
        <v>116</v>
      </c>
      <c r="AH79" s="78">
        <v>1</v>
      </c>
      <c r="AI79" s="78">
        <v>14400</v>
      </c>
      <c r="AJ79" s="78" t="s">
        <v>1136</v>
      </c>
      <c r="AK79" s="78" t="s">
        <v>1273</v>
      </c>
      <c r="AL79" s="78"/>
      <c r="AM79" s="78" t="s">
        <v>1457</v>
      </c>
      <c r="AN79" s="80">
        <v>41943.648831018516</v>
      </c>
      <c r="AO79" s="83" t="s">
        <v>1531</v>
      </c>
      <c r="AP79" s="78" t="b">
        <v>0</v>
      </c>
      <c r="AQ79" s="78" t="b">
        <v>0</v>
      </c>
      <c r="AR79" s="78" t="b">
        <v>0</v>
      </c>
      <c r="AS79" s="78" t="s">
        <v>853</v>
      </c>
      <c r="AT79" s="78">
        <v>12</v>
      </c>
      <c r="AU79" s="83" t="s">
        <v>1611</v>
      </c>
      <c r="AV79" s="78" t="b">
        <v>0</v>
      </c>
      <c r="AW79" s="78" t="s">
        <v>1751</v>
      </c>
      <c r="AX79" s="83" t="s">
        <v>1828</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330</v>
      </c>
      <c r="B80" s="65"/>
      <c r="C80" s="65" t="s">
        <v>64</v>
      </c>
      <c r="D80" s="66">
        <v>162.24769351297502</v>
      </c>
      <c r="E80" s="68"/>
      <c r="F80" s="100" t="s">
        <v>1692</v>
      </c>
      <c r="G80" s="65"/>
      <c r="H80" s="69" t="s">
        <v>330</v>
      </c>
      <c r="I80" s="70"/>
      <c r="J80" s="70"/>
      <c r="K80" s="69" t="s">
        <v>1999</v>
      </c>
      <c r="L80" s="73">
        <v>1</v>
      </c>
      <c r="M80" s="74">
        <v>1378.8809814453125</v>
      </c>
      <c r="N80" s="74">
        <v>7542.9541015625</v>
      </c>
      <c r="O80" s="75"/>
      <c r="P80" s="76"/>
      <c r="Q80" s="76"/>
      <c r="R80" s="86"/>
      <c r="S80" s="48">
        <v>1</v>
      </c>
      <c r="T80" s="48">
        <v>0</v>
      </c>
      <c r="U80" s="49">
        <v>0</v>
      </c>
      <c r="V80" s="49">
        <v>0.001869</v>
      </c>
      <c r="W80" s="49">
        <v>0.000869</v>
      </c>
      <c r="X80" s="49">
        <v>0.520067</v>
      </c>
      <c r="Y80" s="49">
        <v>0</v>
      </c>
      <c r="Z80" s="49">
        <v>0</v>
      </c>
      <c r="AA80" s="71">
        <v>80</v>
      </c>
      <c r="AB80" s="71"/>
      <c r="AC80" s="72"/>
      <c r="AD80" s="78" t="s">
        <v>973</v>
      </c>
      <c r="AE80" s="78">
        <v>523</v>
      </c>
      <c r="AF80" s="78">
        <v>2292</v>
      </c>
      <c r="AG80" s="78">
        <v>1141</v>
      </c>
      <c r="AH80" s="78">
        <v>1058</v>
      </c>
      <c r="AI80" s="78">
        <v>10800</v>
      </c>
      <c r="AJ80" s="78" t="s">
        <v>1137</v>
      </c>
      <c r="AK80" s="78"/>
      <c r="AL80" s="83" t="s">
        <v>1388</v>
      </c>
      <c r="AM80" s="78" t="s">
        <v>1458</v>
      </c>
      <c r="AN80" s="80">
        <v>42926.63935185185</v>
      </c>
      <c r="AO80" s="83" t="s">
        <v>1532</v>
      </c>
      <c r="AP80" s="78" t="b">
        <v>0</v>
      </c>
      <c r="AQ80" s="78" t="b">
        <v>0</v>
      </c>
      <c r="AR80" s="78" t="b">
        <v>1</v>
      </c>
      <c r="AS80" s="78" t="s">
        <v>853</v>
      </c>
      <c r="AT80" s="78">
        <v>43</v>
      </c>
      <c r="AU80" s="83" t="s">
        <v>1611</v>
      </c>
      <c r="AV80" s="78" t="b">
        <v>0</v>
      </c>
      <c r="AW80" s="78" t="s">
        <v>1751</v>
      </c>
      <c r="AX80" s="83" t="s">
        <v>1829</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331</v>
      </c>
      <c r="B81" s="65"/>
      <c r="C81" s="65" t="s">
        <v>64</v>
      </c>
      <c r="D81" s="66">
        <v>164.0659497764151</v>
      </c>
      <c r="E81" s="68"/>
      <c r="F81" s="100" t="s">
        <v>1693</v>
      </c>
      <c r="G81" s="65"/>
      <c r="H81" s="69" t="s">
        <v>331</v>
      </c>
      <c r="I81" s="70"/>
      <c r="J81" s="70"/>
      <c r="K81" s="69" t="s">
        <v>2000</v>
      </c>
      <c r="L81" s="73">
        <v>1</v>
      </c>
      <c r="M81" s="74">
        <v>1571.728759765625</v>
      </c>
      <c r="N81" s="74">
        <v>5158.32275390625</v>
      </c>
      <c r="O81" s="75"/>
      <c r="P81" s="76"/>
      <c r="Q81" s="76"/>
      <c r="R81" s="86"/>
      <c r="S81" s="48">
        <v>1</v>
      </c>
      <c r="T81" s="48">
        <v>0</v>
      </c>
      <c r="U81" s="49">
        <v>0</v>
      </c>
      <c r="V81" s="49">
        <v>0.001869</v>
      </c>
      <c r="W81" s="49">
        <v>0.000869</v>
      </c>
      <c r="X81" s="49">
        <v>0.520067</v>
      </c>
      <c r="Y81" s="49">
        <v>0</v>
      </c>
      <c r="Z81" s="49">
        <v>0</v>
      </c>
      <c r="AA81" s="71">
        <v>81</v>
      </c>
      <c r="AB81" s="71"/>
      <c r="AC81" s="72"/>
      <c r="AD81" s="78" t="s">
        <v>974</v>
      </c>
      <c r="AE81" s="78">
        <v>1024</v>
      </c>
      <c r="AF81" s="78">
        <v>19117</v>
      </c>
      <c r="AG81" s="78">
        <v>1719</v>
      </c>
      <c r="AH81" s="78">
        <v>14167</v>
      </c>
      <c r="AI81" s="78"/>
      <c r="AJ81" s="78" t="s">
        <v>1138</v>
      </c>
      <c r="AK81" s="78"/>
      <c r="AL81" s="83" t="s">
        <v>1389</v>
      </c>
      <c r="AM81" s="78"/>
      <c r="AN81" s="80">
        <v>42733.29829861111</v>
      </c>
      <c r="AO81" s="83" t="s">
        <v>1533</v>
      </c>
      <c r="AP81" s="78" t="b">
        <v>1</v>
      </c>
      <c r="AQ81" s="78" t="b">
        <v>0</v>
      </c>
      <c r="AR81" s="78" t="b">
        <v>1</v>
      </c>
      <c r="AS81" s="78" t="s">
        <v>853</v>
      </c>
      <c r="AT81" s="78">
        <v>147</v>
      </c>
      <c r="AU81" s="78"/>
      <c r="AV81" s="78" t="b">
        <v>1</v>
      </c>
      <c r="AW81" s="78" t="s">
        <v>1751</v>
      </c>
      <c r="AX81" s="83" t="s">
        <v>1830</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332</v>
      </c>
      <c r="B82" s="65"/>
      <c r="C82" s="65" t="s">
        <v>64</v>
      </c>
      <c r="D82" s="66">
        <v>170.0313432826197</v>
      </c>
      <c r="E82" s="68"/>
      <c r="F82" s="100" t="s">
        <v>1694</v>
      </c>
      <c r="G82" s="65"/>
      <c r="H82" s="69" t="s">
        <v>332</v>
      </c>
      <c r="I82" s="70"/>
      <c r="J82" s="70"/>
      <c r="K82" s="69" t="s">
        <v>2001</v>
      </c>
      <c r="L82" s="73">
        <v>1</v>
      </c>
      <c r="M82" s="74">
        <v>3172.848388671875</v>
      </c>
      <c r="N82" s="74">
        <v>7900.08544921875</v>
      </c>
      <c r="O82" s="75"/>
      <c r="P82" s="76"/>
      <c r="Q82" s="76"/>
      <c r="R82" s="86"/>
      <c r="S82" s="48">
        <v>1</v>
      </c>
      <c r="T82" s="48">
        <v>0</v>
      </c>
      <c r="U82" s="49">
        <v>0</v>
      </c>
      <c r="V82" s="49">
        <v>0.001869</v>
      </c>
      <c r="W82" s="49">
        <v>0.000869</v>
      </c>
      <c r="X82" s="49">
        <v>0.520067</v>
      </c>
      <c r="Y82" s="49">
        <v>0</v>
      </c>
      <c r="Z82" s="49">
        <v>0</v>
      </c>
      <c r="AA82" s="71">
        <v>82</v>
      </c>
      <c r="AB82" s="71"/>
      <c r="AC82" s="72"/>
      <c r="AD82" s="78" t="s">
        <v>975</v>
      </c>
      <c r="AE82" s="78">
        <v>1230</v>
      </c>
      <c r="AF82" s="78">
        <v>74317</v>
      </c>
      <c r="AG82" s="78">
        <v>11620</v>
      </c>
      <c r="AH82" s="78">
        <v>2997</v>
      </c>
      <c r="AI82" s="78"/>
      <c r="AJ82" s="78" t="s">
        <v>1139</v>
      </c>
      <c r="AK82" s="78" t="s">
        <v>1274</v>
      </c>
      <c r="AL82" s="83" t="s">
        <v>1390</v>
      </c>
      <c r="AM82" s="78"/>
      <c r="AN82" s="80">
        <v>39733.62693287037</v>
      </c>
      <c r="AO82" s="83" t="s">
        <v>1534</v>
      </c>
      <c r="AP82" s="78" t="b">
        <v>0</v>
      </c>
      <c r="AQ82" s="78" t="b">
        <v>0</v>
      </c>
      <c r="AR82" s="78" t="b">
        <v>1</v>
      </c>
      <c r="AS82" s="78"/>
      <c r="AT82" s="78">
        <v>549</v>
      </c>
      <c r="AU82" s="83" t="s">
        <v>1611</v>
      </c>
      <c r="AV82" s="78" t="b">
        <v>1</v>
      </c>
      <c r="AW82" s="78" t="s">
        <v>1751</v>
      </c>
      <c r="AX82" s="83" t="s">
        <v>1831</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333</v>
      </c>
      <c r="B83" s="65"/>
      <c r="C83" s="65" t="s">
        <v>64</v>
      </c>
      <c r="D83" s="66">
        <v>162.30572641719297</v>
      </c>
      <c r="E83" s="68"/>
      <c r="F83" s="100" t="s">
        <v>1695</v>
      </c>
      <c r="G83" s="65"/>
      <c r="H83" s="69" t="s">
        <v>333</v>
      </c>
      <c r="I83" s="70"/>
      <c r="J83" s="70"/>
      <c r="K83" s="69" t="s">
        <v>2002</v>
      </c>
      <c r="L83" s="73">
        <v>1</v>
      </c>
      <c r="M83" s="74">
        <v>3255.171875</v>
      </c>
      <c r="N83" s="74">
        <v>7086.40625</v>
      </c>
      <c r="O83" s="75"/>
      <c r="P83" s="76"/>
      <c r="Q83" s="76"/>
      <c r="R83" s="86"/>
      <c r="S83" s="48">
        <v>1</v>
      </c>
      <c r="T83" s="48">
        <v>0</v>
      </c>
      <c r="U83" s="49">
        <v>0</v>
      </c>
      <c r="V83" s="49">
        <v>0.001869</v>
      </c>
      <c r="W83" s="49">
        <v>0.000869</v>
      </c>
      <c r="X83" s="49">
        <v>0.520067</v>
      </c>
      <c r="Y83" s="49">
        <v>0</v>
      </c>
      <c r="Z83" s="49">
        <v>0</v>
      </c>
      <c r="AA83" s="71">
        <v>83</v>
      </c>
      <c r="AB83" s="71"/>
      <c r="AC83" s="72"/>
      <c r="AD83" s="78" t="s">
        <v>976</v>
      </c>
      <c r="AE83" s="78">
        <v>656</v>
      </c>
      <c r="AF83" s="78">
        <v>2829</v>
      </c>
      <c r="AG83" s="78">
        <v>362</v>
      </c>
      <c r="AH83" s="78">
        <v>0</v>
      </c>
      <c r="AI83" s="78">
        <v>-14400</v>
      </c>
      <c r="AJ83" s="78" t="s">
        <v>1140</v>
      </c>
      <c r="AK83" s="78" t="s">
        <v>1267</v>
      </c>
      <c r="AL83" s="83" t="s">
        <v>1391</v>
      </c>
      <c r="AM83" s="78" t="s">
        <v>1459</v>
      </c>
      <c r="AN83" s="80">
        <v>41122.84248842593</v>
      </c>
      <c r="AO83" s="78"/>
      <c r="AP83" s="78" t="b">
        <v>1</v>
      </c>
      <c r="AQ83" s="78" t="b">
        <v>0</v>
      </c>
      <c r="AR83" s="78" t="b">
        <v>0</v>
      </c>
      <c r="AS83" s="78" t="s">
        <v>853</v>
      </c>
      <c r="AT83" s="78">
        <v>121</v>
      </c>
      <c r="AU83" s="83" t="s">
        <v>1611</v>
      </c>
      <c r="AV83" s="78" t="b">
        <v>1</v>
      </c>
      <c r="AW83" s="78" t="s">
        <v>1751</v>
      </c>
      <c r="AX83" s="83" t="s">
        <v>1832</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334</v>
      </c>
      <c r="B84" s="65"/>
      <c r="C84" s="65" t="s">
        <v>64</v>
      </c>
      <c r="D84" s="66">
        <v>162.1698840324593</v>
      </c>
      <c r="E84" s="68"/>
      <c r="F84" s="100" t="s">
        <v>1696</v>
      </c>
      <c r="G84" s="65"/>
      <c r="H84" s="69" t="s">
        <v>334</v>
      </c>
      <c r="I84" s="70"/>
      <c r="J84" s="70"/>
      <c r="K84" s="69" t="s">
        <v>2003</v>
      </c>
      <c r="L84" s="73">
        <v>1</v>
      </c>
      <c r="M84" s="74">
        <v>194.9122772216797</v>
      </c>
      <c r="N84" s="74">
        <v>7692.1513671875</v>
      </c>
      <c r="O84" s="75"/>
      <c r="P84" s="76"/>
      <c r="Q84" s="76"/>
      <c r="R84" s="86"/>
      <c r="S84" s="48">
        <v>1</v>
      </c>
      <c r="T84" s="48">
        <v>0</v>
      </c>
      <c r="U84" s="49">
        <v>0</v>
      </c>
      <c r="V84" s="49">
        <v>0.001869</v>
      </c>
      <c r="W84" s="49">
        <v>0.000869</v>
      </c>
      <c r="X84" s="49">
        <v>0.520067</v>
      </c>
      <c r="Y84" s="49">
        <v>0</v>
      </c>
      <c r="Z84" s="49">
        <v>0</v>
      </c>
      <c r="AA84" s="71">
        <v>84</v>
      </c>
      <c r="AB84" s="71"/>
      <c r="AC84" s="72"/>
      <c r="AD84" s="78" t="s">
        <v>977</v>
      </c>
      <c r="AE84" s="78">
        <v>22</v>
      </c>
      <c r="AF84" s="78">
        <v>1572</v>
      </c>
      <c r="AG84" s="78">
        <v>8517</v>
      </c>
      <c r="AH84" s="78">
        <v>1</v>
      </c>
      <c r="AI84" s="78"/>
      <c r="AJ84" s="78" t="s">
        <v>1141</v>
      </c>
      <c r="AK84" s="78" t="s">
        <v>1275</v>
      </c>
      <c r="AL84" s="83" t="s">
        <v>1392</v>
      </c>
      <c r="AM84" s="78"/>
      <c r="AN84" s="80">
        <v>40028.20203703704</v>
      </c>
      <c r="AO84" s="78"/>
      <c r="AP84" s="78" t="b">
        <v>0</v>
      </c>
      <c r="AQ84" s="78" t="b">
        <v>0</v>
      </c>
      <c r="AR84" s="78" t="b">
        <v>0</v>
      </c>
      <c r="AS84" s="78" t="s">
        <v>853</v>
      </c>
      <c r="AT84" s="78">
        <v>48</v>
      </c>
      <c r="AU84" s="83" t="s">
        <v>1611</v>
      </c>
      <c r="AV84" s="78" t="b">
        <v>0</v>
      </c>
      <c r="AW84" s="78" t="s">
        <v>1751</v>
      </c>
      <c r="AX84" s="83" t="s">
        <v>1833</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335</v>
      </c>
      <c r="B85" s="65"/>
      <c r="C85" s="65" t="s">
        <v>64</v>
      </c>
      <c r="D85" s="66">
        <v>165.22347386780925</v>
      </c>
      <c r="E85" s="68"/>
      <c r="F85" s="100" t="s">
        <v>1697</v>
      </c>
      <c r="G85" s="65"/>
      <c r="H85" s="69" t="s">
        <v>335</v>
      </c>
      <c r="I85" s="70"/>
      <c r="J85" s="70"/>
      <c r="K85" s="69" t="s">
        <v>2004</v>
      </c>
      <c r="L85" s="73">
        <v>1</v>
      </c>
      <c r="M85" s="74">
        <v>1107.5853271484375</v>
      </c>
      <c r="N85" s="74">
        <v>5415.8056640625</v>
      </c>
      <c r="O85" s="75"/>
      <c r="P85" s="76"/>
      <c r="Q85" s="76"/>
      <c r="R85" s="86"/>
      <c r="S85" s="48">
        <v>1</v>
      </c>
      <c r="T85" s="48">
        <v>0</v>
      </c>
      <c r="U85" s="49">
        <v>0</v>
      </c>
      <c r="V85" s="49">
        <v>0.001869</v>
      </c>
      <c r="W85" s="49">
        <v>0.000869</v>
      </c>
      <c r="X85" s="49">
        <v>0.520067</v>
      </c>
      <c r="Y85" s="49">
        <v>0</v>
      </c>
      <c r="Z85" s="49">
        <v>0</v>
      </c>
      <c r="AA85" s="71">
        <v>85</v>
      </c>
      <c r="AB85" s="71"/>
      <c r="AC85" s="72"/>
      <c r="AD85" s="78" t="s">
        <v>978</v>
      </c>
      <c r="AE85" s="78">
        <v>87</v>
      </c>
      <c r="AF85" s="78">
        <v>29828</v>
      </c>
      <c r="AG85" s="78">
        <v>1393</v>
      </c>
      <c r="AH85" s="78">
        <v>622</v>
      </c>
      <c r="AI85" s="78"/>
      <c r="AJ85" s="78" t="s">
        <v>1142</v>
      </c>
      <c r="AK85" s="78"/>
      <c r="AL85" s="83" t="s">
        <v>1393</v>
      </c>
      <c r="AM85" s="78"/>
      <c r="AN85" s="80">
        <v>42137.74855324074</v>
      </c>
      <c r="AO85" s="83" t="s">
        <v>1535</v>
      </c>
      <c r="AP85" s="78" t="b">
        <v>1</v>
      </c>
      <c r="AQ85" s="78" t="b">
        <v>0</v>
      </c>
      <c r="AR85" s="78" t="b">
        <v>1</v>
      </c>
      <c r="AS85" s="78"/>
      <c r="AT85" s="78">
        <v>348</v>
      </c>
      <c r="AU85" s="83" t="s">
        <v>1611</v>
      </c>
      <c r="AV85" s="78" t="b">
        <v>1</v>
      </c>
      <c r="AW85" s="78" t="s">
        <v>1751</v>
      </c>
      <c r="AX85" s="83" t="s">
        <v>1834</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336</v>
      </c>
      <c r="B86" s="65"/>
      <c r="C86" s="65" t="s">
        <v>64</v>
      </c>
      <c r="D86" s="66">
        <v>162.23450912877652</v>
      </c>
      <c r="E86" s="68"/>
      <c r="F86" s="100" t="s">
        <v>1698</v>
      </c>
      <c r="G86" s="65"/>
      <c r="H86" s="69" t="s">
        <v>336</v>
      </c>
      <c r="I86" s="70"/>
      <c r="J86" s="70"/>
      <c r="K86" s="69" t="s">
        <v>2005</v>
      </c>
      <c r="L86" s="73">
        <v>1</v>
      </c>
      <c r="M86" s="74">
        <v>1157.9835205078125</v>
      </c>
      <c r="N86" s="74">
        <v>8431.125</v>
      </c>
      <c r="O86" s="75"/>
      <c r="P86" s="76"/>
      <c r="Q86" s="76"/>
      <c r="R86" s="86"/>
      <c r="S86" s="48">
        <v>1</v>
      </c>
      <c r="T86" s="48">
        <v>0</v>
      </c>
      <c r="U86" s="49">
        <v>0</v>
      </c>
      <c r="V86" s="49">
        <v>0.001869</v>
      </c>
      <c r="W86" s="49">
        <v>0.000869</v>
      </c>
      <c r="X86" s="49">
        <v>0.520067</v>
      </c>
      <c r="Y86" s="49">
        <v>0</v>
      </c>
      <c r="Z86" s="49">
        <v>0</v>
      </c>
      <c r="AA86" s="71">
        <v>86</v>
      </c>
      <c r="AB86" s="71"/>
      <c r="AC86" s="72"/>
      <c r="AD86" s="78" t="s">
        <v>979</v>
      </c>
      <c r="AE86" s="78">
        <v>4915</v>
      </c>
      <c r="AF86" s="78">
        <v>2170</v>
      </c>
      <c r="AG86" s="78">
        <v>20244</v>
      </c>
      <c r="AH86" s="78">
        <v>13990</v>
      </c>
      <c r="AI86" s="78"/>
      <c r="AJ86" s="78" t="s">
        <v>1143</v>
      </c>
      <c r="AK86" s="78" t="s">
        <v>1262</v>
      </c>
      <c r="AL86" s="83" t="s">
        <v>1394</v>
      </c>
      <c r="AM86" s="78"/>
      <c r="AN86" s="80">
        <v>39987.86615740741</v>
      </c>
      <c r="AO86" s="83" t="s">
        <v>1536</v>
      </c>
      <c r="AP86" s="78" t="b">
        <v>0</v>
      </c>
      <c r="AQ86" s="78" t="b">
        <v>0</v>
      </c>
      <c r="AR86" s="78" t="b">
        <v>0</v>
      </c>
      <c r="AS86" s="78"/>
      <c r="AT86" s="78">
        <v>85</v>
      </c>
      <c r="AU86" s="83" t="s">
        <v>1617</v>
      </c>
      <c r="AV86" s="78" t="b">
        <v>0</v>
      </c>
      <c r="AW86" s="78" t="s">
        <v>1751</v>
      </c>
      <c r="AX86" s="83" t="s">
        <v>1835</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337</v>
      </c>
      <c r="B87" s="65"/>
      <c r="C87" s="65" t="s">
        <v>64</v>
      </c>
      <c r="D87" s="66">
        <v>162.34949424998308</v>
      </c>
      <c r="E87" s="68"/>
      <c r="F87" s="100" t="s">
        <v>1699</v>
      </c>
      <c r="G87" s="65"/>
      <c r="H87" s="69" t="s">
        <v>337</v>
      </c>
      <c r="I87" s="70"/>
      <c r="J87" s="70"/>
      <c r="K87" s="69" t="s">
        <v>2006</v>
      </c>
      <c r="L87" s="73">
        <v>1</v>
      </c>
      <c r="M87" s="74">
        <v>3688.619873046875</v>
      </c>
      <c r="N87" s="74">
        <v>6143.263671875</v>
      </c>
      <c r="O87" s="75"/>
      <c r="P87" s="76"/>
      <c r="Q87" s="76"/>
      <c r="R87" s="86"/>
      <c r="S87" s="48">
        <v>1</v>
      </c>
      <c r="T87" s="48">
        <v>0</v>
      </c>
      <c r="U87" s="49">
        <v>0</v>
      </c>
      <c r="V87" s="49">
        <v>0.001869</v>
      </c>
      <c r="W87" s="49">
        <v>0.000869</v>
      </c>
      <c r="X87" s="49">
        <v>0.520067</v>
      </c>
      <c r="Y87" s="49">
        <v>0</v>
      </c>
      <c r="Z87" s="49">
        <v>0</v>
      </c>
      <c r="AA87" s="71">
        <v>87</v>
      </c>
      <c r="AB87" s="71"/>
      <c r="AC87" s="72"/>
      <c r="AD87" s="78" t="s">
        <v>980</v>
      </c>
      <c r="AE87" s="78">
        <v>54</v>
      </c>
      <c r="AF87" s="78">
        <v>3234</v>
      </c>
      <c r="AG87" s="78">
        <v>620</v>
      </c>
      <c r="AH87" s="78">
        <v>421</v>
      </c>
      <c r="AI87" s="78"/>
      <c r="AJ87" s="78" t="s">
        <v>1144</v>
      </c>
      <c r="AK87" s="78" t="s">
        <v>1262</v>
      </c>
      <c r="AL87" s="83" t="s">
        <v>1395</v>
      </c>
      <c r="AM87" s="78"/>
      <c r="AN87" s="80">
        <v>42809.99153935185</v>
      </c>
      <c r="AO87" s="83" t="s">
        <v>1537</v>
      </c>
      <c r="AP87" s="78" t="b">
        <v>1</v>
      </c>
      <c r="AQ87" s="78" t="b">
        <v>0</v>
      </c>
      <c r="AR87" s="78" t="b">
        <v>1</v>
      </c>
      <c r="AS87" s="78" t="s">
        <v>853</v>
      </c>
      <c r="AT87" s="78">
        <v>39</v>
      </c>
      <c r="AU87" s="78"/>
      <c r="AV87" s="78" t="b">
        <v>1</v>
      </c>
      <c r="AW87" s="78" t="s">
        <v>1751</v>
      </c>
      <c r="AX87" s="83" t="s">
        <v>1836</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338</v>
      </c>
      <c r="B88" s="65"/>
      <c r="C88" s="65" t="s">
        <v>64</v>
      </c>
      <c r="D88" s="66">
        <v>162.07618844967163</v>
      </c>
      <c r="E88" s="68"/>
      <c r="F88" s="100" t="s">
        <v>1700</v>
      </c>
      <c r="G88" s="65"/>
      <c r="H88" s="69" t="s">
        <v>338</v>
      </c>
      <c r="I88" s="70"/>
      <c r="J88" s="70"/>
      <c r="K88" s="69" t="s">
        <v>2007</v>
      </c>
      <c r="L88" s="73">
        <v>1</v>
      </c>
      <c r="M88" s="74">
        <v>3828.29833984375</v>
      </c>
      <c r="N88" s="74">
        <v>8113.3056640625</v>
      </c>
      <c r="O88" s="75"/>
      <c r="P88" s="76"/>
      <c r="Q88" s="76"/>
      <c r="R88" s="86"/>
      <c r="S88" s="48">
        <v>1</v>
      </c>
      <c r="T88" s="48">
        <v>0</v>
      </c>
      <c r="U88" s="49">
        <v>0</v>
      </c>
      <c r="V88" s="49">
        <v>0.001869</v>
      </c>
      <c r="W88" s="49">
        <v>0.000869</v>
      </c>
      <c r="X88" s="49">
        <v>0.520067</v>
      </c>
      <c r="Y88" s="49">
        <v>0</v>
      </c>
      <c r="Z88" s="49">
        <v>0</v>
      </c>
      <c r="AA88" s="71">
        <v>88</v>
      </c>
      <c r="AB88" s="71"/>
      <c r="AC88" s="72"/>
      <c r="AD88" s="78" t="s">
        <v>981</v>
      </c>
      <c r="AE88" s="78">
        <v>246</v>
      </c>
      <c r="AF88" s="78">
        <v>705</v>
      </c>
      <c r="AG88" s="78">
        <v>780</v>
      </c>
      <c r="AH88" s="78">
        <v>1234</v>
      </c>
      <c r="AI88" s="78"/>
      <c r="AJ88" s="78" t="s">
        <v>1145</v>
      </c>
      <c r="AK88" s="78" t="s">
        <v>1276</v>
      </c>
      <c r="AL88" s="83" t="s">
        <v>1396</v>
      </c>
      <c r="AM88" s="78"/>
      <c r="AN88" s="80">
        <v>41814.49496527778</v>
      </c>
      <c r="AO88" s="83" t="s">
        <v>1538</v>
      </c>
      <c r="AP88" s="78" t="b">
        <v>0</v>
      </c>
      <c r="AQ88" s="78" t="b">
        <v>0</v>
      </c>
      <c r="AR88" s="78" t="b">
        <v>0</v>
      </c>
      <c r="AS88" s="78" t="s">
        <v>853</v>
      </c>
      <c r="AT88" s="78">
        <v>40</v>
      </c>
      <c r="AU88" s="83" t="s">
        <v>1611</v>
      </c>
      <c r="AV88" s="78" t="b">
        <v>0</v>
      </c>
      <c r="AW88" s="78" t="s">
        <v>1751</v>
      </c>
      <c r="AX88" s="83" t="s">
        <v>1837</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339</v>
      </c>
      <c r="B89" s="65"/>
      <c r="C89" s="65" t="s">
        <v>64</v>
      </c>
      <c r="D89" s="66">
        <v>162.1196320762929</v>
      </c>
      <c r="E89" s="68"/>
      <c r="F89" s="100" t="s">
        <v>1701</v>
      </c>
      <c r="G89" s="65"/>
      <c r="H89" s="69" t="s">
        <v>339</v>
      </c>
      <c r="I89" s="70"/>
      <c r="J89" s="70"/>
      <c r="K89" s="69" t="s">
        <v>2008</v>
      </c>
      <c r="L89" s="73">
        <v>1</v>
      </c>
      <c r="M89" s="74">
        <v>1684.9967041015625</v>
      </c>
      <c r="N89" s="74">
        <v>6043.92138671875</v>
      </c>
      <c r="O89" s="75"/>
      <c r="P89" s="76"/>
      <c r="Q89" s="76"/>
      <c r="R89" s="86"/>
      <c r="S89" s="48">
        <v>1</v>
      </c>
      <c r="T89" s="48">
        <v>0</v>
      </c>
      <c r="U89" s="49">
        <v>0</v>
      </c>
      <c r="V89" s="49">
        <v>0.001869</v>
      </c>
      <c r="W89" s="49">
        <v>0.000869</v>
      </c>
      <c r="X89" s="49">
        <v>0.520067</v>
      </c>
      <c r="Y89" s="49">
        <v>0</v>
      </c>
      <c r="Z89" s="49">
        <v>0</v>
      </c>
      <c r="AA89" s="71">
        <v>89</v>
      </c>
      <c r="AB89" s="71"/>
      <c r="AC89" s="72"/>
      <c r="AD89" s="78" t="s">
        <v>982</v>
      </c>
      <c r="AE89" s="78">
        <v>577</v>
      </c>
      <c r="AF89" s="78">
        <v>1107</v>
      </c>
      <c r="AG89" s="78">
        <v>3978</v>
      </c>
      <c r="AH89" s="78">
        <v>1566</v>
      </c>
      <c r="AI89" s="78"/>
      <c r="AJ89" s="78" t="s">
        <v>1146</v>
      </c>
      <c r="AK89" s="78"/>
      <c r="AL89" s="83" t="s">
        <v>1397</v>
      </c>
      <c r="AM89" s="78"/>
      <c r="AN89" s="80">
        <v>41862.70689814815</v>
      </c>
      <c r="AO89" s="83" t="s">
        <v>1539</v>
      </c>
      <c r="AP89" s="78" t="b">
        <v>1</v>
      </c>
      <c r="AQ89" s="78" t="b">
        <v>0</v>
      </c>
      <c r="AR89" s="78" t="b">
        <v>0</v>
      </c>
      <c r="AS89" s="78"/>
      <c r="AT89" s="78">
        <v>32</v>
      </c>
      <c r="AU89" s="83" t="s">
        <v>1611</v>
      </c>
      <c r="AV89" s="78" t="b">
        <v>0</v>
      </c>
      <c r="AW89" s="78" t="s">
        <v>1751</v>
      </c>
      <c r="AX89" s="83" t="s">
        <v>1838</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340</v>
      </c>
      <c r="B90" s="65"/>
      <c r="C90" s="65" t="s">
        <v>64</v>
      </c>
      <c r="D90" s="66">
        <v>164.5596077027981</v>
      </c>
      <c r="E90" s="68"/>
      <c r="F90" s="100" t="s">
        <v>1702</v>
      </c>
      <c r="G90" s="65"/>
      <c r="H90" s="69" t="s">
        <v>340</v>
      </c>
      <c r="I90" s="70"/>
      <c r="J90" s="70"/>
      <c r="K90" s="69" t="s">
        <v>2009</v>
      </c>
      <c r="L90" s="73">
        <v>1</v>
      </c>
      <c r="M90" s="74">
        <v>3139.648681640625</v>
      </c>
      <c r="N90" s="74">
        <v>6168.01123046875</v>
      </c>
      <c r="O90" s="75"/>
      <c r="P90" s="76"/>
      <c r="Q90" s="76"/>
      <c r="R90" s="86"/>
      <c r="S90" s="48">
        <v>1</v>
      </c>
      <c r="T90" s="48">
        <v>0</v>
      </c>
      <c r="U90" s="49">
        <v>0</v>
      </c>
      <c r="V90" s="49">
        <v>0.001869</v>
      </c>
      <c r="W90" s="49">
        <v>0.000869</v>
      </c>
      <c r="X90" s="49">
        <v>0.520067</v>
      </c>
      <c r="Y90" s="49">
        <v>0</v>
      </c>
      <c r="Z90" s="49">
        <v>0</v>
      </c>
      <c r="AA90" s="71">
        <v>90</v>
      </c>
      <c r="AB90" s="71"/>
      <c r="AC90" s="72"/>
      <c r="AD90" s="78" t="s">
        <v>983</v>
      </c>
      <c r="AE90" s="78">
        <v>288</v>
      </c>
      <c r="AF90" s="78">
        <v>23685</v>
      </c>
      <c r="AG90" s="78">
        <v>19638</v>
      </c>
      <c r="AH90" s="78">
        <v>398</v>
      </c>
      <c r="AI90" s="78"/>
      <c r="AJ90" s="78" t="s">
        <v>1147</v>
      </c>
      <c r="AK90" s="78" t="s">
        <v>1262</v>
      </c>
      <c r="AL90" s="83" t="s">
        <v>1398</v>
      </c>
      <c r="AM90" s="78"/>
      <c r="AN90" s="80">
        <v>39906.79053240741</v>
      </c>
      <c r="AO90" s="78"/>
      <c r="AP90" s="78" t="b">
        <v>0</v>
      </c>
      <c r="AQ90" s="78" t="b">
        <v>0</v>
      </c>
      <c r="AR90" s="78" t="b">
        <v>0</v>
      </c>
      <c r="AS90" s="78"/>
      <c r="AT90" s="78">
        <v>630</v>
      </c>
      <c r="AU90" s="83" t="s">
        <v>1621</v>
      </c>
      <c r="AV90" s="78" t="b">
        <v>0</v>
      </c>
      <c r="AW90" s="78" t="s">
        <v>1751</v>
      </c>
      <c r="AX90" s="83" t="s">
        <v>1839</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341</v>
      </c>
      <c r="B91" s="65"/>
      <c r="C91" s="65" t="s">
        <v>64</v>
      </c>
      <c r="D91" s="66">
        <v>163.5945540069574</v>
      </c>
      <c r="E91" s="68"/>
      <c r="F91" s="100" t="s">
        <v>1703</v>
      </c>
      <c r="G91" s="65"/>
      <c r="H91" s="69" t="s">
        <v>341</v>
      </c>
      <c r="I91" s="70"/>
      <c r="J91" s="70"/>
      <c r="K91" s="69" t="s">
        <v>2010</v>
      </c>
      <c r="L91" s="73">
        <v>1</v>
      </c>
      <c r="M91" s="74">
        <v>3924.23388671875</v>
      </c>
      <c r="N91" s="74">
        <v>7466.615234375</v>
      </c>
      <c r="O91" s="75"/>
      <c r="P91" s="76"/>
      <c r="Q91" s="76"/>
      <c r="R91" s="86"/>
      <c r="S91" s="48">
        <v>1</v>
      </c>
      <c r="T91" s="48">
        <v>0</v>
      </c>
      <c r="U91" s="49">
        <v>0</v>
      </c>
      <c r="V91" s="49">
        <v>0.001869</v>
      </c>
      <c r="W91" s="49">
        <v>0.000869</v>
      </c>
      <c r="X91" s="49">
        <v>0.520067</v>
      </c>
      <c r="Y91" s="49">
        <v>0</v>
      </c>
      <c r="Z91" s="49">
        <v>0</v>
      </c>
      <c r="AA91" s="71">
        <v>91</v>
      </c>
      <c r="AB91" s="71"/>
      <c r="AC91" s="72"/>
      <c r="AD91" s="78" t="s">
        <v>984</v>
      </c>
      <c r="AE91" s="78">
        <v>4</v>
      </c>
      <c r="AF91" s="78">
        <v>14755</v>
      </c>
      <c r="AG91" s="78">
        <v>1246</v>
      </c>
      <c r="AH91" s="78">
        <v>17</v>
      </c>
      <c r="AI91" s="78"/>
      <c r="AJ91" s="78" t="s">
        <v>1148</v>
      </c>
      <c r="AK91" s="78" t="s">
        <v>1277</v>
      </c>
      <c r="AL91" s="78"/>
      <c r="AM91" s="78"/>
      <c r="AN91" s="80">
        <v>42478.9434837963</v>
      </c>
      <c r="AO91" s="83" t="s">
        <v>1540</v>
      </c>
      <c r="AP91" s="78" t="b">
        <v>0</v>
      </c>
      <c r="AQ91" s="78" t="b">
        <v>0</v>
      </c>
      <c r="AR91" s="78" t="b">
        <v>0</v>
      </c>
      <c r="AS91" s="78" t="s">
        <v>853</v>
      </c>
      <c r="AT91" s="78">
        <v>129</v>
      </c>
      <c r="AU91" s="83" t="s">
        <v>1611</v>
      </c>
      <c r="AV91" s="78" t="b">
        <v>0</v>
      </c>
      <c r="AW91" s="78" t="s">
        <v>1751</v>
      </c>
      <c r="AX91" s="83" t="s">
        <v>1840</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342</v>
      </c>
      <c r="B92" s="65"/>
      <c r="C92" s="65" t="s">
        <v>64</v>
      </c>
      <c r="D92" s="66">
        <v>162.07121728841648</v>
      </c>
      <c r="E92" s="68"/>
      <c r="F92" s="100" t="s">
        <v>1704</v>
      </c>
      <c r="G92" s="65"/>
      <c r="H92" s="69" t="s">
        <v>342</v>
      </c>
      <c r="I92" s="70"/>
      <c r="J92" s="70"/>
      <c r="K92" s="69" t="s">
        <v>2011</v>
      </c>
      <c r="L92" s="73">
        <v>1</v>
      </c>
      <c r="M92" s="74">
        <v>2103.077880859375</v>
      </c>
      <c r="N92" s="74">
        <v>9646.09375</v>
      </c>
      <c r="O92" s="75"/>
      <c r="P92" s="76"/>
      <c r="Q92" s="76"/>
      <c r="R92" s="86"/>
      <c r="S92" s="48">
        <v>1</v>
      </c>
      <c r="T92" s="48">
        <v>0</v>
      </c>
      <c r="U92" s="49">
        <v>0</v>
      </c>
      <c r="V92" s="49">
        <v>0.001869</v>
      </c>
      <c r="W92" s="49">
        <v>0.000869</v>
      </c>
      <c r="X92" s="49">
        <v>0.520067</v>
      </c>
      <c r="Y92" s="49">
        <v>0</v>
      </c>
      <c r="Z92" s="49">
        <v>0</v>
      </c>
      <c r="AA92" s="71">
        <v>92</v>
      </c>
      <c r="AB92" s="71"/>
      <c r="AC92" s="72"/>
      <c r="AD92" s="78" t="s">
        <v>985</v>
      </c>
      <c r="AE92" s="78">
        <v>47</v>
      </c>
      <c r="AF92" s="78">
        <v>659</v>
      </c>
      <c r="AG92" s="78">
        <v>97</v>
      </c>
      <c r="AH92" s="78">
        <v>157</v>
      </c>
      <c r="AI92" s="78"/>
      <c r="AJ92" s="78" t="s">
        <v>1149</v>
      </c>
      <c r="AK92" s="78" t="s">
        <v>1262</v>
      </c>
      <c r="AL92" s="78"/>
      <c r="AM92" s="78"/>
      <c r="AN92" s="80">
        <v>39895.681076388886</v>
      </c>
      <c r="AO92" s="83" t="s">
        <v>1541</v>
      </c>
      <c r="AP92" s="78" t="b">
        <v>1</v>
      </c>
      <c r="AQ92" s="78" t="b">
        <v>0</v>
      </c>
      <c r="AR92" s="78" t="b">
        <v>1</v>
      </c>
      <c r="AS92" s="78" t="s">
        <v>853</v>
      </c>
      <c r="AT92" s="78">
        <v>13</v>
      </c>
      <c r="AU92" s="83" t="s">
        <v>1611</v>
      </c>
      <c r="AV92" s="78" t="b">
        <v>0</v>
      </c>
      <c r="AW92" s="78" t="s">
        <v>1751</v>
      </c>
      <c r="AX92" s="83" t="s">
        <v>1841</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343</v>
      </c>
      <c r="B93" s="65"/>
      <c r="C93" s="65" t="s">
        <v>64</v>
      </c>
      <c r="D93" s="66">
        <v>162.58335496642195</v>
      </c>
      <c r="E93" s="68"/>
      <c r="F93" s="100" t="s">
        <v>1705</v>
      </c>
      <c r="G93" s="65"/>
      <c r="H93" s="69" t="s">
        <v>343</v>
      </c>
      <c r="I93" s="70"/>
      <c r="J93" s="70"/>
      <c r="K93" s="69" t="s">
        <v>2012</v>
      </c>
      <c r="L93" s="73">
        <v>1</v>
      </c>
      <c r="M93" s="74">
        <v>3585.210205078125</v>
      </c>
      <c r="N93" s="74">
        <v>8726.2607421875</v>
      </c>
      <c r="O93" s="75"/>
      <c r="P93" s="76"/>
      <c r="Q93" s="76"/>
      <c r="R93" s="86"/>
      <c r="S93" s="48">
        <v>1</v>
      </c>
      <c r="T93" s="48">
        <v>0</v>
      </c>
      <c r="U93" s="49">
        <v>0</v>
      </c>
      <c r="V93" s="49">
        <v>0.001869</v>
      </c>
      <c r="W93" s="49">
        <v>0.000869</v>
      </c>
      <c r="X93" s="49">
        <v>0.520067</v>
      </c>
      <c r="Y93" s="49">
        <v>0</v>
      </c>
      <c r="Z93" s="49">
        <v>0</v>
      </c>
      <c r="AA93" s="71">
        <v>93</v>
      </c>
      <c r="AB93" s="71"/>
      <c r="AC93" s="72"/>
      <c r="AD93" s="78" t="s">
        <v>986</v>
      </c>
      <c r="AE93" s="78">
        <v>5316</v>
      </c>
      <c r="AF93" s="78">
        <v>5398</v>
      </c>
      <c r="AG93" s="78">
        <v>2442</v>
      </c>
      <c r="AH93" s="78">
        <v>1660</v>
      </c>
      <c r="AI93" s="78"/>
      <c r="AJ93" s="78" t="s">
        <v>1150</v>
      </c>
      <c r="AK93" s="78" t="s">
        <v>1278</v>
      </c>
      <c r="AL93" s="83" t="s">
        <v>1399</v>
      </c>
      <c r="AM93" s="78"/>
      <c r="AN93" s="80">
        <v>41662.75255787037</v>
      </c>
      <c r="AO93" s="83" t="s">
        <v>1542</v>
      </c>
      <c r="AP93" s="78" t="b">
        <v>0</v>
      </c>
      <c r="AQ93" s="78" t="b">
        <v>0</v>
      </c>
      <c r="AR93" s="78" t="b">
        <v>0</v>
      </c>
      <c r="AS93" s="78"/>
      <c r="AT93" s="78">
        <v>87</v>
      </c>
      <c r="AU93" s="83" t="s">
        <v>1611</v>
      </c>
      <c r="AV93" s="78" t="b">
        <v>0</v>
      </c>
      <c r="AW93" s="78" t="s">
        <v>1751</v>
      </c>
      <c r="AX93" s="83" t="s">
        <v>1842</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234</v>
      </c>
      <c r="B94" s="65"/>
      <c r="C94" s="65" t="s">
        <v>64</v>
      </c>
      <c r="D94" s="66">
        <v>166.01107872058498</v>
      </c>
      <c r="E94" s="68"/>
      <c r="F94" s="100" t="s">
        <v>1706</v>
      </c>
      <c r="G94" s="65"/>
      <c r="H94" s="69" t="s">
        <v>234</v>
      </c>
      <c r="I94" s="70"/>
      <c r="J94" s="70"/>
      <c r="K94" s="69" t="s">
        <v>2013</v>
      </c>
      <c r="L94" s="73">
        <v>1306.3706258263992</v>
      </c>
      <c r="M94" s="74">
        <v>8888.77734375</v>
      </c>
      <c r="N94" s="74">
        <v>7498.3525390625</v>
      </c>
      <c r="O94" s="75"/>
      <c r="P94" s="76"/>
      <c r="Q94" s="76"/>
      <c r="R94" s="86"/>
      <c r="S94" s="48">
        <v>9</v>
      </c>
      <c r="T94" s="48">
        <v>3</v>
      </c>
      <c r="U94" s="49">
        <v>2622.23905</v>
      </c>
      <c r="V94" s="49">
        <v>0.002375</v>
      </c>
      <c r="W94" s="49">
        <v>0.007001</v>
      </c>
      <c r="X94" s="49">
        <v>2.130763</v>
      </c>
      <c r="Y94" s="49">
        <v>0.08181818181818182</v>
      </c>
      <c r="Z94" s="49">
        <v>0.09090909090909091</v>
      </c>
      <c r="AA94" s="71">
        <v>94</v>
      </c>
      <c r="AB94" s="71"/>
      <c r="AC94" s="72"/>
      <c r="AD94" s="78" t="s">
        <v>987</v>
      </c>
      <c r="AE94" s="78">
        <v>3092</v>
      </c>
      <c r="AF94" s="78">
        <v>37116</v>
      </c>
      <c r="AG94" s="78">
        <v>41320</v>
      </c>
      <c r="AH94" s="78">
        <v>323</v>
      </c>
      <c r="AI94" s="78"/>
      <c r="AJ94" s="78" t="s">
        <v>1151</v>
      </c>
      <c r="AK94" s="78" t="s">
        <v>1227</v>
      </c>
      <c r="AL94" s="83" t="s">
        <v>1400</v>
      </c>
      <c r="AM94" s="78"/>
      <c r="AN94" s="80">
        <v>39497.912824074076</v>
      </c>
      <c r="AO94" s="83" t="s">
        <v>1543</v>
      </c>
      <c r="AP94" s="78" t="b">
        <v>1</v>
      </c>
      <c r="AQ94" s="78" t="b">
        <v>0</v>
      </c>
      <c r="AR94" s="78" t="b">
        <v>1</v>
      </c>
      <c r="AS94" s="78"/>
      <c r="AT94" s="78">
        <v>1659</v>
      </c>
      <c r="AU94" s="83" t="s">
        <v>1611</v>
      </c>
      <c r="AV94" s="78" t="b">
        <v>1</v>
      </c>
      <c r="AW94" s="78" t="s">
        <v>1751</v>
      </c>
      <c r="AX94" s="83" t="s">
        <v>1843</v>
      </c>
      <c r="AY94" s="78" t="s">
        <v>66</v>
      </c>
      <c r="AZ94" s="78" t="str">
        <f>REPLACE(INDEX(GroupVertices[Group],MATCH(Vertices[[#This Row],[Vertex]],GroupVertices[Vertex],0)),1,1,"")</f>
        <v>6</v>
      </c>
      <c r="BA94" s="48" t="s">
        <v>489</v>
      </c>
      <c r="BB94" s="48" t="s">
        <v>489</v>
      </c>
      <c r="BC94" s="48" t="s">
        <v>514</v>
      </c>
      <c r="BD94" s="48" t="s">
        <v>514</v>
      </c>
      <c r="BE94" s="48" t="s">
        <v>515</v>
      </c>
      <c r="BF94" s="48" t="s">
        <v>515</v>
      </c>
      <c r="BG94" s="116" t="s">
        <v>2439</v>
      </c>
      <c r="BH94" s="116" t="s">
        <v>2439</v>
      </c>
      <c r="BI94" s="116" t="s">
        <v>2349</v>
      </c>
      <c r="BJ94" s="116" t="s">
        <v>2349</v>
      </c>
      <c r="BK94" s="116">
        <v>0</v>
      </c>
      <c r="BL94" s="120">
        <v>0</v>
      </c>
      <c r="BM94" s="116">
        <v>0</v>
      </c>
      <c r="BN94" s="120">
        <v>0</v>
      </c>
      <c r="BO94" s="116">
        <v>0</v>
      </c>
      <c r="BP94" s="120">
        <v>0</v>
      </c>
      <c r="BQ94" s="116">
        <v>23</v>
      </c>
      <c r="BR94" s="120">
        <v>100</v>
      </c>
      <c r="BS94" s="116">
        <v>23</v>
      </c>
      <c r="BT94" s="2"/>
      <c r="BU94" s="3"/>
      <c r="BV94" s="3"/>
      <c r="BW94" s="3"/>
      <c r="BX94" s="3"/>
    </row>
    <row r="95" spans="1:76" ht="15">
      <c r="A95" s="64" t="s">
        <v>344</v>
      </c>
      <c r="B95" s="65"/>
      <c r="C95" s="65" t="s">
        <v>64</v>
      </c>
      <c r="D95" s="66">
        <v>162.00021613744588</v>
      </c>
      <c r="E95" s="68"/>
      <c r="F95" s="100" t="s">
        <v>1707</v>
      </c>
      <c r="G95" s="65"/>
      <c r="H95" s="69" t="s">
        <v>344</v>
      </c>
      <c r="I95" s="70"/>
      <c r="J95" s="70"/>
      <c r="K95" s="69" t="s">
        <v>2014</v>
      </c>
      <c r="L95" s="73">
        <v>51.243609337856995</v>
      </c>
      <c r="M95" s="74">
        <v>9180.9912109375</v>
      </c>
      <c r="N95" s="74">
        <v>7293.47607421875</v>
      </c>
      <c r="O95" s="75"/>
      <c r="P95" s="76"/>
      <c r="Q95" s="76"/>
      <c r="R95" s="86"/>
      <c r="S95" s="48">
        <v>9</v>
      </c>
      <c r="T95" s="48">
        <v>0</v>
      </c>
      <c r="U95" s="49">
        <v>100.929768</v>
      </c>
      <c r="V95" s="49">
        <v>0.001527</v>
      </c>
      <c r="W95" s="49">
        <v>0.001758</v>
      </c>
      <c r="X95" s="49">
        <v>1.763844</v>
      </c>
      <c r="Y95" s="49">
        <v>0</v>
      </c>
      <c r="Z95" s="49">
        <v>0</v>
      </c>
      <c r="AA95" s="71">
        <v>95</v>
      </c>
      <c r="AB95" s="71"/>
      <c r="AC95" s="72"/>
      <c r="AD95" s="78" t="s">
        <v>988</v>
      </c>
      <c r="AE95" s="78">
        <v>3</v>
      </c>
      <c r="AF95" s="78">
        <v>2</v>
      </c>
      <c r="AG95" s="78">
        <v>3</v>
      </c>
      <c r="AH95" s="78">
        <v>0</v>
      </c>
      <c r="AI95" s="78"/>
      <c r="AJ95" s="78"/>
      <c r="AK95" s="78"/>
      <c r="AL95" s="78"/>
      <c r="AM95" s="78"/>
      <c r="AN95" s="80">
        <v>41349.32127314815</v>
      </c>
      <c r="AO95" s="78"/>
      <c r="AP95" s="78" t="b">
        <v>1</v>
      </c>
      <c r="AQ95" s="78" t="b">
        <v>0</v>
      </c>
      <c r="AR95" s="78" t="b">
        <v>0</v>
      </c>
      <c r="AS95" s="78" t="s">
        <v>1608</v>
      </c>
      <c r="AT95" s="78">
        <v>0</v>
      </c>
      <c r="AU95" s="83" t="s">
        <v>1611</v>
      </c>
      <c r="AV95" s="78" t="b">
        <v>0</v>
      </c>
      <c r="AW95" s="78" t="s">
        <v>1751</v>
      </c>
      <c r="AX95" s="83" t="s">
        <v>1844</v>
      </c>
      <c r="AY95" s="78" t="s">
        <v>65</v>
      </c>
      <c r="AZ95" s="78" t="str">
        <f>REPLACE(INDEX(GroupVertices[Group],MATCH(Vertices[[#This Row],[Vertex]],GroupVertices[Vertex],0)),1,1,"")</f>
        <v>6</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345</v>
      </c>
      <c r="B96" s="65"/>
      <c r="C96" s="65" t="s">
        <v>64</v>
      </c>
      <c r="D96" s="66">
        <v>369.1614738871533</v>
      </c>
      <c r="E96" s="68"/>
      <c r="F96" s="100" t="s">
        <v>1708</v>
      </c>
      <c r="G96" s="65"/>
      <c r="H96" s="69" t="s">
        <v>345</v>
      </c>
      <c r="I96" s="70"/>
      <c r="J96" s="70"/>
      <c r="K96" s="69" t="s">
        <v>2015</v>
      </c>
      <c r="L96" s="73">
        <v>51.243609337856995</v>
      </c>
      <c r="M96" s="74">
        <v>8883.064453125</v>
      </c>
      <c r="N96" s="74">
        <v>7116.3515625</v>
      </c>
      <c r="O96" s="75"/>
      <c r="P96" s="76"/>
      <c r="Q96" s="76"/>
      <c r="R96" s="86"/>
      <c r="S96" s="48">
        <v>10</v>
      </c>
      <c r="T96" s="48">
        <v>0</v>
      </c>
      <c r="U96" s="49">
        <v>100.929768</v>
      </c>
      <c r="V96" s="49">
        <v>0.001808</v>
      </c>
      <c r="W96" s="49">
        <v>0.00248</v>
      </c>
      <c r="X96" s="49">
        <v>1.928494</v>
      </c>
      <c r="Y96" s="49">
        <v>0.1111111111111111</v>
      </c>
      <c r="Z96" s="49">
        <v>0</v>
      </c>
      <c r="AA96" s="71">
        <v>96</v>
      </c>
      <c r="AB96" s="71"/>
      <c r="AC96" s="72"/>
      <c r="AD96" s="78" t="s">
        <v>989</v>
      </c>
      <c r="AE96" s="78">
        <v>4855</v>
      </c>
      <c r="AF96" s="78">
        <v>1916942</v>
      </c>
      <c r="AG96" s="78">
        <v>50835</v>
      </c>
      <c r="AH96" s="78">
        <v>14452</v>
      </c>
      <c r="AI96" s="78"/>
      <c r="AJ96" s="78" t="s">
        <v>1152</v>
      </c>
      <c r="AK96" s="78" t="s">
        <v>1262</v>
      </c>
      <c r="AL96" s="83" t="s">
        <v>1401</v>
      </c>
      <c r="AM96" s="78"/>
      <c r="AN96" s="80">
        <v>39801.66967592593</v>
      </c>
      <c r="AO96" s="83" t="s">
        <v>1544</v>
      </c>
      <c r="AP96" s="78" t="b">
        <v>0</v>
      </c>
      <c r="AQ96" s="78" t="b">
        <v>0</v>
      </c>
      <c r="AR96" s="78" t="b">
        <v>1</v>
      </c>
      <c r="AS96" s="78"/>
      <c r="AT96" s="78">
        <v>9373</v>
      </c>
      <c r="AU96" s="83" t="s">
        <v>1611</v>
      </c>
      <c r="AV96" s="78" t="b">
        <v>1</v>
      </c>
      <c r="AW96" s="78" t="s">
        <v>1751</v>
      </c>
      <c r="AX96" s="83" t="s">
        <v>1845</v>
      </c>
      <c r="AY96" s="78" t="s">
        <v>65</v>
      </c>
      <c r="AZ96" s="78" t="str">
        <f>REPLACE(INDEX(GroupVertices[Group],MATCH(Vertices[[#This Row],[Vertex]],GroupVertices[Vertex],0)),1,1,"")</f>
        <v>6</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236</v>
      </c>
      <c r="B97" s="65"/>
      <c r="C97" s="65" t="s">
        <v>64</v>
      </c>
      <c r="D97" s="66">
        <v>162.0024855806276</v>
      </c>
      <c r="E97" s="68"/>
      <c r="F97" s="100" t="s">
        <v>557</v>
      </c>
      <c r="G97" s="65"/>
      <c r="H97" s="69" t="s">
        <v>236</v>
      </c>
      <c r="I97" s="70"/>
      <c r="J97" s="70"/>
      <c r="K97" s="69" t="s">
        <v>2016</v>
      </c>
      <c r="L97" s="73">
        <v>10.355263582792379</v>
      </c>
      <c r="M97" s="74">
        <v>8153.83056640625</v>
      </c>
      <c r="N97" s="74">
        <v>6982.7392578125</v>
      </c>
      <c r="O97" s="75"/>
      <c r="P97" s="76"/>
      <c r="Q97" s="76"/>
      <c r="R97" s="86"/>
      <c r="S97" s="48">
        <v>0</v>
      </c>
      <c r="T97" s="48">
        <v>3</v>
      </c>
      <c r="U97" s="49">
        <v>18.792929</v>
      </c>
      <c r="V97" s="49">
        <v>0.001733</v>
      </c>
      <c r="W97" s="49">
        <v>0.001159</v>
      </c>
      <c r="X97" s="49">
        <v>0.645157</v>
      </c>
      <c r="Y97" s="49">
        <v>0.16666666666666666</v>
      </c>
      <c r="Z97" s="49">
        <v>0</v>
      </c>
      <c r="AA97" s="71">
        <v>97</v>
      </c>
      <c r="AB97" s="71"/>
      <c r="AC97" s="72"/>
      <c r="AD97" s="78" t="s">
        <v>990</v>
      </c>
      <c r="AE97" s="78">
        <v>25</v>
      </c>
      <c r="AF97" s="78">
        <v>23</v>
      </c>
      <c r="AG97" s="78">
        <v>576</v>
      </c>
      <c r="AH97" s="78">
        <v>3051</v>
      </c>
      <c r="AI97" s="78"/>
      <c r="AJ97" s="78" t="s">
        <v>1153</v>
      </c>
      <c r="AK97" s="78" t="s">
        <v>1279</v>
      </c>
      <c r="AL97" s="83" t="s">
        <v>1402</v>
      </c>
      <c r="AM97" s="78"/>
      <c r="AN97" s="80">
        <v>41132.67644675926</v>
      </c>
      <c r="AO97" s="83" t="s">
        <v>1545</v>
      </c>
      <c r="AP97" s="78" t="b">
        <v>0</v>
      </c>
      <c r="AQ97" s="78" t="b">
        <v>0</v>
      </c>
      <c r="AR97" s="78" t="b">
        <v>0</v>
      </c>
      <c r="AS97" s="78"/>
      <c r="AT97" s="78">
        <v>0</v>
      </c>
      <c r="AU97" s="83" t="s">
        <v>1611</v>
      </c>
      <c r="AV97" s="78" t="b">
        <v>0</v>
      </c>
      <c r="AW97" s="78" t="s">
        <v>1751</v>
      </c>
      <c r="AX97" s="83" t="s">
        <v>1846</v>
      </c>
      <c r="AY97" s="78" t="s">
        <v>66</v>
      </c>
      <c r="AZ97" s="78" t="str">
        <f>REPLACE(INDEX(GroupVertices[Group],MATCH(Vertices[[#This Row],[Vertex]],GroupVertices[Vertex],0)),1,1,"")</f>
        <v>6</v>
      </c>
      <c r="BA97" s="48"/>
      <c r="BB97" s="48"/>
      <c r="BC97" s="48"/>
      <c r="BD97" s="48"/>
      <c r="BE97" s="48" t="s">
        <v>516</v>
      </c>
      <c r="BF97" s="48" t="s">
        <v>516</v>
      </c>
      <c r="BG97" s="116" t="s">
        <v>2427</v>
      </c>
      <c r="BH97" s="116" t="s">
        <v>2427</v>
      </c>
      <c r="BI97" s="116" t="s">
        <v>2473</v>
      </c>
      <c r="BJ97" s="116" t="s">
        <v>2473</v>
      </c>
      <c r="BK97" s="116">
        <v>0</v>
      </c>
      <c r="BL97" s="120">
        <v>0</v>
      </c>
      <c r="BM97" s="116">
        <v>0</v>
      </c>
      <c r="BN97" s="120">
        <v>0</v>
      </c>
      <c r="BO97" s="116">
        <v>0</v>
      </c>
      <c r="BP97" s="120">
        <v>0</v>
      </c>
      <c r="BQ97" s="116">
        <v>21</v>
      </c>
      <c r="BR97" s="120">
        <v>100</v>
      </c>
      <c r="BS97" s="116">
        <v>21</v>
      </c>
      <c r="BT97" s="2"/>
      <c r="BU97" s="3"/>
      <c r="BV97" s="3"/>
      <c r="BW97" s="3"/>
      <c r="BX97" s="3"/>
    </row>
    <row r="98" spans="1:76" ht="15">
      <c r="A98" s="64" t="s">
        <v>237</v>
      </c>
      <c r="B98" s="65"/>
      <c r="C98" s="65" t="s">
        <v>64</v>
      </c>
      <c r="D98" s="66">
        <v>184.7524647213007</v>
      </c>
      <c r="E98" s="68"/>
      <c r="F98" s="100" t="s">
        <v>558</v>
      </c>
      <c r="G98" s="65"/>
      <c r="H98" s="69" t="s">
        <v>237</v>
      </c>
      <c r="I98" s="70"/>
      <c r="J98" s="70"/>
      <c r="K98" s="69" t="s">
        <v>2017</v>
      </c>
      <c r="L98" s="73">
        <v>10.355263582792379</v>
      </c>
      <c r="M98" s="74">
        <v>9478.9228515625</v>
      </c>
      <c r="N98" s="74">
        <v>6313.6591796875</v>
      </c>
      <c r="O98" s="75"/>
      <c r="P98" s="76"/>
      <c r="Q98" s="76"/>
      <c r="R98" s="86"/>
      <c r="S98" s="48">
        <v>0</v>
      </c>
      <c r="T98" s="48">
        <v>3</v>
      </c>
      <c r="U98" s="49">
        <v>18.792929</v>
      </c>
      <c r="V98" s="49">
        <v>0.001733</v>
      </c>
      <c r="W98" s="49">
        <v>0.001159</v>
      </c>
      <c r="X98" s="49">
        <v>0.645157</v>
      </c>
      <c r="Y98" s="49">
        <v>0.16666666666666666</v>
      </c>
      <c r="Z98" s="49">
        <v>0</v>
      </c>
      <c r="AA98" s="71">
        <v>98</v>
      </c>
      <c r="AB98" s="71"/>
      <c r="AC98" s="72"/>
      <c r="AD98" s="78" t="s">
        <v>991</v>
      </c>
      <c r="AE98" s="78">
        <v>170</v>
      </c>
      <c r="AF98" s="78">
        <v>210537</v>
      </c>
      <c r="AG98" s="78">
        <v>6034</v>
      </c>
      <c r="AH98" s="78">
        <v>3343</v>
      </c>
      <c r="AI98" s="78"/>
      <c r="AJ98" s="78" t="s">
        <v>1154</v>
      </c>
      <c r="AK98" s="78" t="s">
        <v>1280</v>
      </c>
      <c r="AL98" s="83" t="s">
        <v>1403</v>
      </c>
      <c r="AM98" s="78"/>
      <c r="AN98" s="80">
        <v>42760.19993055556</v>
      </c>
      <c r="AO98" s="83" t="s">
        <v>1546</v>
      </c>
      <c r="AP98" s="78" t="b">
        <v>0</v>
      </c>
      <c r="AQ98" s="78" t="b">
        <v>0</v>
      </c>
      <c r="AR98" s="78" t="b">
        <v>1</v>
      </c>
      <c r="AS98" s="78"/>
      <c r="AT98" s="78">
        <v>1948</v>
      </c>
      <c r="AU98" s="83" t="s">
        <v>1611</v>
      </c>
      <c r="AV98" s="78" t="b">
        <v>0</v>
      </c>
      <c r="AW98" s="78" t="s">
        <v>1751</v>
      </c>
      <c r="AX98" s="83" t="s">
        <v>1847</v>
      </c>
      <c r="AY98" s="78" t="s">
        <v>66</v>
      </c>
      <c r="AZ98" s="78" t="str">
        <f>REPLACE(INDEX(GroupVertices[Group],MATCH(Vertices[[#This Row],[Vertex]],GroupVertices[Vertex],0)),1,1,"")</f>
        <v>6</v>
      </c>
      <c r="BA98" s="48"/>
      <c r="BB98" s="48"/>
      <c r="BC98" s="48"/>
      <c r="BD98" s="48"/>
      <c r="BE98" s="48" t="s">
        <v>516</v>
      </c>
      <c r="BF98" s="48" t="s">
        <v>516</v>
      </c>
      <c r="BG98" s="116" t="s">
        <v>2427</v>
      </c>
      <c r="BH98" s="116" t="s">
        <v>2427</v>
      </c>
      <c r="BI98" s="116" t="s">
        <v>2473</v>
      </c>
      <c r="BJ98" s="116" t="s">
        <v>2473</v>
      </c>
      <c r="BK98" s="116">
        <v>0</v>
      </c>
      <c r="BL98" s="120">
        <v>0</v>
      </c>
      <c r="BM98" s="116">
        <v>0</v>
      </c>
      <c r="BN98" s="120">
        <v>0</v>
      </c>
      <c r="BO98" s="116">
        <v>0</v>
      </c>
      <c r="BP98" s="120">
        <v>0</v>
      </c>
      <c r="BQ98" s="116">
        <v>21</v>
      </c>
      <c r="BR98" s="120">
        <v>100</v>
      </c>
      <c r="BS98" s="116">
        <v>21</v>
      </c>
      <c r="BT98" s="2"/>
      <c r="BU98" s="3"/>
      <c r="BV98" s="3"/>
      <c r="BW98" s="3"/>
      <c r="BX98" s="3"/>
    </row>
    <row r="99" spans="1:76" ht="15">
      <c r="A99" s="64" t="s">
        <v>238</v>
      </c>
      <c r="B99" s="65"/>
      <c r="C99" s="65" t="s">
        <v>64</v>
      </c>
      <c r="D99" s="66">
        <v>162.1261161996692</v>
      </c>
      <c r="E99" s="68"/>
      <c r="F99" s="100" t="s">
        <v>559</v>
      </c>
      <c r="G99" s="65"/>
      <c r="H99" s="69" t="s">
        <v>238</v>
      </c>
      <c r="I99" s="70"/>
      <c r="J99" s="70"/>
      <c r="K99" s="69" t="s">
        <v>2018</v>
      </c>
      <c r="L99" s="73">
        <v>10.355263582792379</v>
      </c>
      <c r="M99" s="74">
        <v>8226.189453125</v>
      </c>
      <c r="N99" s="74">
        <v>7735.98388671875</v>
      </c>
      <c r="O99" s="75"/>
      <c r="P99" s="76"/>
      <c r="Q99" s="76"/>
      <c r="R99" s="86"/>
      <c r="S99" s="48">
        <v>0</v>
      </c>
      <c r="T99" s="48">
        <v>3</v>
      </c>
      <c r="U99" s="49">
        <v>18.792929</v>
      </c>
      <c r="V99" s="49">
        <v>0.001733</v>
      </c>
      <c r="W99" s="49">
        <v>0.001159</v>
      </c>
      <c r="X99" s="49">
        <v>0.645157</v>
      </c>
      <c r="Y99" s="49">
        <v>0.16666666666666666</v>
      </c>
      <c r="Z99" s="49">
        <v>0</v>
      </c>
      <c r="AA99" s="71">
        <v>99</v>
      </c>
      <c r="AB99" s="71"/>
      <c r="AC99" s="72"/>
      <c r="AD99" s="78" t="s">
        <v>992</v>
      </c>
      <c r="AE99" s="78">
        <v>1082</v>
      </c>
      <c r="AF99" s="78">
        <v>1167</v>
      </c>
      <c r="AG99" s="78">
        <v>517799</v>
      </c>
      <c r="AH99" s="78">
        <v>6708</v>
      </c>
      <c r="AI99" s="78"/>
      <c r="AJ99" s="78" t="s">
        <v>1155</v>
      </c>
      <c r="AK99" s="78" t="s">
        <v>1281</v>
      </c>
      <c r="AL99" s="78"/>
      <c r="AM99" s="78"/>
      <c r="AN99" s="80">
        <v>42706.21649305556</v>
      </c>
      <c r="AO99" s="83" t="s">
        <v>1547</v>
      </c>
      <c r="AP99" s="78" t="b">
        <v>1</v>
      </c>
      <c r="AQ99" s="78" t="b">
        <v>0</v>
      </c>
      <c r="AR99" s="78" t="b">
        <v>1</v>
      </c>
      <c r="AS99" s="78"/>
      <c r="AT99" s="78">
        <v>21</v>
      </c>
      <c r="AU99" s="78"/>
      <c r="AV99" s="78" t="b">
        <v>0</v>
      </c>
      <c r="AW99" s="78" t="s">
        <v>1751</v>
      </c>
      <c r="AX99" s="83" t="s">
        <v>1848</v>
      </c>
      <c r="AY99" s="78" t="s">
        <v>66</v>
      </c>
      <c r="AZ99" s="78" t="str">
        <f>REPLACE(INDEX(GroupVertices[Group],MATCH(Vertices[[#This Row],[Vertex]],GroupVertices[Vertex],0)),1,1,"")</f>
        <v>6</v>
      </c>
      <c r="BA99" s="48"/>
      <c r="BB99" s="48"/>
      <c r="BC99" s="48"/>
      <c r="BD99" s="48"/>
      <c r="BE99" s="48" t="s">
        <v>516</v>
      </c>
      <c r="BF99" s="48" t="s">
        <v>516</v>
      </c>
      <c r="BG99" s="116" t="s">
        <v>2427</v>
      </c>
      <c r="BH99" s="116" t="s">
        <v>2427</v>
      </c>
      <c r="BI99" s="116" t="s">
        <v>2473</v>
      </c>
      <c r="BJ99" s="116" t="s">
        <v>2473</v>
      </c>
      <c r="BK99" s="116">
        <v>0</v>
      </c>
      <c r="BL99" s="120">
        <v>0</v>
      </c>
      <c r="BM99" s="116">
        <v>0</v>
      </c>
      <c r="BN99" s="120">
        <v>0</v>
      </c>
      <c r="BO99" s="116">
        <v>0</v>
      </c>
      <c r="BP99" s="120">
        <v>0</v>
      </c>
      <c r="BQ99" s="116">
        <v>21</v>
      </c>
      <c r="BR99" s="120">
        <v>100</v>
      </c>
      <c r="BS99" s="116">
        <v>21</v>
      </c>
      <c r="BT99" s="2"/>
      <c r="BU99" s="3"/>
      <c r="BV99" s="3"/>
      <c r="BW99" s="3"/>
      <c r="BX99" s="3"/>
    </row>
    <row r="100" spans="1:76" ht="15">
      <c r="A100" s="64" t="s">
        <v>239</v>
      </c>
      <c r="B100" s="65"/>
      <c r="C100" s="65" t="s">
        <v>64</v>
      </c>
      <c r="D100" s="66">
        <v>162.01188755952325</v>
      </c>
      <c r="E100" s="68"/>
      <c r="F100" s="100" t="s">
        <v>560</v>
      </c>
      <c r="G100" s="65"/>
      <c r="H100" s="69" t="s">
        <v>239</v>
      </c>
      <c r="I100" s="70"/>
      <c r="J100" s="70"/>
      <c r="K100" s="69" t="s">
        <v>2019</v>
      </c>
      <c r="L100" s="73">
        <v>10.355263582792379</v>
      </c>
      <c r="M100" s="74">
        <v>9429.9541015625</v>
      </c>
      <c r="N100" s="74">
        <v>8276.6103515625</v>
      </c>
      <c r="O100" s="75"/>
      <c r="P100" s="76"/>
      <c r="Q100" s="76"/>
      <c r="R100" s="86"/>
      <c r="S100" s="48">
        <v>0</v>
      </c>
      <c r="T100" s="48">
        <v>3</v>
      </c>
      <c r="U100" s="49">
        <v>18.792929</v>
      </c>
      <c r="V100" s="49">
        <v>0.001733</v>
      </c>
      <c r="W100" s="49">
        <v>0.001159</v>
      </c>
      <c r="X100" s="49">
        <v>0.645157</v>
      </c>
      <c r="Y100" s="49">
        <v>0.16666666666666666</v>
      </c>
      <c r="Z100" s="49">
        <v>0</v>
      </c>
      <c r="AA100" s="71">
        <v>100</v>
      </c>
      <c r="AB100" s="71"/>
      <c r="AC100" s="72"/>
      <c r="AD100" s="78" t="s">
        <v>993</v>
      </c>
      <c r="AE100" s="78">
        <v>500</v>
      </c>
      <c r="AF100" s="78">
        <v>110</v>
      </c>
      <c r="AG100" s="78">
        <v>2741</v>
      </c>
      <c r="AH100" s="78">
        <v>5949</v>
      </c>
      <c r="AI100" s="78"/>
      <c r="AJ100" s="78"/>
      <c r="AK100" s="78"/>
      <c r="AL100" s="78"/>
      <c r="AM100" s="78"/>
      <c r="AN100" s="80">
        <v>41359.1144212963</v>
      </c>
      <c r="AO100" s="78"/>
      <c r="AP100" s="78" t="b">
        <v>1</v>
      </c>
      <c r="AQ100" s="78" t="b">
        <v>0</v>
      </c>
      <c r="AR100" s="78" t="b">
        <v>0</v>
      </c>
      <c r="AS100" s="78"/>
      <c r="AT100" s="78">
        <v>1</v>
      </c>
      <c r="AU100" s="83" t="s">
        <v>1611</v>
      </c>
      <c r="AV100" s="78" t="b">
        <v>0</v>
      </c>
      <c r="AW100" s="78" t="s">
        <v>1751</v>
      </c>
      <c r="AX100" s="83" t="s">
        <v>1849</v>
      </c>
      <c r="AY100" s="78" t="s">
        <v>66</v>
      </c>
      <c r="AZ100" s="78" t="str">
        <f>REPLACE(INDEX(GroupVertices[Group],MATCH(Vertices[[#This Row],[Vertex]],GroupVertices[Vertex],0)),1,1,"")</f>
        <v>6</v>
      </c>
      <c r="BA100" s="48"/>
      <c r="BB100" s="48"/>
      <c r="BC100" s="48"/>
      <c r="BD100" s="48"/>
      <c r="BE100" s="48" t="s">
        <v>516</v>
      </c>
      <c r="BF100" s="48" t="s">
        <v>516</v>
      </c>
      <c r="BG100" s="116" t="s">
        <v>2427</v>
      </c>
      <c r="BH100" s="116" t="s">
        <v>2427</v>
      </c>
      <c r="BI100" s="116" t="s">
        <v>2473</v>
      </c>
      <c r="BJ100" s="116" t="s">
        <v>2473</v>
      </c>
      <c r="BK100" s="116">
        <v>0</v>
      </c>
      <c r="BL100" s="120">
        <v>0</v>
      </c>
      <c r="BM100" s="116">
        <v>0</v>
      </c>
      <c r="BN100" s="120">
        <v>0</v>
      </c>
      <c r="BO100" s="116">
        <v>0</v>
      </c>
      <c r="BP100" s="120">
        <v>0</v>
      </c>
      <c r="BQ100" s="116">
        <v>21</v>
      </c>
      <c r="BR100" s="120">
        <v>100</v>
      </c>
      <c r="BS100" s="116">
        <v>21</v>
      </c>
      <c r="BT100" s="2"/>
      <c r="BU100" s="3"/>
      <c r="BV100" s="3"/>
      <c r="BW100" s="3"/>
      <c r="BX100" s="3"/>
    </row>
    <row r="101" spans="1:76" ht="15">
      <c r="A101" s="64" t="s">
        <v>240</v>
      </c>
      <c r="B101" s="65"/>
      <c r="C101" s="65" t="s">
        <v>64</v>
      </c>
      <c r="D101" s="66">
        <v>162.02485580627587</v>
      </c>
      <c r="E101" s="68"/>
      <c r="F101" s="100" t="s">
        <v>561</v>
      </c>
      <c r="G101" s="65"/>
      <c r="H101" s="69" t="s">
        <v>240</v>
      </c>
      <c r="I101" s="70"/>
      <c r="J101" s="70"/>
      <c r="K101" s="69" t="s">
        <v>2020</v>
      </c>
      <c r="L101" s="73">
        <v>10.355263582792379</v>
      </c>
      <c r="M101" s="74">
        <v>9794.126953125</v>
      </c>
      <c r="N101" s="74">
        <v>7727.7021484375</v>
      </c>
      <c r="O101" s="75"/>
      <c r="P101" s="76"/>
      <c r="Q101" s="76"/>
      <c r="R101" s="86"/>
      <c r="S101" s="48">
        <v>0</v>
      </c>
      <c r="T101" s="48">
        <v>3</v>
      </c>
      <c r="U101" s="49">
        <v>18.792929</v>
      </c>
      <c r="V101" s="49">
        <v>0.001733</v>
      </c>
      <c r="W101" s="49">
        <v>0.001159</v>
      </c>
      <c r="X101" s="49">
        <v>0.645157</v>
      </c>
      <c r="Y101" s="49">
        <v>0.16666666666666666</v>
      </c>
      <c r="Z101" s="49">
        <v>0</v>
      </c>
      <c r="AA101" s="71">
        <v>101</v>
      </c>
      <c r="AB101" s="71"/>
      <c r="AC101" s="72"/>
      <c r="AD101" s="78" t="s">
        <v>994</v>
      </c>
      <c r="AE101" s="78">
        <v>326</v>
      </c>
      <c r="AF101" s="78">
        <v>230</v>
      </c>
      <c r="AG101" s="78">
        <v>3043</v>
      </c>
      <c r="AH101" s="78">
        <v>8308</v>
      </c>
      <c r="AI101" s="78"/>
      <c r="AJ101" s="78" t="s">
        <v>1156</v>
      </c>
      <c r="AK101" s="78" t="s">
        <v>1282</v>
      </c>
      <c r="AL101" s="78"/>
      <c r="AM101" s="78"/>
      <c r="AN101" s="80">
        <v>39935.6091087963</v>
      </c>
      <c r="AO101" s="83" t="s">
        <v>1548</v>
      </c>
      <c r="AP101" s="78" t="b">
        <v>0</v>
      </c>
      <c r="AQ101" s="78" t="b">
        <v>0</v>
      </c>
      <c r="AR101" s="78" t="b">
        <v>0</v>
      </c>
      <c r="AS101" s="78"/>
      <c r="AT101" s="78">
        <v>0</v>
      </c>
      <c r="AU101" s="83" t="s">
        <v>1611</v>
      </c>
      <c r="AV101" s="78" t="b">
        <v>0</v>
      </c>
      <c r="AW101" s="78" t="s">
        <v>1751</v>
      </c>
      <c r="AX101" s="83" t="s">
        <v>1850</v>
      </c>
      <c r="AY101" s="78" t="s">
        <v>66</v>
      </c>
      <c r="AZ101" s="78" t="str">
        <f>REPLACE(INDEX(GroupVertices[Group],MATCH(Vertices[[#This Row],[Vertex]],GroupVertices[Vertex],0)),1,1,"")</f>
        <v>6</v>
      </c>
      <c r="BA101" s="48"/>
      <c r="BB101" s="48"/>
      <c r="BC101" s="48"/>
      <c r="BD101" s="48"/>
      <c r="BE101" s="48" t="s">
        <v>516</v>
      </c>
      <c r="BF101" s="48" t="s">
        <v>516</v>
      </c>
      <c r="BG101" s="116" t="s">
        <v>2427</v>
      </c>
      <c r="BH101" s="116" t="s">
        <v>2427</v>
      </c>
      <c r="BI101" s="116" t="s">
        <v>2473</v>
      </c>
      <c r="BJ101" s="116" t="s">
        <v>2473</v>
      </c>
      <c r="BK101" s="116">
        <v>0</v>
      </c>
      <c r="BL101" s="120">
        <v>0</v>
      </c>
      <c r="BM101" s="116">
        <v>0</v>
      </c>
      <c r="BN101" s="120">
        <v>0</v>
      </c>
      <c r="BO101" s="116">
        <v>0</v>
      </c>
      <c r="BP101" s="120">
        <v>0</v>
      </c>
      <c r="BQ101" s="116">
        <v>21</v>
      </c>
      <c r="BR101" s="120">
        <v>100</v>
      </c>
      <c r="BS101" s="116">
        <v>21</v>
      </c>
      <c r="BT101" s="2"/>
      <c r="BU101" s="3"/>
      <c r="BV101" s="3"/>
      <c r="BW101" s="3"/>
      <c r="BX101" s="3"/>
    </row>
    <row r="102" spans="1:76" ht="15">
      <c r="A102" s="64" t="s">
        <v>241</v>
      </c>
      <c r="B102" s="65"/>
      <c r="C102" s="65" t="s">
        <v>64</v>
      </c>
      <c r="D102" s="66">
        <v>162.0325286856045</v>
      </c>
      <c r="E102" s="68"/>
      <c r="F102" s="100" t="s">
        <v>562</v>
      </c>
      <c r="G102" s="65"/>
      <c r="H102" s="69" t="s">
        <v>241</v>
      </c>
      <c r="I102" s="70"/>
      <c r="J102" s="70"/>
      <c r="K102" s="69" t="s">
        <v>2021</v>
      </c>
      <c r="L102" s="73">
        <v>10.355263582792379</v>
      </c>
      <c r="M102" s="74">
        <v>9804.087890625</v>
      </c>
      <c r="N102" s="74">
        <v>6940.4951171875</v>
      </c>
      <c r="O102" s="75"/>
      <c r="P102" s="76"/>
      <c r="Q102" s="76"/>
      <c r="R102" s="86"/>
      <c r="S102" s="48">
        <v>0</v>
      </c>
      <c r="T102" s="48">
        <v>3</v>
      </c>
      <c r="U102" s="49">
        <v>18.792929</v>
      </c>
      <c r="V102" s="49">
        <v>0.001733</v>
      </c>
      <c r="W102" s="49">
        <v>0.001159</v>
      </c>
      <c r="X102" s="49">
        <v>0.645157</v>
      </c>
      <c r="Y102" s="49">
        <v>0.16666666666666666</v>
      </c>
      <c r="Z102" s="49">
        <v>0</v>
      </c>
      <c r="AA102" s="71">
        <v>102</v>
      </c>
      <c r="AB102" s="71"/>
      <c r="AC102" s="72"/>
      <c r="AD102" s="78" t="s">
        <v>995</v>
      </c>
      <c r="AE102" s="78">
        <v>325</v>
      </c>
      <c r="AF102" s="78">
        <v>301</v>
      </c>
      <c r="AG102" s="78">
        <v>2762</v>
      </c>
      <c r="AH102" s="78">
        <v>931</v>
      </c>
      <c r="AI102" s="78"/>
      <c r="AJ102" s="78" t="s">
        <v>1157</v>
      </c>
      <c r="AK102" s="78" t="s">
        <v>1283</v>
      </c>
      <c r="AL102" s="83" t="s">
        <v>1404</v>
      </c>
      <c r="AM102" s="78"/>
      <c r="AN102" s="80">
        <v>39958.59030092593</v>
      </c>
      <c r="AO102" s="83" t="s">
        <v>1549</v>
      </c>
      <c r="AP102" s="78" t="b">
        <v>1</v>
      </c>
      <c r="AQ102" s="78" t="b">
        <v>0</v>
      </c>
      <c r="AR102" s="78" t="b">
        <v>0</v>
      </c>
      <c r="AS102" s="78"/>
      <c r="AT102" s="78">
        <v>26</v>
      </c>
      <c r="AU102" s="83" t="s">
        <v>1611</v>
      </c>
      <c r="AV102" s="78" t="b">
        <v>0</v>
      </c>
      <c r="AW102" s="78" t="s">
        <v>1751</v>
      </c>
      <c r="AX102" s="83" t="s">
        <v>1851</v>
      </c>
      <c r="AY102" s="78" t="s">
        <v>66</v>
      </c>
      <c r="AZ102" s="78" t="str">
        <f>REPLACE(INDEX(GroupVertices[Group],MATCH(Vertices[[#This Row],[Vertex]],GroupVertices[Vertex],0)),1,1,"")</f>
        <v>6</v>
      </c>
      <c r="BA102" s="48"/>
      <c r="BB102" s="48"/>
      <c r="BC102" s="48"/>
      <c r="BD102" s="48"/>
      <c r="BE102" s="48" t="s">
        <v>516</v>
      </c>
      <c r="BF102" s="48" t="s">
        <v>516</v>
      </c>
      <c r="BG102" s="116" t="s">
        <v>2427</v>
      </c>
      <c r="BH102" s="116" t="s">
        <v>2427</v>
      </c>
      <c r="BI102" s="116" t="s">
        <v>2473</v>
      </c>
      <c r="BJ102" s="116" t="s">
        <v>2473</v>
      </c>
      <c r="BK102" s="116">
        <v>0</v>
      </c>
      <c r="BL102" s="120">
        <v>0</v>
      </c>
      <c r="BM102" s="116">
        <v>0</v>
      </c>
      <c r="BN102" s="120">
        <v>0</v>
      </c>
      <c r="BO102" s="116">
        <v>0</v>
      </c>
      <c r="BP102" s="120">
        <v>0</v>
      </c>
      <c r="BQ102" s="116">
        <v>21</v>
      </c>
      <c r="BR102" s="120">
        <v>100</v>
      </c>
      <c r="BS102" s="116">
        <v>21</v>
      </c>
      <c r="BT102" s="2"/>
      <c r="BU102" s="3"/>
      <c r="BV102" s="3"/>
      <c r="BW102" s="3"/>
      <c r="BX102" s="3"/>
    </row>
    <row r="103" spans="1:76" ht="15">
      <c r="A103" s="64" t="s">
        <v>242</v>
      </c>
      <c r="B103" s="65"/>
      <c r="C103" s="65" t="s">
        <v>64</v>
      </c>
      <c r="D103" s="66">
        <v>162.01188755952325</v>
      </c>
      <c r="E103" s="68"/>
      <c r="F103" s="100" t="s">
        <v>563</v>
      </c>
      <c r="G103" s="65"/>
      <c r="H103" s="69" t="s">
        <v>242</v>
      </c>
      <c r="I103" s="70"/>
      <c r="J103" s="70"/>
      <c r="K103" s="69" t="s">
        <v>2022</v>
      </c>
      <c r="L103" s="73">
        <v>10.355263582792379</v>
      </c>
      <c r="M103" s="74">
        <v>8965.712890625</v>
      </c>
      <c r="N103" s="74">
        <v>6081.74462890625</v>
      </c>
      <c r="O103" s="75"/>
      <c r="P103" s="76"/>
      <c r="Q103" s="76"/>
      <c r="R103" s="86"/>
      <c r="S103" s="48">
        <v>0</v>
      </c>
      <c r="T103" s="48">
        <v>3</v>
      </c>
      <c r="U103" s="49">
        <v>18.792929</v>
      </c>
      <c r="V103" s="49">
        <v>0.001733</v>
      </c>
      <c r="W103" s="49">
        <v>0.001159</v>
      </c>
      <c r="X103" s="49">
        <v>0.645157</v>
      </c>
      <c r="Y103" s="49">
        <v>0.16666666666666666</v>
      </c>
      <c r="Z103" s="49">
        <v>0</v>
      </c>
      <c r="AA103" s="71">
        <v>103</v>
      </c>
      <c r="AB103" s="71"/>
      <c r="AC103" s="72"/>
      <c r="AD103" s="78" t="s">
        <v>996</v>
      </c>
      <c r="AE103" s="78">
        <v>75</v>
      </c>
      <c r="AF103" s="78">
        <v>110</v>
      </c>
      <c r="AG103" s="78">
        <v>6445</v>
      </c>
      <c r="AH103" s="78">
        <v>15358</v>
      </c>
      <c r="AI103" s="78"/>
      <c r="AJ103" s="78" t="s">
        <v>1158</v>
      </c>
      <c r="AK103" s="78" t="s">
        <v>1284</v>
      </c>
      <c r="AL103" s="78"/>
      <c r="AM103" s="78"/>
      <c r="AN103" s="80">
        <v>41595.79592592592</v>
      </c>
      <c r="AO103" s="83" t="s">
        <v>1550</v>
      </c>
      <c r="AP103" s="78" t="b">
        <v>1</v>
      </c>
      <c r="AQ103" s="78" t="b">
        <v>0</v>
      </c>
      <c r="AR103" s="78" t="b">
        <v>0</v>
      </c>
      <c r="AS103" s="78"/>
      <c r="AT103" s="78">
        <v>2</v>
      </c>
      <c r="AU103" s="83" t="s">
        <v>1611</v>
      </c>
      <c r="AV103" s="78" t="b">
        <v>0</v>
      </c>
      <c r="AW103" s="78" t="s">
        <v>1751</v>
      </c>
      <c r="AX103" s="83" t="s">
        <v>1852</v>
      </c>
      <c r="AY103" s="78" t="s">
        <v>66</v>
      </c>
      <c r="AZ103" s="78" t="str">
        <f>REPLACE(INDEX(GroupVertices[Group],MATCH(Vertices[[#This Row],[Vertex]],GroupVertices[Vertex],0)),1,1,"")</f>
        <v>6</v>
      </c>
      <c r="BA103" s="48"/>
      <c r="BB103" s="48"/>
      <c r="BC103" s="48"/>
      <c r="BD103" s="48"/>
      <c r="BE103" s="48" t="s">
        <v>516</v>
      </c>
      <c r="BF103" s="48" t="s">
        <v>516</v>
      </c>
      <c r="BG103" s="116" t="s">
        <v>2427</v>
      </c>
      <c r="BH103" s="116" t="s">
        <v>2427</v>
      </c>
      <c r="BI103" s="116" t="s">
        <v>2473</v>
      </c>
      <c r="BJ103" s="116" t="s">
        <v>2473</v>
      </c>
      <c r="BK103" s="116">
        <v>0</v>
      </c>
      <c r="BL103" s="120">
        <v>0</v>
      </c>
      <c r="BM103" s="116">
        <v>0</v>
      </c>
      <c r="BN103" s="120">
        <v>0</v>
      </c>
      <c r="BO103" s="116">
        <v>0</v>
      </c>
      <c r="BP103" s="120">
        <v>0</v>
      </c>
      <c r="BQ103" s="116">
        <v>21</v>
      </c>
      <c r="BR103" s="120">
        <v>100</v>
      </c>
      <c r="BS103" s="116">
        <v>21</v>
      </c>
      <c r="BT103" s="2"/>
      <c r="BU103" s="3"/>
      <c r="BV103" s="3"/>
      <c r="BW103" s="3"/>
      <c r="BX103" s="3"/>
    </row>
    <row r="104" spans="1:76" ht="15">
      <c r="A104" s="64" t="s">
        <v>243</v>
      </c>
      <c r="B104" s="65"/>
      <c r="C104" s="65" t="s">
        <v>64</v>
      </c>
      <c r="D104" s="66">
        <v>162.09466820129413</v>
      </c>
      <c r="E104" s="68"/>
      <c r="F104" s="100" t="s">
        <v>1709</v>
      </c>
      <c r="G104" s="65"/>
      <c r="H104" s="69" t="s">
        <v>243</v>
      </c>
      <c r="I104" s="70"/>
      <c r="J104" s="70"/>
      <c r="K104" s="69" t="s">
        <v>2023</v>
      </c>
      <c r="L104" s="73">
        <v>227.48616777331978</v>
      </c>
      <c r="M104" s="74">
        <v>7654.33349609375</v>
      </c>
      <c r="N104" s="74">
        <v>3641.69921875</v>
      </c>
      <c r="O104" s="75"/>
      <c r="P104" s="76"/>
      <c r="Q104" s="76"/>
      <c r="R104" s="86"/>
      <c r="S104" s="48">
        <v>0</v>
      </c>
      <c r="T104" s="48">
        <v>3</v>
      </c>
      <c r="U104" s="49">
        <v>454.967242</v>
      </c>
      <c r="V104" s="49">
        <v>0.002262</v>
      </c>
      <c r="W104" s="49">
        <v>0.005184</v>
      </c>
      <c r="X104" s="49">
        <v>1.054916</v>
      </c>
      <c r="Y104" s="49">
        <v>0</v>
      </c>
      <c r="Z104" s="49">
        <v>0</v>
      </c>
      <c r="AA104" s="71">
        <v>104</v>
      </c>
      <c r="AB104" s="71"/>
      <c r="AC104" s="72"/>
      <c r="AD104" s="78" t="s">
        <v>997</v>
      </c>
      <c r="AE104" s="78">
        <v>4994</v>
      </c>
      <c r="AF104" s="78">
        <v>876</v>
      </c>
      <c r="AG104" s="78">
        <v>12270</v>
      </c>
      <c r="AH104" s="78">
        <v>10747</v>
      </c>
      <c r="AI104" s="78"/>
      <c r="AJ104" s="78" t="s">
        <v>1159</v>
      </c>
      <c r="AK104" s="78" t="s">
        <v>1285</v>
      </c>
      <c r="AL104" s="78"/>
      <c r="AM104" s="78"/>
      <c r="AN104" s="80">
        <v>43122.54143518519</v>
      </c>
      <c r="AO104" s="83" t="s">
        <v>1551</v>
      </c>
      <c r="AP104" s="78" t="b">
        <v>1</v>
      </c>
      <c r="AQ104" s="78" t="b">
        <v>0</v>
      </c>
      <c r="AR104" s="78" t="b">
        <v>0</v>
      </c>
      <c r="AS104" s="78"/>
      <c r="AT104" s="78">
        <v>8</v>
      </c>
      <c r="AU104" s="78"/>
      <c r="AV104" s="78" t="b">
        <v>0</v>
      </c>
      <c r="AW104" s="78" t="s">
        <v>1751</v>
      </c>
      <c r="AX104" s="83" t="s">
        <v>1853</v>
      </c>
      <c r="AY104" s="78" t="s">
        <v>66</v>
      </c>
      <c r="AZ104" s="78" t="str">
        <f>REPLACE(INDEX(GroupVertices[Group],MATCH(Vertices[[#This Row],[Vertex]],GroupVertices[Vertex],0)),1,1,"")</f>
        <v>7</v>
      </c>
      <c r="BA104" s="48"/>
      <c r="BB104" s="48"/>
      <c r="BC104" s="48"/>
      <c r="BD104" s="48"/>
      <c r="BE104" s="48"/>
      <c r="BF104" s="48"/>
      <c r="BG104" s="116" t="s">
        <v>2440</v>
      </c>
      <c r="BH104" s="116" t="s">
        <v>2440</v>
      </c>
      <c r="BI104" s="116" t="s">
        <v>2484</v>
      </c>
      <c r="BJ104" s="116" t="s">
        <v>2484</v>
      </c>
      <c r="BK104" s="116">
        <v>0</v>
      </c>
      <c r="BL104" s="120">
        <v>0</v>
      </c>
      <c r="BM104" s="116">
        <v>0</v>
      </c>
      <c r="BN104" s="120">
        <v>0</v>
      </c>
      <c r="BO104" s="116">
        <v>0</v>
      </c>
      <c r="BP104" s="120">
        <v>0</v>
      </c>
      <c r="BQ104" s="116">
        <v>3</v>
      </c>
      <c r="BR104" s="120">
        <v>100</v>
      </c>
      <c r="BS104" s="116">
        <v>3</v>
      </c>
      <c r="BT104" s="2"/>
      <c r="BU104" s="3"/>
      <c r="BV104" s="3"/>
      <c r="BW104" s="3"/>
      <c r="BX104" s="3"/>
    </row>
    <row r="105" spans="1:76" ht="15">
      <c r="A105" s="64" t="s">
        <v>346</v>
      </c>
      <c r="B105" s="65"/>
      <c r="C105" s="65" t="s">
        <v>64</v>
      </c>
      <c r="D105" s="66">
        <v>165.35207564810605</v>
      </c>
      <c r="E105" s="68"/>
      <c r="F105" s="100" t="s">
        <v>1710</v>
      </c>
      <c r="G105" s="65"/>
      <c r="H105" s="69" t="s">
        <v>346</v>
      </c>
      <c r="I105" s="70"/>
      <c r="J105" s="70"/>
      <c r="K105" s="69" t="s">
        <v>2024</v>
      </c>
      <c r="L105" s="73">
        <v>1</v>
      </c>
      <c r="M105" s="74">
        <v>8056.37451171875</v>
      </c>
      <c r="N105" s="74">
        <v>3093.808349609375</v>
      </c>
      <c r="O105" s="75"/>
      <c r="P105" s="76"/>
      <c r="Q105" s="76"/>
      <c r="R105" s="86"/>
      <c r="S105" s="48">
        <v>1</v>
      </c>
      <c r="T105" s="48">
        <v>0</v>
      </c>
      <c r="U105" s="49">
        <v>0</v>
      </c>
      <c r="V105" s="49">
        <v>0.001664</v>
      </c>
      <c r="W105" s="49">
        <v>0.000535</v>
      </c>
      <c r="X105" s="49">
        <v>0.448893</v>
      </c>
      <c r="Y105" s="49">
        <v>0</v>
      </c>
      <c r="Z105" s="49">
        <v>0</v>
      </c>
      <c r="AA105" s="71">
        <v>105</v>
      </c>
      <c r="AB105" s="71"/>
      <c r="AC105" s="72"/>
      <c r="AD105" s="78" t="s">
        <v>998</v>
      </c>
      <c r="AE105" s="78">
        <v>1662</v>
      </c>
      <c r="AF105" s="78">
        <v>31018</v>
      </c>
      <c r="AG105" s="78">
        <v>24591</v>
      </c>
      <c r="AH105" s="78">
        <v>8109</v>
      </c>
      <c r="AI105" s="78"/>
      <c r="AJ105" s="78" t="s">
        <v>1160</v>
      </c>
      <c r="AK105" s="78"/>
      <c r="AL105" s="83" t="s">
        <v>1405</v>
      </c>
      <c r="AM105" s="78"/>
      <c r="AN105" s="80">
        <v>40694.10377314815</v>
      </c>
      <c r="AO105" s="83" t="s">
        <v>1552</v>
      </c>
      <c r="AP105" s="78" t="b">
        <v>0</v>
      </c>
      <c r="AQ105" s="78" t="b">
        <v>0</v>
      </c>
      <c r="AR105" s="78" t="b">
        <v>0</v>
      </c>
      <c r="AS105" s="78"/>
      <c r="AT105" s="78">
        <v>756</v>
      </c>
      <c r="AU105" s="83" t="s">
        <v>1617</v>
      </c>
      <c r="AV105" s="78" t="b">
        <v>0</v>
      </c>
      <c r="AW105" s="78" t="s">
        <v>1751</v>
      </c>
      <c r="AX105" s="83" t="s">
        <v>1854</v>
      </c>
      <c r="AY105" s="78" t="s">
        <v>65</v>
      </c>
      <c r="AZ105" s="78" t="str">
        <f>REPLACE(INDEX(GroupVertices[Group],MATCH(Vertices[[#This Row],[Vertex]],GroupVertices[Vertex],0)),1,1,"")</f>
        <v>7</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347</v>
      </c>
      <c r="B106" s="65"/>
      <c r="C106" s="65" t="s">
        <v>64</v>
      </c>
      <c r="D106" s="66">
        <v>236.01680868418592</v>
      </c>
      <c r="E106" s="68"/>
      <c r="F106" s="100" t="s">
        <v>1711</v>
      </c>
      <c r="G106" s="65"/>
      <c r="H106" s="69" t="s">
        <v>347</v>
      </c>
      <c r="I106" s="70"/>
      <c r="J106" s="70"/>
      <c r="K106" s="69" t="s">
        <v>2025</v>
      </c>
      <c r="L106" s="73">
        <v>10.181785088319836</v>
      </c>
      <c r="M106" s="74">
        <v>7223.55224609375</v>
      </c>
      <c r="N106" s="74">
        <v>4228.3037109375</v>
      </c>
      <c r="O106" s="75"/>
      <c r="P106" s="76"/>
      <c r="Q106" s="76"/>
      <c r="R106" s="86"/>
      <c r="S106" s="48">
        <v>2</v>
      </c>
      <c r="T106" s="48">
        <v>0</v>
      </c>
      <c r="U106" s="49">
        <v>18.444444</v>
      </c>
      <c r="V106" s="49">
        <v>0.001721</v>
      </c>
      <c r="W106" s="49">
        <v>0.001368</v>
      </c>
      <c r="X106" s="49">
        <v>0.75379</v>
      </c>
      <c r="Y106" s="49">
        <v>0</v>
      </c>
      <c r="Z106" s="49">
        <v>0</v>
      </c>
      <c r="AA106" s="71">
        <v>106</v>
      </c>
      <c r="AB106" s="71"/>
      <c r="AC106" s="72"/>
      <c r="AD106" s="78" t="s">
        <v>999</v>
      </c>
      <c r="AE106" s="78">
        <v>199</v>
      </c>
      <c r="AF106" s="78">
        <v>684905</v>
      </c>
      <c r="AG106" s="78">
        <v>152</v>
      </c>
      <c r="AH106" s="78">
        <v>55</v>
      </c>
      <c r="AI106" s="78"/>
      <c r="AJ106" s="78"/>
      <c r="AK106" s="78" t="s">
        <v>1286</v>
      </c>
      <c r="AL106" s="78"/>
      <c r="AM106" s="78"/>
      <c r="AN106" s="80">
        <v>40569.766689814816</v>
      </c>
      <c r="AO106" s="78"/>
      <c r="AP106" s="78" t="b">
        <v>0</v>
      </c>
      <c r="AQ106" s="78" t="b">
        <v>0</v>
      </c>
      <c r="AR106" s="78" t="b">
        <v>0</v>
      </c>
      <c r="AS106" s="78" t="s">
        <v>853</v>
      </c>
      <c r="AT106" s="78">
        <v>6610</v>
      </c>
      <c r="AU106" s="83" t="s">
        <v>1617</v>
      </c>
      <c r="AV106" s="78" t="b">
        <v>1</v>
      </c>
      <c r="AW106" s="78" t="s">
        <v>1751</v>
      </c>
      <c r="AX106" s="83" t="s">
        <v>1855</v>
      </c>
      <c r="AY106" s="78" t="s">
        <v>65</v>
      </c>
      <c r="AZ106" s="78" t="str">
        <f>REPLACE(INDEX(GroupVertices[Group],MATCH(Vertices[[#This Row],[Vertex]],GroupVertices[Vertex],0)),1,1,"")</f>
        <v>7</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244</v>
      </c>
      <c r="B107" s="65"/>
      <c r="C107" s="65" t="s">
        <v>64</v>
      </c>
      <c r="D107" s="66">
        <v>162.02085726352712</v>
      </c>
      <c r="E107" s="68"/>
      <c r="F107" s="100" t="s">
        <v>564</v>
      </c>
      <c r="G107" s="65"/>
      <c r="H107" s="69" t="s">
        <v>244</v>
      </c>
      <c r="I107" s="70"/>
      <c r="J107" s="70"/>
      <c r="K107" s="69" t="s">
        <v>2026</v>
      </c>
      <c r="L107" s="73">
        <v>1</v>
      </c>
      <c r="M107" s="74">
        <v>9027.6865234375</v>
      </c>
      <c r="N107" s="74">
        <v>5311.2333984375</v>
      </c>
      <c r="O107" s="75"/>
      <c r="P107" s="76"/>
      <c r="Q107" s="76"/>
      <c r="R107" s="86"/>
      <c r="S107" s="48">
        <v>1</v>
      </c>
      <c r="T107" s="48">
        <v>1</v>
      </c>
      <c r="U107" s="49">
        <v>0</v>
      </c>
      <c r="V107" s="49">
        <v>0</v>
      </c>
      <c r="W107" s="49">
        <v>0</v>
      </c>
      <c r="X107" s="49">
        <v>0.999997</v>
      </c>
      <c r="Y107" s="49">
        <v>0</v>
      </c>
      <c r="Z107" s="49" t="s">
        <v>2154</v>
      </c>
      <c r="AA107" s="71">
        <v>107</v>
      </c>
      <c r="AB107" s="71"/>
      <c r="AC107" s="72"/>
      <c r="AD107" s="78" t="s">
        <v>1000</v>
      </c>
      <c r="AE107" s="78">
        <v>1080</v>
      </c>
      <c r="AF107" s="78">
        <v>193</v>
      </c>
      <c r="AG107" s="78">
        <v>5516</v>
      </c>
      <c r="AH107" s="78">
        <v>7326</v>
      </c>
      <c r="AI107" s="78"/>
      <c r="AJ107" s="78" t="s">
        <v>1161</v>
      </c>
      <c r="AK107" s="78" t="s">
        <v>1287</v>
      </c>
      <c r="AL107" s="78"/>
      <c r="AM107" s="78"/>
      <c r="AN107" s="80">
        <v>39901.33865740741</v>
      </c>
      <c r="AO107" s="83" t="s">
        <v>1553</v>
      </c>
      <c r="AP107" s="78" t="b">
        <v>1</v>
      </c>
      <c r="AQ107" s="78" t="b">
        <v>0</v>
      </c>
      <c r="AR107" s="78" t="b">
        <v>1</v>
      </c>
      <c r="AS107" s="78"/>
      <c r="AT107" s="78">
        <v>5</v>
      </c>
      <c r="AU107" s="83" t="s">
        <v>1611</v>
      </c>
      <c r="AV107" s="78" t="b">
        <v>0</v>
      </c>
      <c r="AW107" s="78" t="s">
        <v>1751</v>
      </c>
      <c r="AX107" s="83" t="s">
        <v>1856</v>
      </c>
      <c r="AY107" s="78" t="s">
        <v>66</v>
      </c>
      <c r="AZ107" s="78" t="str">
        <f>REPLACE(INDEX(GroupVertices[Group],MATCH(Vertices[[#This Row],[Vertex]],GroupVertices[Vertex],0)),1,1,"")</f>
        <v>10</v>
      </c>
      <c r="BA107" s="48"/>
      <c r="BB107" s="48"/>
      <c r="BC107" s="48"/>
      <c r="BD107" s="48"/>
      <c r="BE107" s="48" t="s">
        <v>517</v>
      </c>
      <c r="BF107" s="48" t="s">
        <v>517</v>
      </c>
      <c r="BG107" s="116" t="s">
        <v>2441</v>
      </c>
      <c r="BH107" s="116" t="s">
        <v>2441</v>
      </c>
      <c r="BI107" s="116" t="s">
        <v>2485</v>
      </c>
      <c r="BJ107" s="116" t="s">
        <v>2485</v>
      </c>
      <c r="BK107" s="116">
        <v>0</v>
      </c>
      <c r="BL107" s="120">
        <v>0</v>
      </c>
      <c r="BM107" s="116">
        <v>0</v>
      </c>
      <c r="BN107" s="120">
        <v>0</v>
      </c>
      <c r="BO107" s="116">
        <v>0</v>
      </c>
      <c r="BP107" s="120">
        <v>0</v>
      </c>
      <c r="BQ107" s="116">
        <v>6</v>
      </c>
      <c r="BR107" s="120">
        <v>100</v>
      </c>
      <c r="BS107" s="116">
        <v>6</v>
      </c>
      <c r="BT107" s="2"/>
      <c r="BU107" s="3"/>
      <c r="BV107" s="3"/>
      <c r="BW107" s="3"/>
      <c r="BX107" s="3"/>
    </row>
    <row r="108" spans="1:76" ht="15">
      <c r="A108" s="64" t="s">
        <v>245</v>
      </c>
      <c r="B108" s="65"/>
      <c r="C108" s="65" t="s">
        <v>64</v>
      </c>
      <c r="D108" s="66">
        <v>162.0218298820336</v>
      </c>
      <c r="E108" s="68"/>
      <c r="F108" s="100" t="s">
        <v>565</v>
      </c>
      <c r="G108" s="65"/>
      <c r="H108" s="69" t="s">
        <v>245</v>
      </c>
      <c r="I108" s="70"/>
      <c r="J108" s="70"/>
      <c r="K108" s="69" t="s">
        <v>2027</v>
      </c>
      <c r="L108" s="73">
        <v>1</v>
      </c>
      <c r="M108" s="74">
        <v>5827.876953125</v>
      </c>
      <c r="N108" s="74">
        <v>7867.51513671875</v>
      </c>
      <c r="O108" s="75"/>
      <c r="P108" s="76"/>
      <c r="Q108" s="76"/>
      <c r="R108" s="86"/>
      <c r="S108" s="48">
        <v>0</v>
      </c>
      <c r="T108" s="48">
        <v>1</v>
      </c>
      <c r="U108" s="49">
        <v>0</v>
      </c>
      <c r="V108" s="49">
        <v>0.002242</v>
      </c>
      <c r="W108" s="49">
        <v>0.004987</v>
      </c>
      <c r="X108" s="49">
        <v>0.352997</v>
      </c>
      <c r="Y108" s="49">
        <v>0</v>
      </c>
      <c r="Z108" s="49">
        <v>0</v>
      </c>
      <c r="AA108" s="71">
        <v>108</v>
      </c>
      <c r="AB108" s="71"/>
      <c r="AC108" s="72"/>
      <c r="AD108" s="78" t="s">
        <v>1001</v>
      </c>
      <c r="AE108" s="78">
        <v>582</v>
      </c>
      <c r="AF108" s="78">
        <v>202</v>
      </c>
      <c r="AG108" s="78">
        <v>9947</v>
      </c>
      <c r="AH108" s="78">
        <v>24249</v>
      </c>
      <c r="AI108" s="78"/>
      <c r="AJ108" s="78" t="s">
        <v>1162</v>
      </c>
      <c r="AK108" s="78" t="s">
        <v>1288</v>
      </c>
      <c r="AL108" s="83" t="s">
        <v>1406</v>
      </c>
      <c r="AM108" s="78"/>
      <c r="AN108" s="80">
        <v>41582.54273148148</v>
      </c>
      <c r="AO108" s="83" t="s">
        <v>1554</v>
      </c>
      <c r="AP108" s="78" t="b">
        <v>0</v>
      </c>
      <c r="AQ108" s="78" t="b">
        <v>0</v>
      </c>
      <c r="AR108" s="78" t="b">
        <v>0</v>
      </c>
      <c r="AS108" s="78"/>
      <c r="AT108" s="78">
        <v>2</v>
      </c>
      <c r="AU108" s="83" t="s">
        <v>1622</v>
      </c>
      <c r="AV108" s="78" t="b">
        <v>0</v>
      </c>
      <c r="AW108" s="78" t="s">
        <v>1751</v>
      </c>
      <c r="AX108" s="83" t="s">
        <v>1857</v>
      </c>
      <c r="AY108" s="78" t="s">
        <v>66</v>
      </c>
      <c r="AZ108" s="78" t="str">
        <f>REPLACE(INDEX(GroupVertices[Group],MATCH(Vertices[[#This Row],[Vertex]],GroupVertices[Vertex],0)),1,1,"")</f>
        <v>3</v>
      </c>
      <c r="BA108" s="48"/>
      <c r="BB108" s="48"/>
      <c r="BC108" s="48"/>
      <c r="BD108" s="48"/>
      <c r="BE108" s="48"/>
      <c r="BF108" s="48"/>
      <c r="BG108" s="116" t="s">
        <v>2442</v>
      </c>
      <c r="BH108" s="116" t="s">
        <v>2463</v>
      </c>
      <c r="BI108" s="116" t="s">
        <v>2486</v>
      </c>
      <c r="BJ108" s="116" t="s">
        <v>2486</v>
      </c>
      <c r="BK108" s="116">
        <v>0</v>
      </c>
      <c r="BL108" s="120">
        <v>0</v>
      </c>
      <c r="BM108" s="116">
        <v>2</v>
      </c>
      <c r="BN108" s="120">
        <v>4.444444444444445</v>
      </c>
      <c r="BO108" s="116">
        <v>0</v>
      </c>
      <c r="BP108" s="120">
        <v>0</v>
      </c>
      <c r="BQ108" s="116">
        <v>43</v>
      </c>
      <c r="BR108" s="120">
        <v>95.55555555555556</v>
      </c>
      <c r="BS108" s="116">
        <v>45</v>
      </c>
      <c r="BT108" s="2"/>
      <c r="BU108" s="3"/>
      <c r="BV108" s="3"/>
      <c r="BW108" s="3"/>
      <c r="BX108" s="3"/>
    </row>
    <row r="109" spans="1:76" ht="15">
      <c r="A109" s="64" t="s">
        <v>246</v>
      </c>
      <c r="B109" s="65"/>
      <c r="C109" s="65" t="s">
        <v>64</v>
      </c>
      <c r="D109" s="66">
        <v>162.00021613744588</v>
      </c>
      <c r="E109" s="68"/>
      <c r="F109" s="100" t="s">
        <v>1712</v>
      </c>
      <c r="G109" s="65"/>
      <c r="H109" s="69" t="s">
        <v>246</v>
      </c>
      <c r="I109" s="70"/>
      <c r="J109" s="70"/>
      <c r="K109" s="69" t="s">
        <v>2028</v>
      </c>
      <c r="L109" s="73">
        <v>1</v>
      </c>
      <c r="M109" s="74">
        <v>8510.0869140625</v>
      </c>
      <c r="N109" s="74">
        <v>5311.2333984375</v>
      </c>
      <c r="O109" s="75"/>
      <c r="P109" s="76"/>
      <c r="Q109" s="76"/>
      <c r="R109" s="86"/>
      <c r="S109" s="48">
        <v>1</v>
      </c>
      <c r="T109" s="48">
        <v>1</v>
      </c>
      <c r="U109" s="49">
        <v>0</v>
      </c>
      <c r="V109" s="49">
        <v>0</v>
      </c>
      <c r="W109" s="49">
        <v>0</v>
      </c>
      <c r="X109" s="49">
        <v>0.999997</v>
      </c>
      <c r="Y109" s="49">
        <v>0</v>
      </c>
      <c r="Z109" s="49" t="s">
        <v>2154</v>
      </c>
      <c r="AA109" s="71">
        <v>109</v>
      </c>
      <c r="AB109" s="71"/>
      <c r="AC109" s="72"/>
      <c r="AD109" s="78" t="s">
        <v>1002</v>
      </c>
      <c r="AE109" s="78">
        <v>16</v>
      </c>
      <c r="AF109" s="78">
        <v>2</v>
      </c>
      <c r="AG109" s="78">
        <v>407</v>
      </c>
      <c r="AH109" s="78">
        <v>0</v>
      </c>
      <c r="AI109" s="78"/>
      <c r="AJ109" s="78"/>
      <c r="AK109" s="78"/>
      <c r="AL109" s="78"/>
      <c r="AM109" s="78"/>
      <c r="AN109" s="80">
        <v>41179.411099537036</v>
      </c>
      <c r="AO109" s="78"/>
      <c r="AP109" s="78" t="b">
        <v>1</v>
      </c>
      <c r="AQ109" s="78" t="b">
        <v>0</v>
      </c>
      <c r="AR109" s="78" t="b">
        <v>0</v>
      </c>
      <c r="AS109" s="78"/>
      <c r="AT109" s="78">
        <v>0</v>
      </c>
      <c r="AU109" s="83" t="s">
        <v>1611</v>
      </c>
      <c r="AV109" s="78" t="b">
        <v>0</v>
      </c>
      <c r="AW109" s="78" t="s">
        <v>1751</v>
      </c>
      <c r="AX109" s="83" t="s">
        <v>1858</v>
      </c>
      <c r="AY109" s="78" t="s">
        <v>66</v>
      </c>
      <c r="AZ109" s="78" t="str">
        <f>REPLACE(INDEX(GroupVertices[Group],MATCH(Vertices[[#This Row],[Vertex]],GroupVertices[Vertex],0)),1,1,"")</f>
        <v>10</v>
      </c>
      <c r="BA109" s="48"/>
      <c r="BB109" s="48"/>
      <c r="BC109" s="48"/>
      <c r="BD109" s="48"/>
      <c r="BE109" s="48"/>
      <c r="BF109" s="48"/>
      <c r="BG109" s="116" t="s">
        <v>839</v>
      </c>
      <c r="BH109" s="116" t="s">
        <v>839</v>
      </c>
      <c r="BI109" s="116" t="s">
        <v>839</v>
      </c>
      <c r="BJ109" s="116" t="s">
        <v>839</v>
      </c>
      <c r="BK109" s="116">
        <v>0</v>
      </c>
      <c r="BL109" s="120">
        <v>0</v>
      </c>
      <c r="BM109" s="116">
        <v>0</v>
      </c>
      <c r="BN109" s="120">
        <v>0</v>
      </c>
      <c r="BO109" s="116">
        <v>0</v>
      </c>
      <c r="BP109" s="120">
        <v>0</v>
      </c>
      <c r="BQ109" s="116">
        <v>0</v>
      </c>
      <c r="BR109" s="120">
        <v>0</v>
      </c>
      <c r="BS109" s="116">
        <v>0</v>
      </c>
      <c r="BT109" s="2"/>
      <c r="BU109" s="3"/>
      <c r="BV109" s="3"/>
      <c r="BW109" s="3"/>
      <c r="BX109" s="3"/>
    </row>
    <row r="110" spans="1:76" ht="15">
      <c r="A110" s="64" t="s">
        <v>247</v>
      </c>
      <c r="B110" s="65"/>
      <c r="C110" s="65" t="s">
        <v>64</v>
      </c>
      <c r="D110" s="66">
        <v>162.0533859491316</v>
      </c>
      <c r="E110" s="68"/>
      <c r="F110" s="100" t="s">
        <v>566</v>
      </c>
      <c r="G110" s="65"/>
      <c r="H110" s="69" t="s">
        <v>247</v>
      </c>
      <c r="I110" s="70"/>
      <c r="J110" s="70"/>
      <c r="K110" s="69" t="s">
        <v>2029</v>
      </c>
      <c r="L110" s="73">
        <v>1</v>
      </c>
      <c r="M110" s="74">
        <v>4197.20263671875</v>
      </c>
      <c r="N110" s="74">
        <v>7252.6435546875</v>
      </c>
      <c r="O110" s="75"/>
      <c r="P110" s="76"/>
      <c r="Q110" s="76"/>
      <c r="R110" s="86"/>
      <c r="S110" s="48">
        <v>0</v>
      </c>
      <c r="T110" s="48">
        <v>1</v>
      </c>
      <c r="U110" s="49">
        <v>0</v>
      </c>
      <c r="V110" s="49">
        <v>0.002242</v>
      </c>
      <c r="W110" s="49">
        <v>0.004987</v>
      </c>
      <c r="X110" s="49">
        <v>0.352997</v>
      </c>
      <c r="Y110" s="49">
        <v>0</v>
      </c>
      <c r="Z110" s="49">
        <v>0</v>
      </c>
      <c r="AA110" s="71">
        <v>110</v>
      </c>
      <c r="AB110" s="71"/>
      <c r="AC110" s="72"/>
      <c r="AD110" s="78" t="s">
        <v>1003</v>
      </c>
      <c r="AE110" s="78">
        <v>496</v>
      </c>
      <c r="AF110" s="78">
        <v>494</v>
      </c>
      <c r="AG110" s="78">
        <v>8245</v>
      </c>
      <c r="AH110" s="78">
        <v>11068</v>
      </c>
      <c r="AI110" s="78"/>
      <c r="AJ110" s="78" t="s">
        <v>1163</v>
      </c>
      <c r="AK110" s="78"/>
      <c r="AL110" s="78"/>
      <c r="AM110" s="78"/>
      <c r="AN110" s="80">
        <v>42884.14357638889</v>
      </c>
      <c r="AO110" s="83" t="s">
        <v>1555</v>
      </c>
      <c r="AP110" s="78" t="b">
        <v>1</v>
      </c>
      <c r="AQ110" s="78" t="b">
        <v>0</v>
      </c>
      <c r="AR110" s="78" t="b">
        <v>0</v>
      </c>
      <c r="AS110" s="78"/>
      <c r="AT110" s="78">
        <v>0</v>
      </c>
      <c r="AU110" s="78"/>
      <c r="AV110" s="78" t="b">
        <v>0</v>
      </c>
      <c r="AW110" s="78" t="s">
        <v>1751</v>
      </c>
      <c r="AX110" s="83" t="s">
        <v>1859</v>
      </c>
      <c r="AY110" s="78" t="s">
        <v>66</v>
      </c>
      <c r="AZ110" s="78" t="str">
        <f>REPLACE(INDEX(GroupVertices[Group],MATCH(Vertices[[#This Row],[Vertex]],GroupVertices[Vertex],0)),1,1,"")</f>
        <v>3</v>
      </c>
      <c r="BA110" s="48" t="s">
        <v>490</v>
      </c>
      <c r="BB110" s="48" t="s">
        <v>490</v>
      </c>
      <c r="BC110" s="48" t="s">
        <v>512</v>
      </c>
      <c r="BD110" s="48" t="s">
        <v>512</v>
      </c>
      <c r="BE110" s="48"/>
      <c r="BF110" s="48"/>
      <c r="BG110" s="116" t="s">
        <v>2443</v>
      </c>
      <c r="BH110" s="116" t="s">
        <v>2443</v>
      </c>
      <c r="BI110" s="116" t="s">
        <v>2487</v>
      </c>
      <c r="BJ110" s="116" t="s">
        <v>2487</v>
      </c>
      <c r="BK110" s="116">
        <v>0</v>
      </c>
      <c r="BL110" s="120">
        <v>0</v>
      </c>
      <c r="BM110" s="116">
        <v>0</v>
      </c>
      <c r="BN110" s="120">
        <v>0</v>
      </c>
      <c r="BO110" s="116">
        <v>0</v>
      </c>
      <c r="BP110" s="120">
        <v>0</v>
      </c>
      <c r="BQ110" s="116">
        <v>19</v>
      </c>
      <c r="BR110" s="120">
        <v>100</v>
      </c>
      <c r="BS110" s="116">
        <v>19</v>
      </c>
      <c r="BT110" s="2"/>
      <c r="BU110" s="3"/>
      <c r="BV110" s="3"/>
      <c r="BW110" s="3"/>
      <c r="BX110" s="3"/>
    </row>
    <row r="111" spans="1:76" ht="15">
      <c r="A111" s="64" t="s">
        <v>248</v>
      </c>
      <c r="B111" s="65"/>
      <c r="C111" s="65" t="s">
        <v>64</v>
      </c>
      <c r="D111" s="66">
        <v>162.01048266612503</v>
      </c>
      <c r="E111" s="68"/>
      <c r="F111" s="100" t="s">
        <v>1713</v>
      </c>
      <c r="G111" s="65"/>
      <c r="H111" s="69" t="s">
        <v>248</v>
      </c>
      <c r="I111" s="70"/>
      <c r="J111" s="70"/>
      <c r="K111" s="69" t="s">
        <v>2030</v>
      </c>
      <c r="L111" s="73">
        <v>1</v>
      </c>
      <c r="M111" s="74">
        <v>8510.0869140625</v>
      </c>
      <c r="N111" s="74">
        <v>4476.02294921875</v>
      </c>
      <c r="O111" s="75"/>
      <c r="P111" s="76"/>
      <c r="Q111" s="76"/>
      <c r="R111" s="86"/>
      <c r="S111" s="48">
        <v>1</v>
      </c>
      <c r="T111" s="48">
        <v>1</v>
      </c>
      <c r="U111" s="49">
        <v>0</v>
      </c>
      <c r="V111" s="49">
        <v>0</v>
      </c>
      <c r="W111" s="49">
        <v>0</v>
      </c>
      <c r="X111" s="49">
        <v>0.999997</v>
      </c>
      <c r="Y111" s="49">
        <v>0</v>
      </c>
      <c r="Z111" s="49" t="s">
        <v>2154</v>
      </c>
      <c r="AA111" s="71">
        <v>111</v>
      </c>
      <c r="AB111" s="71"/>
      <c r="AC111" s="72"/>
      <c r="AD111" s="78" t="s">
        <v>1004</v>
      </c>
      <c r="AE111" s="78">
        <v>381</v>
      </c>
      <c r="AF111" s="78">
        <v>97</v>
      </c>
      <c r="AG111" s="78">
        <v>58</v>
      </c>
      <c r="AH111" s="78">
        <v>0</v>
      </c>
      <c r="AI111" s="78"/>
      <c r="AJ111" s="78" t="s">
        <v>1164</v>
      </c>
      <c r="AK111" s="78" t="s">
        <v>1289</v>
      </c>
      <c r="AL111" s="78"/>
      <c r="AM111" s="78"/>
      <c r="AN111" s="80">
        <v>42197.38730324074</v>
      </c>
      <c r="AO111" s="83" t="s">
        <v>1556</v>
      </c>
      <c r="AP111" s="78" t="b">
        <v>1</v>
      </c>
      <c r="AQ111" s="78" t="b">
        <v>0</v>
      </c>
      <c r="AR111" s="78" t="b">
        <v>0</v>
      </c>
      <c r="AS111" s="78"/>
      <c r="AT111" s="78">
        <v>0</v>
      </c>
      <c r="AU111" s="83" t="s">
        <v>1611</v>
      </c>
      <c r="AV111" s="78" t="b">
        <v>0</v>
      </c>
      <c r="AW111" s="78" t="s">
        <v>1751</v>
      </c>
      <c r="AX111" s="83" t="s">
        <v>1860</v>
      </c>
      <c r="AY111" s="78" t="s">
        <v>66</v>
      </c>
      <c r="AZ111" s="78" t="str">
        <f>REPLACE(INDEX(GroupVertices[Group],MATCH(Vertices[[#This Row],[Vertex]],GroupVertices[Vertex],0)),1,1,"")</f>
        <v>10</v>
      </c>
      <c r="BA111" s="48"/>
      <c r="BB111" s="48"/>
      <c r="BC111" s="48"/>
      <c r="BD111" s="48"/>
      <c r="BE111" s="48"/>
      <c r="BF111" s="48"/>
      <c r="BG111" s="116" t="s">
        <v>839</v>
      </c>
      <c r="BH111" s="116" t="s">
        <v>839</v>
      </c>
      <c r="BI111" s="116" t="s">
        <v>839</v>
      </c>
      <c r="BJ111" s="116" t="s">
        <v>839</v>
      </c>
      <c r="BK111" s="116">
        <v>0</v>
      </c>
      <c r="BL111" s="120">
        <v>0</v>
      </c>
      <c r="BM111" s="116">
        <v>0</v>
      </c>
      <c r="BN111" s="120">
        <v>0</v>
      </c>
      <c r="BO111" s="116">
        <v>0</v>
      </c>
      <c r="BP111" s="120">
        <v>0</v>
      </c>
      <c r="BQ111" s="116">
        <v>0</v>
      </c>
      <c r="BR111" s="120">
        <v>0</v>
      </c>
      <c r="BS111" s="116">
        <v>0</v>
      </c>
      <c r="BT111" s="2"/>
      <c r="BU111" s="3"/>
      <c r="BV111" s="3"/>
      <c r="BW111" s="3"/>
      <c r="BX111" s="3"/>
    </row>
    <row r="112" spans="1:76" ht="15">
      <c r="A112" s="64" t="s">
        <v>249</v>
      </c>
      <c r="B112" s="65"/>
      <c r="C112" s="65" t="s">
        <v>64</v>
      </c>
      <c r="D112" s="66">
        <v>162.0042146801946</v>
      </c>
      <c r="E112" s="68"/>
      <c r="F112" s="100" t="s">
        <v>1714</v>
      </c>
      <c r="G112" s="65"/>
      <c r="H112" s="69" t="s">
        <v>249</v>
      </c>
      <c r="I112" s="70"/>
      <c r="J112" s="70"/>
      <c r="K112" s="69" t="s">
        <v>2031</v>
      </c>
      <c r="L112" s="73">
        <v>499.0348983995123</v>
      </c>
      <c r="M112" s="74">
        <v>1433.0076904296875</v>
      </c>
      <c r="N112" s="74">
        <v>3471.423828125</v>
      </c>
      <c r="O112" s="75"/>
      <c r="P112" s="76"/>
      <c r="Q112" s="76"/>
      <c r="R112" s="86"/>
      <c r="S112" s="48">
        <v>1</v>
      </c>
      <c r="T112" s="48">
        <v>16</v>
      </c>
      <c r="U112" s="49">
        <v>1000.456524</v>
      </c>
      <c r="V112" s="49">
        <v>0.002506</v>
      </c>
      <c r="W112" s="49">
        <v>0.040065</v>
      </c>
      <c r="X112" s="49">
        <v>2.911718</v>
      </c>
      <c r="Y112" s="49">
        <v>0.058823529411764705</v>
      </c>
      <c r="Z112" s="49">
        <v>0</v>
      </c>
      <c r="AA112" s="71">
        <v>112</v>
      </c>
      <c r="AB112" s="71"/>
      <c r="AC112" s="72"/>
      <c r="AD112" s="78" t="s">
        <v>1005</v>
      </c>
      <c r="AE112" s="78">
        <v>95</v>
      </c>
      <c r="AF112" s="78">
        <v>39</v>
      </c>
      <c r="AG112" s="78">
        <v>5446</v>
      </c>
      <c r="AH112" s="78">
        <v>3843</v>
      </c>
      <c r="AI112" s="78"/>
      <c r="AJ112" s="78"/>
      <c r="AK112" s="78" t="s">
        <v>1290</v>
      </c>
      <c r="AL112" s="78"/>
      <c r="AM112" s="78"/>
      <c r="AN112" s="80">
        <v>41204.80025462963</v>
      </c>
      <c r="AO112" s="83" t="s">
        <v>1557</v>
      </c>
      <c r="AP112" s="78" t="b">
        <v>1</v>
      </c>
      <c r="AQ112" s="78" t="b">
        <v>0</v>
      </c>
      <c r="AR112" s="78" t="b">
        <v>1</v>
      </c>
      <c r="AS112" s="78"/>
      <c r="AT112" s="78">
        <v>0</v>
      </c>
      <c r="AU112" s="83" t="s">
        <v>1611</v>
      </c>
      <c r="AV112" s="78" t="b">
        <v>0</v>
      </c>
      <c r="AW112" s="78" t="s">
        <v>1751</v>
      </c>
      <c r="AX112" s="83" t="s">
        <v>1861</v>
      </c>
      <c r="AY112" s="78" t="s">
        <v>66</v>
      </c>
      <c r="AZ112" s="78" t="str">
        <f>REPLACE(INDEX(GroupVertices[Group],MATCH(Vertices[[#This Row],[Vertex]],GroupVertices[Vertex],0)),1,1,"")</f>
        <v>2</v>
      </c>
      <c r="BA112" s="48"/>
      <c r="BB112" s="48"/>
      <c r="BC112" s="48"/>
      <c r="BD112" s="48"/>
      <c r="BE112" s="48"/>
      <c r="BF112" s="48"/>
      <c r="BG112" s="116" t="s">
        <v>2444</v>
      </c>
      <c r="BH112" s="116" t="s">
        <v>2444</v>
      </c>
      <c r="BI112" s="116" t="s">
        <v>2488</v>
      </c>
      <c r="BJ112" s="116" t="s">
        <v>2488</v>
      </c>
      <c r="BK112" s="116">
        <v>0</v>
      </c>
      <c r="BL112" s="120">
        <v>0</v>
      </c>
      <c r="BM112" s="116">
        <v>0</v>
      </c>
      <c r="BN112" s="120">
        <v>0</v>
      </c>
      <c r="BO112" s="116">
        <v>0</v>
      </c>
      <c r="BP112" s="120">
        <v>0</v>
      </c>
      <c r="BQ112" s="116">
        <v>144</v>
      </c>
      <c r="BR112" s="120">
        <v>100</v>
      </c>
      <c r="BS112" s="116">
        <v>144</v>
      </c>
      <c r="BT112" s="2"/>
      <c r="BU112" s="3"/>
      <c r="BV112" s="3"/>
      <c r="BW112" s="3"/>
      <c r="BX112" s="3"/>
    </row>
    <row r="113" spans="1:76" ht="15">
      <c r="A113" s="64" t="s">
        <v>348</v>
      </c>
      <c r="B113" s="65"/>
      <c r="C113" s="65" t="s">
        <v>64</v>
      </c>
      <c r="D113" s="66">
        <v>973.9382548448768</v>
      </c>
      <c r="E113" s="68"/>
      <c r="F113" s="100" t="s">
        <v>1715</v>
      </c>
      <c r="G113" s="65"/>
      <c r="H113" s="69" t="s">
        <v>348</v>
      </c>
      <c r="I113" s="70"/>
      <c r="J113" s="70"/>
      <c r="K113" s="69" t="s">
        <v>2032</v>
      </c>
      <c r="L113" s="73">
        <v>1</v>
      </c>
      <c r="M113" s="74">
        <v>806.8468017578125</v>
      </c>
      <c r="N113" s="74">
        <v>4436.2861328125</v>
      </c>
      <c r="O113" s="75"/>
      <c r="P113" s="76"/>
      <c r="Q113" s="76"/>
      <c r="R113" s="86"/>
      <c r="S113" s="48">
        <v>2</v>
      </c>
      <c r="T113" s="48">
        <v>0</v>
      </c>
      <c r="U113" s="49">
        <v>0</v>
      </c>
      <c r="V113" s="49">
        <v>0.001795</v>
      </c>
      <c r="W113" s="49">
        <v>0.008265</v>
      </c>
      <c r="X113" s="49">
        <v>0.441172</v>
      </c>
      <c r="Y113" s="49">
        <v>0.5</v>
      </c>
      <c r="Z113" s="49">
        <v>0</v>
      </c>
      <c r="AA113" s="71">
        <v>113</v>
      </c>
      <c r="AB113" s="71"/>
      <c r="AC113" s="72"/>
      <c r="AD113" s="78" t="s">
        <v>1006</v>
      </c>
      <c r="AE113" s="78">
        <v>0</v>
      </c>
      <c r="AF113" s="78">
        <v>7513166</v>
      </c>
      <c r="AG113" s="78">
        <v>929</v>
      </c>
      <c r="AH113" s="78">
        <v>0</v>
      </c>
      <c r="AI113" s="78">
        <v>19800</v>
      </c>
      <c r="AJ113" s="78" t="s">
        <v>1165</v>
      </c>
      <c r="AK113" s="78" t="s">
        <v>1291</v>
      </c>
      <c r="AL113" s="83" t="s">
        <v>1407</v>
      </c>
      <c r="AM113" s="78" t="s">
        <v>1460</v>
      </c>
      <c r="AN113" s="80">
        <v>39855.77386574074</v>
      </c>
      <c r="AO113" s="78"/>
      <c r="AP113" s="78" t="b">
        <v>0</v>
      </c>
      <c r="AQ113" s="78" t="b">
        <v>0</v>
      </c>
      <c r="AR113" s="78" t="b">
        <v>0</v>
      </c>
      <c r="AS113" s="78" t="s">
        <v>853</v>
      </c>
      <c r="AT113" s="78">
        <v>77036</v>
      </c>
      <c r="AU113" s="83" t="s">
        <v>1623</v>
      </c>
      <c r="AV113" s="78" t="b">
        <v>1</v>
      </c>
      <c r="AW113" s="78" t="s">
        <v>1751</v>
      </c>
      <c r="AX113" s="83" t="s">
        <v>1862</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250</v>
      </c>
      <c r="B114" s="65"/>
      <c r="C114" s="65" t="s">
        <v>64</v>
      </c>
      <c r="D114" s="66">
        <v>162.0008645497835</v>
      </c>
      <c r="E114" s="68"/>
      <c r="F114" s="100" t="s">
        <v>567</v>
      </c>
      <c r="G114" s="65"/>
      <c r="H114" s="69" t="s">
        <v>250</v>
      </c>
      <c r="I114" s="70"/>
      <c r="J114" s="70"/>
      <c r="K114" s="69" t="s">
        <v>2033</v>
      </c>
      <c r="L114" s="73">
        <v>499.0348983995123</v>
      </c>
      <c r="M114" s="74">
        <v>1258.8712158203125</v>
      </c>
      <c r="N114" s="74">
        <v>3295.659912109375</v>
      </c>
      <c r="O114" s="75"/>
      <c r="P114" s="76"/>
      <c r="Q114" s="76"/>
      <c r="R114" s="86"/>
      <c r="S114" s="48">
        <v>0</v>
      </c>
      <c r="T114" s="48">
        <v>17</v>
      </c>
      <c r="U114" s="49">
        <v>1000.456524</v>
      </c>
      <c r="V114" s="49">
        <v>0.002506</v>
      </c>
      <c r="W114" s="49">
        <v>0.040065</v>
      </c>
      <c r="X114" s="49">
        <v>2.911718</v>
      </c>
      <c r="Y114" s="49">
        <v>0.058823529411764705</v>
      </c>
      <c r="Z114" s="49">
        <v>0</v>
      </c>
      <c r="AA114" s="71">
        <v>114</v>
      </c>
      <c r="AB114" s="71"/>
      <c r="AC114" s="72"/>
      <c r="AD114" s="78" t="s">
        <v>1007</v>
      </c>
      <c r="AE114" s="78">
        <v>21</v>
      </c>
      <c r="AF114" s="78">
        <v>8</v>
      </c>
      <c r="AG114" s="78">
        <v>772</v>
      </c>
      <c r="AH114" s="78">
        <v>332</v>
      </c>
      <c r="AI114" s="78"/>
      <c r="AJ114" s="78" t="s">
        <v>1166</v>
      </c>
      <c r="AK114" s="78"/>
      <c r="AL114" s="78"/>
      <c r="AM114" s="78"/>
      <c r="AN114" s="80">
        <v>42856.14125</v>
      </c>
      <c r="AO114" s="83" t="s">
        <v>1558</v>
      </c>
      <c r="AP114" s="78" t="b">
        <v>1</v>
      </c>
      <c r="AQ114" s="78" t="b">
        <v>0</v>
      </c>
      <c r="AR114" s="78" t="b">
        <v>1</v>
      </c>
      <c r="AS114" s="78"/>
      <c r="AT114" s="78">
        <v>0</v>
      </c>
      <c r="AU114" s="78"/>
      <c r="AV114" s="78" t="b">
        <v>0</v>
      </c>
      <c r="AW114" s="78" t="s">
        <v>1751</v>
      </c>
      <c r="AX114" s="83" t="s">
        <v>1863</v>
      </c>
      <c r="AY114" s="78" t="s">
        <v>66</v>
      </c>
      <c r="AZ114" s="78" t="str">
        <f>REPLACE(INDEX(GroupVertices[Group],MATCH(Vertices[[#This Row],[Vertex]],GroupVertices[Vertex],0)),1,1,"")</f>
        <v>2</v>
      </c>
      <c r="BA114" s="48"/>
      <c r="BB114" s="48"/>
      <c r="BC114" s="48"/>
      <c r="BD114" s="48"/>
      <c r="BE114" s="48"/>
      <c r="BF114" s="48"/>
      <c r="BG114" s="116" t="s">
        <v>2445</v>
      </c>
      <c r="BH114" s="116" t="s">
        <v>2445</v>
      </c>
      <c r="BI114" s="116" t="s">
        <v>2489</v>
      </c>
      <c r="BJ114" s="116" t="s">
        <v>2489</v>
      </c>
      <c r="BK114" s="116">
        <v>0</v>
      </c>
      <c r="BL114" s="120">
        <v>0</v>
      </c>
      <c r="BM114" s="116">
        <v>1</v>
      </c>
      <c r="BN114" s="120">
        <v>2.4390243902439024</v>
      </c>
      <c r="BO114" s="116">
        <v>0</v>
      </c>
      <c r="BP114" s="120">
        <v>0</v>
      </c>
      <c r="BQ114" s="116">
        <v>40</v>
      </c>
      <c r="BR114" s="120">
        <v>97.5609756097561</v>
      </c>
      <c r="BS114" s="116">
        <v>41</v>
      </c>
      <c r="BT114" s="2"/>
      <c r="BU114" s="3"/>
      <c r="BV114" s="3"/>
      <c r="BW114" s="3"/>
      <c r="BX114" s="3"/>
    </row>
    <row r="115" spans="1:76" ht="15">
      <c r="A115" s="64" t="s">
        <v>349</v>
      </c>
      <c r="B115" s="65"/>
      <c r="C115" s="65" t="s">
        <v>64</v>
      </c>
      <c r="D115" s="66">
        <v>162.05662801081976</v>
      </c>
      <c r="E115" s="68"/>
      <c r="F115" s="100" t="s">
        <v>1716</v>
      </c>
      <c r="G115" s="65"/>
      <c r="H115" s="69" t="s">
        <v>349</v>
      </c>
      <c r="I115" s="70"/>
      <c r="J115" s="70"/>
      <c r="K115" s="69" t="s">
        <v>2034</v>
      </c>
      <c r="L115" s="73">
        <v>1</v>
      </c>
      <c r="M115" s="74">
        <v>415.3406982421875</v>
      </c>
      <c r="N115" s="74">
        <v>4031.62109375</v>
      </c>
      <c r="O115" s="75"/>
      <c r="P115" s="76"/>
      <c r="Q115" s="76"/>
      <c r="R115" s="86"/>
      <c r="S115" s="48">
        <v>2</v>
      </c>
      <c r="T115" s="48">
        <v>0</v>
      </c>
      <c r="U115" s="49">
        <v>0</v>
      </c>
      <c r="V115" s="49">
        <v>0.001795</v>
      </c>
      <c r="W115" s="49">
        <v>0.008265</v>
      </c>
      <c r="X115" s="49">
        <v>0.441172</v>
      </c>
      <c r="Y115" s="49">
        <v>0.5</v>
      </c>
      <c r="Z115" s="49">
        <v>0</v>
      </c>
      <c r="AA115" s="71">
        <v>115</v>
      </c>
      <c r="AB115" s="71"/>
      <c r="AC115" s="72"/>
      <c r="AD115" s="78" t="s">
        <v>1008</v>
      </c>
      <c r="AE115" s="78">
        <v>16</v>
      </c>
      <c r="AF115" s="78">
        <v>524</v>
      </c>
      <c r="AG115" s="78">
        <v>20</v>
      </c>
      <c r="AH115" s="78">
        <v>0</v>
      </c>
      <c r="AI115" s="78">
        <v>3600</v>
      </c>
      <c r="AJ115" s="78" t="s">
        <v>1167</v>
      </c>
      <c r="AK115" s="78" t="s">
        <v>1292</v>
      </c>
      <c r="AL115" s="83" t="s">
        <v>1408</v>
      </c>
      <c r="AM115" s="78" t="s">
        <v>1247</v>
      </c>
      <c r="AN115" s="80">
        <v>42009.46990740741</v>
      </c>
      <c r="AO115" s="83" t="s">
        <v>1559</v>
      </c>
      <c r="AP115" s="78" t="b">
        <v>0</v>
      </c>
      <c r="AQ115" s="78" t="b">
        <v>0</v>
      </c>
      <c r="AR115" s="78" t="b">
        <v>0</v>
      </c>
      <c r="AS115" s="78" t="s">
        <v>855</v>
      </c>
      <c r="AT115" s="78">
        <v>7</v>
      </c>
      <c r="AU115" s="83" t="s">
        <v>1624</v>
      </c>
      <c r="AV115" s="78" t="b">
        <v>0</v>
      </c>
      <c r="AW115" s="78" t="s">
        <v>1751</v>
      </c>
      <c r="AX115" s="83" t="s">
        <v>1864</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350</v>
      </c>
      <c r="B116" s="65"/>
      <c r="C116" s="65" t="s">
        <v>64</v>
      </c>
      <c r="D116" s="66">
        <v>540.5070277554785</v>
      </c>
      <c r="E116" s="68"/>
      <c r="F116" s="100" t="s">
        <v>1717</v>
      </c>
      <c r="G116" s="65"/>
      <c r="H116" s="69" t="s">
        <v>350</v>
      </c>
      <c r="I116" s="70"/>
      <c r="J116" s="70"/>
      <c r="K116" s="69" t="s">
        <v>2035</v>
      </c>
      <c r="L116" s="73">
        <v>1</v>
      </c>
      <c r="M116" s="74">
        <v>1275.8228759765625</v>
      </c>
      <c r="N116" s="74">
        <v>4681.884765625</v>
      </c>
      <c r="O116" s="75"/>
      <c r="P116" s="76"/>
      <c r="Q116" s="76"/>
      <c r="R116" s="86"/>
      <c r="S116" s="48">
        <v>2</v>
      </c>
      <c r="T116" s="48">
        <v>0</v>
      </c>
      <c r="U116" s="49">
        <v>0</v>
      </c>
      <c r="V116" s="49">
        <v>0.001795</v>
      </c>
      <c r="W116" s="49">
        <v>0.008265</v>
      </c>
      <c r="X116" s="49">
        <v>0.441172</v>
      </c>
      <c r="Y116" s="49">
        <v>0.5</v>
      </c>
      <c r="Z116" s="49">
        <v>0</v>
      </c>
      <c r="AA116" s="71">
        <v>116</v>
      </c>
      <c r="AB116" s="71"/>
      <c r="AC116" s="72"/>
      <c r="AD116" s="78" t="s">
        <v>1009</v>
      </c>
      <c r="AE116" s="78">
        <v>8</v>
      </c>
      <c r="AF116" s="78">
        <v>3502466</v>
      </c>
      <c r="AG116" s="78">
        <v>126</v>
      </c>
      <c r="AH116" s="78">
        <v>0</v>
      </c>
      <c r="AI116" s="78">
        <v>3600</v>
      </c>
      <c r="AJ116" s="78" t="s">
        <v>1168</v>
      </c>
      <c r="AK116" s="78" t="s">
        <v>1293</v>
      </c>
      <c r="AL116" s="83" t="s">
        <v>1409</v>
      </c>
      <c r="AM116" s="78" t="s">
        <v>1461</v>
      </c>
      <c r="AN116" s="80">
        <v>40983.4597337963</v>
      </c>
      <c r="AO116" s="83" t="s">
        <v>1560</v>
      </c>
      <c r="AP116" s="78" t="b">
        <v>0</v>
      </c>
      <c r="AQ116" s="78" t="b">
        <v>0</v>
      </c>
      <c r="AR116" s="78" t="b">
        <v>0</v>
      </c>
      <c r="AS116" s="78" t="s">
        <v>1609</v>
      </c>
      <c r="AT116" s="78">
        <v>6350</v>
      </c>
      <c r="AU116" s="83" t="s">
        <v>1625</v>
      </c>
      <c r="AV116" s="78" t="b">
        <v>1</v>
      </c>
      <c r="AW116" s="78" t="s">
        <v>1751</v>
      </c>
      <c r="AX116" s="83" t="s">
        <v>1865</v>
      </c>
      <c r="AY116" s="78" t="s">
        <v>65</v>
      </c>
      <c r="AZ116" s="78" t="str">
        <f>REPLACE(INDEX(GroupVertices[Group],MATCH(Vertices[[#This Row],[Vertex]],GroupVertices[Vertex],0)),1,1,"")</f>
        <v>2</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251</v>
      </c>
      <c r="B117" s="65"/>
      <c r="C117" s="65" t="s">
        <v>64</v>
      </c>
      <c r="D117" s="66">
        <v>162.00443081764047</v>
      </c>
      <c r="E117" s="68"/>
      <c r="F117" s="100" t="s">
        <v>568</v>
      </c>
      <c r="G117" s="65"/>
      <c r="H117" s="69" t="s">
        <v>251</v>
      </c>
      <c r="I117" s="70"/>
      <c r="J117" s="70"/>
      <c r="K117" s="69" t="s">
        <v>2036</v>
      </c>
      <c r="L117" s="73">
        <v>10.84416593923505</v>
      </c>
      <c r="M117" s="74">
        <v>5275.55078125</v>
      </c>
      <c r="N117" s="74">
        <v>447.837646484375</v>
      </c>
      <c r="O117" s="75"/>
      <c r="P117" s="76"/>
      <c r="Q117" s="76"/>
      <c r="R117" s="86"/>
      <c r="S117" s="48">
        <v>0</v>
      </c>
      <c r="T117" s="48">
        <v>3</v>
      </c>
      <c r="U117" s="49">
        <v>19.77504</v>
      </c>
      <c r="V117" s="49">
        <v>0.001859</v>
      </c>
      <c r="W117" s="49">
        <v>0.005839</v>
      </c>
      <c r="X117" s="49">
        <v>0.602766</v>
      </c>
      <c r="Y117" s="49">
        <v>0.16666666666666666</v>
      </c>
      <c r="Z117" s="49">
        <v>0</v>
      </c>
      <c r="AA117" s="71">
        <v>117</v>
      </c>
      <c r="AB117" s="71"/>
      <c r="AC117" s="72"/>
      <c r="AD117" s="78" t="s">
        <v>1010</v>
      </c>
      <c r="AE117" s="78">
        <v>128</v>
      </c>
      <c r="AF117" s="78">
        <v>41</v>
      </c>
      <c r="AG117" s="78">
        <v>1361</v>
      </c>
      <c r="AH117" s="78">
        <v>1240</v>
      </c>
      <c r="AI117" s="78"/>
      <c r="AJ117" s="78" t="s">
        <v>1169</v>
      </c>
      <c r="AK117" s="78"/>
      <c r="AL117" s="78"/>
      <c r="AM117" s="78"/>
      <c r="AN117" s="80">
        <v>40815.04503472222</v>
      </c>
      <c r="AO117" s="78"/>
      <c r="AP117" s="78" t="b">
        <v>1</v>
      </c>
      <c r="AQ117" s="78" t="b">
        <v>0</v>
      </c>
      <c r="AR117" s="78" t="b">
        <v>0</v>
      </c>
      <c r="AS117" s="78"/>
      <c r="AT117" s="78">
        <v>0</v>
      </c>
      <c r="AU117" s="83" t="s">
        <v>1611</v>
      </c>
      <c r="AV117" s="78" t="b">
        <v>0</v>
      </c>
      <c r="AW117" s="78" t="s">
        <v>1751</v>
      </c>
      <c r="AX117" s="83" t="s">
        <v>1866</v>
      </c>
      <c r="AY117" s="78" t="s">
        <v>66</v>
      </c>
      <c r="AZ117" s="78" t="str">
        <f>REPLACE(INDEX(GroupVertices[Group],MATCH(Vertices[[#This Row],[Vertex]],GroupVertices[Vertex],0)),1,1,"")</f>
        <v>5</v>
      </c>
      <c r="BA117" s="48"/>
      <c r="BB117" s="48"/>
      <c r="BC117" s="48"/>
      <c r="BD117" s="48"/>
      <c r="BE117" s="48" t="s">
        <v>518</v>
      </c>
      <c r="BF117" s="48" t="s">
        <v>518</v>
      </c>
      <c r="BG117" s="116" t="s">
        <v>2446</v>
      </c>
      <c r="BH117" s="116" t="s">
        <v>2446</v>
      </c>
      <c r="BI117" s="116" t="s">
        <v>2490</v>
      </c>
      <c r="BJ117" s="116" t="s">
        <v>2490</v>
      </c>
      <c r="BK117" s="116">
        <v>1</v>
      </c>
      <c r="BL117" s="120">
        <v>4.3478260869565215</v>
      </c>
      <c r="BM117" s="116">
        <v>0</v>
      </c>
      <c r="BN117" s="120">
        <v>0</v>
      </c>
      <c r="BO117" s="116">
        <v>0</v>
      </c>
      <c r="BP117" s="120">
        <v>0</v>
      </c>
      <c r="BQ117" s="116">
        <v>22</v>
      </c>
      <c r="BR117" s="120">
        <v>95.65217391304348</v>
      </c>
      <c r="BS117" s="116">
        <v>23</v>
      </c>
      <c r="BT117" s="2"/>
      <c r="BU117" s="3"/>
      <c r="BV117" s="3"/>
      <c r="BW117" s="3"/>
      <c r="BX117" s="3"/>
    </row>
    <row r="118" spans="1:76" ht="15">
      <c r="A118" s="64" t="s">
        <v>351</v>
      </c>
      <c r="B118" s="65"/>
      <c r="C118" s="65" t="s">
        <v>64</v>
      </c>
      <c r="D118" s="66">
        <v>166.7956576491184</v>
      </c>
      <c r="E118" s="68"/>
      <c r="F118" s="100" t="s">
        <v>1718</v>
      </c>
      <c r="G118" s="65"/>
      <c r="H118" s="69" t="s">
        <v>351</v>
      </c>
      <c r="I118" s="70"/>
      <c r="J118" s="70"/>
      <c r="K118" s="69" t="s">
        <v>2037</v>
      </c>
      <c r="L118" s="73">
        <v>66.18564756423432</v>
      </c>
      <c r="M118" s="74">
        <v>4817.78076171875</v>
      </c>
      <c r="N118" s="74">
        <v>2443.03466796875</v>
      </c>
      <c r="O118" s="75"/>
      <c r="P118" s="76"/>
      <c r="Q118" s="76"/>
      <c r="R118" s="86"/>
      <c r="S118" s="48">
        <v>13</v>
      </c>
      <c r="T118" s="48">
        <v>0</v>
      </c>
      <c r="U118" s="49">
        <v>130.945455</v>
      </c>
      <c r="V118" s="49">
        <v>0.001536</v>
      </c>
      <c r="W118" s="49">
        <v>0.00795</v>
      </c>
      <c r="X118" s="49">
        <v>2.354944</v>
      </c>
      <c r="Y118" s="49">
        <v>0</v>
      </c>
      <c r="Z118" s="49">
        <v>0</v>
      </c>
      <c r="AA118" s="71">
        <v>118</v>
      </c>
      <c r="AB118" s="71"/>
      <c r="AC118" s="72"/>
      <c r="AD118" s="78" t="s">
        <v>1011</v>
      </c>
      <c r="AE118" s="78">
        <v>573</v>
      </c>
      <c r="AF118" s="78">
        <v>44376</v>
      </c>
      <c r="AG118" s="78">
        <v>9055</v>
      </c>
      <c r="AH118" s="78">
        <v>2188</v>
      </c>
      <c r="AI118" s="78"/>
      <c r="AJ118" s="78" t="s">
        <v>1170</v>
      </c>
      <c r="AK118" s="78" t="s">
        <v>1294</v>
      </c>
      <c r="AL118" s="83" t="s">
        <v>1410</v>
      </c>
      <c r="AM118" s="78"/>
      <c r="AN118" s="80">
        <v>38974.57861111111</v>
      </c>
      <c r="AO118" s="83" t="s">
        <v>1561</v>
      </c>
      <c r="AP118" s="78" t="b">
        <v>0</v>
      </c>
      <c r="AQ118" s="78" t="b">
        <v>0</v>
      </c>
      <c r="AR118" s="78" t="b">
        <v>1</v>
      </c>
      <c r="AS118" s="78" t="s">
        <v>853</v>
      </c>
      <c r="AT118" s="78">
        <v>1759</v>
      </c>
      <c r="AU118" s="83" t="s">
        <v>1613</v>
      </c>
      <c r="AV118" s="78" t="b">
        <v>1</v>
      </c>
      <c r="AW118" s="78" t="s">
        <v>1751</v>
      </c>
      <c r="AX118" s="83" t="s">
        <v>1867</v>
      </c>
      <c r="AY118" s="78" t="s">
        <v>65</v>
      </c>
      <c r="AZ118" s="78" t="str">
        <f>REPLACE(INDEX(GroupVertices[Group],MATCH(Vertices[[#This Row],[Vertex]],GroupVertices[Vertex],0)),1,1,"")</f>
        <v>5</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264</v>
      </c>
      <c r="B119" s="65"/>
      <c r="C119" s="65" t="s">
        <v>64</v>
      </c>
      <c r="D119" s="66">
        <v>162.7999246871907</v>
      </c>
      <c r="E119" s="68"/>
      <c r="F119" s="100" t="s">
        <v>1719</v>
      </c>
      <c r="G119" s="65"/>
      <c r="H119" s="69" t="s">
        <v>264</v>
      </c>
      <c r="I119" s="70"/>
      <c r="J119" s="70"/>
      <c r="K119" s="69" t="s">
        <v>2038</v>
      </c>
      <c r="L119" s="73">
        <v>1466.9966958384039</v>
      </c>
      <c r="M119" s="74">
        <v>5074.490234375</v>
      </c>
      <c r="N119" s="74">
        <v>2592.554443359375</v>
      </c>
      <c r="O119" s="75"/>
      <c r="P119" s="76"/>
      <c r="Q119" s="76"/>
      <c r="R119" s="86"/>
      <c r="S119" s="48">
        <v>13</v>
      </c>
      <c r="T119" s="48">
        <v>2</v>
      </c>
      <c r="U119" s="49">
        <v>2944.905996</v>
      </c>
      <c r="V119" s="49">
        <v>0.002421</v>
      </c>
      <c r="W119" s="49">
        <v>0.016278</v>
      </c>
      <c r="X119" s="49">
        <v>2.70353</v>
      </c>
      <c r="Y119" s="49">
        <v>0.06190476190476191</v>
      </c>
      <c r="Z119" s="49">
        <v>0</v>
      </c>
      <c r="AA119" s="71">
        <v>119</v>
      </c>
      <c r="AB119" s="71"/>
      <c r="AC119" s="72"/>
      <c r="AD119" s="78" t="s">
        <v>1012</v>
      </c>
      <c r="AE119" s="78">
        <v>1153</v>
      </c>
      <c r="AF119" s="78">
        <v>7402</v>
      </c>
      <c r="AG119" s="78">
        <v>5969</v>
      </c>
      <c r="AH119" s="78">
        <v>11624</v>
      </c>
      <c r="AI119" s="78"/>
      <c r="AJ119" s="78" t="s">
        <v>1171</v>
      </c>
      <c r="AK119" s="78" t="s">
        <v>1227</v>
      </c>
      <c r="AL119" s="83" t="s">
        <v>1411</v>
      </c>
      <c r="AM119" s="78"/>
      <c r="AN119" s="80">
        <v>40949.93121527778</v>
      </c>
      <c r="AO119" s="83" t="s">
        <v>1562</v>
      </c>
      <c r="AP119" s="78" t="b">
        <v>1</v>
      </c>
      <c r="AQ119" s="78" t="b">
        <v>0</v>
      </c>
      <c r="AR119" s="78" t="b">
        <v>1</v>
      </c>
      <c r="AS119" s="78"/>
      <c r="AT119" s="78">
        <v>248</v>
      </c>
      <c r="AU119" s="83" t="s">
        <v>1611</v>
      </c>
      <c r="AV119" s="78" t="b">
        <v>0</v>
      </c>
      <c r="AW119" s="78" t="s">
        <v>1751</v>
      </c>
      <c r="AX119" s="83" t="s">
        <v>1868</v>
      </c>
      <c r="AY119" s="78" t="s">
        <v>66</v>
      </c>
      <c r="AZ119" s="78" t="str">
        <f>REPLACE(INDEX(GroupVertices[Group],MATCH(Vertices[[#This Row],[Vertex]],GroupVertices[Vertex],0)),1,1,"")</f>
        <v>5</v>
      </c>
      <c r="BA119" s="48"/>
      <c r="BB119" s="48"/>
      <c r="BC119" s="48"/>
      <c r="BD119" s="48"/>
      <c r="BE119" s="48" t="s">
        <v>519</v>
      </c>
      <c r="BF119" s="48" t="s">
        <v>519</v>
      </c>
      <c r="BG119" s="116" t="s">
        <v>2259</v>
      </c>
      <c r="BH119" s="116" t="s">
        <v>2259</v>
      </c>
      <c r="BI119" s="116" t="s">
        <v>2348</v>
      </c>
      <c r="BJ119" s="116" t="s">
        <v>2348</v>
      </c>
      <c r="BK119" s="116">
        <v>2</v>
      </c>
      <c r="BL119" s="120">
        <v>5.128205128205129</v>
      </c>
      <c r="BM119" s="116">
        <v>0</v>
      </c>
      <c r="BN119" s="120">
        <v>0</v>
      </c>
      <c r="BO119" s="116">
        <v>0</v>
      </c>
      <c r="BP119" s="120">
        <v>0</v>
      </c>
      <c r="BQ119" s="116">
        <v>37</v>
      </c>
      <c r="BR119" s="120">
        <v>94.87179487179488</v>
      </c>
      <c r="BS119" s="116">
        <v>39</v>
      </c>
      <c r="BT119" s="2"/>
      <c r="BU119" s="3"/>
      <c r="BV119" s="3"/>
      <c r="BW119" s="3"/>
      <c r="BX119" s="3"/>
    </row>
    <row r="120" spans="1:76" ht="15">
      <c r="A120" s="64" t="s">
        <v>252</v>
      </c>
      <c r="B120" s="65"/>
      <c r="C120" s="65" t="s">
        <v>64</v>
      </c>
      <c r="D120" s="66">
        <v>162.60734622291432</v>
      </c>
      <c r="E120" s="68"/>
      <c r="F120" s="100" t="s">
        <v>569</v>
      </c>
      <c r="G120" s="65"/>
      <c r="H120" s="69" t="s">
        <v>252</v>
      </c>
      <c r="I120" s="70"/>
      <c r="J120" s="70"/>
      <c r="K120" s="69" t="s">
        <v>2039</v>
      </c>
      <c r="L120" s="73">
        <v>10.84416593923505</v>
      </c>
      <c r="M120" s="74">
        <v>5641.9384765625</v>
      </c>
      <c r="N120" s="74">
        <v>1064.0845947265625</v>
      </c>
      <c r="O120" s="75"/>
      <c r="P120" s="76"/>
      <c r="Q120" s="76"/>
      <c r="R120" s="86"/>
      <c r="S120" s="48">
        <v>0</v>
      </c>
      <c r="T120" s="48">
        <v>3</v>
      </c>
      <c r="U120" s="49">
        <v>19.77504</v>
      </c>
      <c r="V120" s="49">
        <v>0.001859</v>
      </c>
      <c r="W120" s="49">
        <v>0.005839</v>
      </c>
      <c r="X120" s="49">
        <v>0.602766</v>
      </c>
      <c r="Y120" s="49">
        <v>0.16666666666666666</v>
      </c>
      <c r="Z120" s="49">
        <v>0</v>
      </c>
      <c r="AA120" s="71">
        <v>120</v>
      </c>
      <c r="AB120" s="71"/>
      <c r="AC120" s="72"/>
      <c r="AD120" s="78" t="s">
        <v>1013</v>
      </c>
      <c r="AE120" s="78">
        <v>446</v>
      </c>
      <c r="AF120" s="78">
        <v>5620</v>
      </c>
      <c r="AG120" s="78">
        <v>30360</v>
      </c>
      <c r="AH120" s="78">
        <v>87133</v>
      </c>
      <c r="AI120" s="78"/>
      <c r="AJ120" s="78" t="s">
        <v>1172</v>
      </c>
      <c r="AK120" s="78" t="s">
        <v>1295</v>
      </c>
      <c r="AL120" s="83" t="s">
        <v>1412</v>
      </c>
      <c r="AM120" s="78"/>
      <c r="AN120" s="80">
        <v>39847.08908564815</v>
      </c>
      <c r="AO120" s="83" t="s">
        <v>1563</v>
      </c>
      <c r="AP120" s="78" t="b">
        <v>0</v>
      </c>
      <c r="AQ120" s="78" t="b">
        <v>0</v>
      </c>
      <c r="AR120" s="78" t="b">
        <v>0</v>
      </c>
      <c r="AS120" s="78"/>
      <c r="AT120" s="78">
        <v>197</v>
      </c>
      <c r="AU120" s="83" t="s">
        <v>1615</v>
      </c>
      <c r="AV120" s="78" t="b">
        <v>0</v>
      </c>
      <c r="AW120" s="78" t="s">
        <v>1751</v>
      </c>
      <c r="AX120" s="83" t="s">
        <v>1869</v>
      </c>
      <c r="AY120" s="78" t="s">
        <v>66</v>
      </c>
      <c r="AZ120" s="78" t="str">
        <f>REPLACE(INDEX(GroupVertices[Group],MATCH(Vertices[[#This Row],[Vertex]],GroupVertices[Vertex],0)),1,1,"")</f>
        <v>5</v>
      </c>
      <c r="BA120" s="48"/>
      <c r="BB120" s="48"/>
      <c r="BC120" s="48"/>
      <c r="BD120" s="48"/>
      <c r="BE120" s="48" t="s">
        <v>518</v>
      </c>
      <c r="BF120" s="48" t="s">
        <v>518</v>
      </c>
      <c r="BG120" s="116" t="s">
        <v>2446</v>
      </c>
      <c r="BH120" s="116" t="s">
        <v>2446</v>
      </c>
      <c r="BI120" s="116" t="s">
        <v>2490</v>
      </c>
      <c r="BJ120" s="116" t="s">
        <v>2490</v>
      </c>
      <c r="BK120" s="116">
        <v>1</v>
      </c>
      <c r="BL120" s="120">
        <v>4.3478260869565215</v>
      </c>
      <c r="BM120" s="116">
        <v>0</v>
      </c>
      <c r="BN120" s="120">
        <v>0</v>
      </c>
      <c r="BO120" s="116">
        <v>0</v>
      </c>
      <c r="BP120" s="120">
        <v>0</v>
      </c>
      <c r="BQ120" s="116">
        <v>22</v>
      </c>
      <c r="BR120" s="120">
        <v>95.65217391304348</v>
      </c>
      <c r="BS120" s="116">
        <v>23</v>
      </c>
      <c r="BT120" s="2"/>
      <c r="BU120" s="3"/>
      <c r="BV120" s="3"/>
      <c r="BW120" s="3"/>
      <c r="BX120" s="3"/>
    </row>
    <row r="121" spans="1:76" ht="15">
      <c r="A121" s="64" t="s">
        <v>253</v>
      </c>
      <c r="B121" s="65"/>
      <c r="C121" s="65" t="s">
        <v>64</v>
      </c>
      <c r="D121" s="66">
        <v>162.00940197889565</v>
      </c>
      <c r="E121" s="68"/>
      <c r="F121" s="100" t="s">
        <v>570</v>
      </c>
      <c r="G121" s="65"/>
      <c r="H121" s="69" t="s">
        <v>253</v>
      </c>
      <c r="I121" s="70"/>
      <c r="J121" s="70"/>
      <c r="K121" s="69" t="s">
        <v>2040</v>
      </c>
      <c r="L121" s="73">
        <v>229.4007110558619</v>
      </c>
      <c r="M121" s="74">
        <v>8451.1279296875</v>
      </c>
      <c r="N121" s="74">
        <v>6337.5380859375</v>
      </c>
      <c r="O121" s="75"/>
      <c r="P121" s="76"/>
      <c r="Q121" s="76"/>
      <c r="R121" s="86"/>
      <c r="S121" s="48">
        <v>0</v>
      </c>
      <c r="T121" s="48">
        <v>6</v>
      </c>
      <c r="U121" s="49">
        <v>458.813192</v>
      </c>
      <c r="V121" s="49">
        <v>0.001938</v>
      </c>
      <c r="W121" s="49">
        <v>0.006999</v>
      </c>
      <c r="X121" s="49">
        <v>1.097923</v>
      </c>
      <c r="Y121" s="49">
        <v>0.06666666666666667</v>
      </c>
      <c r="Z121" s="49">
        <v>0</v>
      </c>
      <c r="AA121" s="71">
        <v>121</v>
      </c>
      <c r="AB121" s="71"/>
      <c r="AC121" s="72"/>
      <c r="AD121" s="78" t="s">
        <v>1014</v>
      </c>
      <c r="AE121" s="78">
        <v>277</v>
      </c>
      <c r="AF121" s="78">
        <v>87</v>
      </c>
      <c r="AG121" s="78">
        <v>5098</v>
      </c>
      <c r="AH121" s="78">
        <v>6346</v>
      </c>
      <c r="AI121" s="78"/>
      <c r="AJ121" s="78" t="s">
        <v>1173</v>
      </c>
      <c r="AK121" s="78"/>
      <c r="AL121" s="78"/>
      <c r="AM121" s="78"/>
      <c r="AN121" s="80">
        <v>42605.67150462963</v>
      </c>
      <c r="AO121" s="83" t="s">
        <v>1564</v>
      </c>
      <c r="AP121" s="78" t="b">
        <v>1</v>
      </c>
      <c r="AQ121" s="78" t="b">
        <v>0</v>
      </c>
      <c r="AR121" s="78" t="b">
        <v>0</v>
      </c>
      <c r="AS121" s="78"/>
      <c r="AT121" s="78">
        <v>0</v>
      </c>
      <c r="AU121" s="78"/>
      <c r="AV121" s="78" t="b">
        <v>0</v>
      </c>
      <c r="AW121" s="78" t="s">
        <v>1751</v>
      </c>
      <c r="AX121" s="83" t="s">
        <v>1870</v>
      </c>
      <c r="AY121" s="78" t="s">
        <v>66</v>
      </c>
      <c r="AZ121" s="78" t="str">
        <f>REPLACE(INDEX(GroupVertices[Group],MATCH(Vertices[[#This Row],[Vertex]],GroupVertices[Vertex],0)),1,1,"")</f>
        <v>6</v>
      </c>
      <c r="BA121" s="48"/>
      <c r="BB121" s="48"/>
      <c r="BC121" s="48"/>
      <c r="BD121" s="48"/>
      <c r="BE121" s="48" t="s">
        <v>2418</v>
      </c>
      <c r="BF121" s="48" t="s">
        <v>2418</v>
      </c>
      <c r="BG121" s="116" t="s">
        <v>2447</v>
      </c>
      <c r="BH121" s="116" t="s">
        <v>2446</v>
      </c>
      <c r="BI121" s="116" t="s">
        <v>2490</v>
      </c>
      <c r="BJ121" s="116" t="s">
        <v>2490</v>
      </c>
      <c r="BK121" s="116">
        <v>1</v>
      </c>
      <c r="BL121" s="120">
        <v>2.272727272727273</v>
      </c>
      <c r="BM121" s="116">
        <v>0</v>
      </c>
      <c r="BN121" s="120">
        <v>0</v>
      </c>
      <c r="BO121" s="116">
        <v>0</v>
      </c>
      <c r="BP121" s="120">
        <v>0</v>
      </c>
      <c r="BQ121" s="116">
        <v>43</v>
      </c>
      <c r="BR121" s="120">
        <v>97.72727272727273</v>
      </c>
      <c r="BS121" s="116">
        <v>44</v>
      </c>
      <c r="BT121" s="2"/>
      <c r="BU121" s="3"/>
      <c r="BV121" s="3"/>
      <c r="BW121" s="3"/>
      <c r="BX121" s="3"/>
    </row>
    <row r="122" spans="1:76" ht="15">
      <c r="A122" s="64" t="s">
        <v>254</v>
      </c>
      <c r="B122" s="65"/>
      <c r="C122" s="65" t="s">
        <v>64</v>
      </c>
      <c r="D122" s="66">
        <v>164.71360563298546</v>
      </c>
      <c r="E122" s="68"/>
      <c r="F122" s="100" t="s">
        <v>571</v>
      </c>
      <c r="G122" s="65"/>
      <c r="H122" s="69" t="s">
        <v>254</v>
      </c>
      <c r="I122" s="70"/>
      <c r="J122" s="70"/>
      <c r="K122" s="69" t="s">
        <v>2041</v>
      </c>
      <c r="L122" s="73">
        <v>10.84416593923505</v>
      </c>
      <c r="M122" s="74">
        <v>4164.94140625</v>
      </c>
      <c r="N122" s="74">
        <v>1646.119384765625</v>
      </c>
      <c r="O122" s="75"/>
      <c r="P122" s="76"/>
      <c r="Q122" s="76"/>
      <c r="R122" s="86"/>
      <c r="S122" s="48">
        <v>0</v>
      </c>
      <c r="T122" s="48">
        <v>3</v>
      </c>
      <c r="U122" s="49">
        <v>19.77504</v>
      </c>
      <c r="V122" s="49">
        <v>0.001859</v>
      </c>
      <c r="W122" s="49">
        <v>0.005839</v>
      </c>
      <c r="X122" s="49">
        <v>0.602766</v>
      </c>
      <c r="Y122" s="49">
        <v>0.16666666666666666</v>
      </c>
      <c r="Z122" s="49">
        <v>0</v>
      </c>
      <c r="AA122" s="71">
        <v>122</v>
      </c>
      <c r="AB122" s="71"/>
      <c r="AC122" s="72"/>
      <c r="AD122" s="78" t="s">
        <v>1015</v>
      </c>
      <c r="AE122" s="78">
        <v>4800</v>
      </c>
      <c r="AF122" s="78">
        <v>25110</v>
      </c>
      <c r="AG122" s="78">
        <v>23257</v>
      </c>
      <c r="AH122" s="78">
        <v>14935</v>
      </c>
      <c r="AI122" s="78"/>
      <c r="AJ122" s="78" t="s">
        <v>1174</v>
      </c>
      <c r="AK122" s="78"/>
      <c r="AL122" s="83" t="s">
        <v>1413</v>
      </c>
      <c r="AM122" s="78"/>
      <c r="AN122" s="80">
        <v>38874.62805555556</v>
      </c>
      <c r="AO122" s="83" t="s">
        <v>1565</v>
      </c>
      <c r="AP122" s="78" t="b">
        <v>0</v>
      </c>
      <c r="AQ122" s="78" t="b">
        <v>0</v>
      </c>
      <c r="AR122" s="78" t="b">
        <v>1</v>
      </c>
      <c r="AS122" s="78"/>
      <c r="AT122" s="78">
        <v>925</v>
      </c>
      <c r="AU122" s="83" t="s">
        <v>1611</v>
      </c>
      <c r="AV122" s="78" t="b">
        <v>1</v>
      </c>
      <c r="AW122" s="78" t="s">
        <v>1751</v>
      </c>
      <c r="AX122" s="83" t="s">
        <v>1871</v>
      </c>
      <c r="AY122" s="78" t="s">
        <v>66</v>
      </c>
      <c r="AZ122" s="78" t="str">
        <f>REPLACE(INDEX(GroupVertices[Group],MATCH(Vertices[[#This Row],[Vertex]],GroupVertices[Vertex],0)),1,1,"")</f>
        <v>5</v>
      </c>
      <c r="BA122" s="48"/>
      <c r="BB122" s="48"/>
      <c r="BC122" s="48"/>
      <c r="BD122" s="48"/>
      <c r="BE122" s="48" t="s">
        <v>518</v>
      </c>
      <c r="BF122" s="48" t="s">
        <v>518</v>
      </c>
      <c r="BG122" s="116" t="s">
        <v>2446</v>
      </c>
      <c r="BH122" s="116" t="s">
        <v>2446</v>
      </c>
      <c r="BI122" s="116" t="s">
        <v>2490</v>
      </c>
      <c r="BJ122" s="116" t="s">
        <v>2490</v>
      </c>
      <c r="BK122" s="116">
        <v>1</v>
      </c>
      <c r="BL122" s="120">
        <v>4.3478260869565215</v>
      </c>
      <c r="BM122" s="116">
        <v>0</v>
      </c>
      <c r="BN122" s="120">
        <v>0</v>
      </c>
      <c r="BO122" s="116">
        <v>0</v>
      </c>
      <c r="BP122" s="120">
        <v>0</v>
      </c>
      <c r="BQ122" s="116">
        <v>22</v>
      </c>
      <c r="BR122" s="120">
        <v>95.65217391304348</v>
      </c>
      <c r="BS122" s="116">
        <v>23</v>
      </c>
      <c r="BT122" s="2"/>
      <c r="BU122" s="3"/>
      <c r="BV122" s="3"/>
      <c r="BW122" s="3"/>
      <c r="BX122" s="3"/>
    </row>
    <row r="123" spans="1:76" ht="15">
      <c r="A123" s="64" t="s">
        <v>255</v>
      </c>
      <c r="B123" s="65"/>
      <c r="C123" s="65" t="s">
        <v>64</v>
      </c>
      <c r="D123" s="66">
        <v>162.21559710226228</v>
      </c>
      <c r="E123" s="68"/>
      <c r="F123" s="100" t="s">
        <v>572</v>
      </c>
      <c r="G123" s="65"/>
      <c r="H123" s="69" t="s">
        <v>255</v>
      </c>
      <c r="I123" s="70"/>
      <c r="J123" s="70"/>
      <c r="K123" s="69" t="s">
        <v>2042</v>
      </c>
      <c r="L123" s="73">
        <v>10.84416593923505</v>
      </c>
      <c r="M123" s="74">
        <v>5827.876953125</v>
      </c>
      <c r="N123" s="74">
        <v>2030.8587646484375</v>
      </c>
      <c r="O123" s="75"/>
      <c r="P123" s="76"/>
      <c r="Q123" s="76"/>
      <c r="R123" s="86"/>
      <c r="S123" s="48">
        <v>0</v>
      </c>
      <c r="T123" s="48">
        <v>3</v>
      </c>
      <c r="U123" s="49">
        <v>19.77504</v>
      </c>
      <c r="V123" s="49">
        <v>0.001859</v>
      </c>
      <c r="W123" s="49">
        <v>0.005839</v>
      </c>
      <c r="X123" s="49">
        <v>0.602766</v>
      </c>
      <c r="Y123" s="49">
        <v>0.16666666666666666</v>
      </c>
      <c r="Z123" s="49">
        <v>0</v>
      </c>
      <c r="AA123" s="71">
        <v>123</v>
      </c>
      <c r="AB123" s="71"/>
      <c r="AC123" s="72"/>
      <c r="AD123" s="78" t="s">
        <v>1016</v>
      </c>
      <c r="AE123" s="78">
        <v>204</v>
      </c>
      <c r="AF123" s="78">
        <v>1995</v>
      </c>
      <c r="AG123" s="78">
        <v>2285</v>
      </c>
      <c r="AH123" s="78">
        <v>6758</v>
      </c>
      <c r="AI123" s="78"/>
      <c r="AJ123" s="78" t="s">
        <v>1175</v>
      </c>
      <c r="AK123" s="78" t="s">
        <v>1296</v>
      </c>
      <c r="AL123" s="83" t="s">
        <v>1414</v>
      </c>
      <c r="AM123" s="78"/>
      <c r="AN123" s="80">
        <v>42310.902083333334</v>
      </c>
      <c r="AO123" s="83" t="s">
        <v>1566</v>
      </c>
      <c r="AP123" s="78" t="b">
        <v>0</v>
      </c>
      <c r="AQ123" s="78" t="b">
        <v>0</v>
      </c>
      <c r="AR123" s="78" t="b">
        <v>1</v>
      </c>
      <c r="AS123" s="78"/>
      <c r="AT123" s="78">
        <v>37</v>
      </c>
      <c r="AU123" s="83" t="s">
        <v>1611</v>
      </c>
      <c r="AV123" s="78" t="b">
        <v>0</v>
      </c>
      <c r="AW123" s="78" t="s">
        <v>1751</v>
      </c>
      <c r="AX123" s="83" t="s">
        <v>1872</v>
      </c>
      <c r="AY123" s="78" t="s">
        <v>66</v>
      </c>
      <c r="AZ123" s="78" t="str">
        <f>REPLACE(INDEX(GroupVertices[Group],MATCH(Vertices[[#This Row],[Vertex]],GroupVertices[Vertex],0)),1,1,"")</f>
        <v>5</v>
      </c>
      <c r="BA123" s="48"/>
      <c r="BB123" s="48"/>
      <c r="BC123" s="48"/>
      <c r="BD123" s="48"/>
      <c r="BE123" s="48" t="s">
        <v>518</v>
      </c>
      <c r="BF123" s="48" t="s">
        <v>518</v>
      </c>
      <c r="BG123" s="116" t="s">
        <v>2446</v>
      </c>
      <c r="BH123" s="116" t="s">
        <v>2446</v>
      </c>
      <c r="BI123" s="116" t="s">
        <v>2490</v>
      </c>
      <c r="BJ123" s="116" t="s">
        <v>2490</v>
      </c>
      <c r="BK123" s="116">
        <v>1</v>
      </c>
      <c r="BL123" s="120">
        <v>4.3478260869565215</v>
      </c>
      <c r="BM123" s="116">
        <v>0</v>
      </c>
      <c r="BN123" s="120">
        <v>0</v>
      </c>
      <c r="BO123" s="116">
        <v>0</v>
      </c>
      <c r="BP123" s="120">
        <v>0</v>
      </c>
      <c r="BQ123" s="116">
        <v>22</v>
      </c>
      <c r="BR123" s="120">
        <v>95.65217391304348</v>
      </c>
      <c r="BS123" s="116">
        <v>23</v>
      </c>
      <c r="BT123" s="2"/>
      <c r="BU123" s="3"/>
      <c r="BV123" s="3"/>
      <c r="BW123" s="3"/>
      <c r="BX123" s="3"/>
    </row>
    <row r="124" spans="1:76" ht="15">
      <c r="A124" s="64" t="s">
        <v>256</v>
      </c>
      <c r="B124" s="65"/>
      <c r="C124" s="65" t="s">
        <v>64</v>
      </c>
      <c r="D124" s="66">
        <v>163.70024521799124</v>
      </c>
      <c r="E124" s="68"/>
      <c r="F124" s="100" t="s">
        <v>573</v>
      </c>
      <c r="G124" s="65"/>
      <c r="H124" s="69" t="s">
        <v>256</v>
      </c>
      <c r="I124" s="70"/>
      <c r="J124" s="70"/>
      <c r="K124" s="69" t="s">
        <v>2043</v>
      </c>
      <c r="L124" s="73">
        <v>10.84416593923505</v>
      </c>
      <c r="M124" s="74">
        <v>5785.43798828125</v>
      </c>
      <c r="N124" s="74">
        <v>3088.69775390625</v>
      </c>
      <c r="O124" s="75"/>
      <c r="P124" s="76"/>
      <c r="Q124" s="76"/>
      <c r="R124" s="86"/>
      <c r="S124" s="48">
        <v>0</v>
      </c>
      <c r="T124" s="48">
        <v>3</v>
      </c>
      <c r="U124" s="49">
        <v>19.77504</v>
      </c>
      <c r="V124" s="49">
        <v>0.001859</v>
      </c>
      <c r="W124" s="49">
        <v>0.005839</v>
      </c>
      <c r="X124" s="49">
        <v>0.602766</v>
      </c>
      <c r="Y124" s="49">
        <v>0.16666666666666666</v>
      </c>
      <c r="Z124" s="49">
        <v>0</v>
      </c>
      <c r="AA124" s="71">
        <v>124</v>
      </c>
      <c r="AB124" s="71"/>
      <c r="AC124" s="72"/>
      <c r="AD124" s="78" t="s">
        <v>1017</v>
      </c>
      <c r="AE124" s="78">
        <v>209</v>
      </c>
      <c r="AF124" s="78">
        <v>15733</v>
      </c>
      <c r="AG124" s="78">
        <v>10916</v>
      </c>
      <c r="AH124" s="78">
        <v>9622</v>
      </c>
      <c r="AI124" s="78"/>
      <c r="AJ124" s="78" t="s">
        <v>1176</v>
      </c>
      <c r="AK124" s="78" t="s">
        <v>1297</v>
      </c>
      <c r="AL124" s="83" t="s">
        <v>1415</v>
      </c>
      <c r="AM124" s="78"/>
      <c r="AN124" s="80">
        <v>39526.99350694445</v>
      </c>
      <c r="AO124" s="83" t="s">
        <v>1567</v>
      </c>
      <c r="AP124" s="78" t="b">
        <v>0</v>
      </c>
      <c r="AQ124" s="78" t="b">
        <v>0</v>
      </c>
      <c r="AR124" s="78" t="b">
        <v>0</v>
      </c>
      <c r="AS124" s="78"/>
      <c r="AT124" s="78">
        <v>557</v>
      </c>
      <c r="AU124" s="83" t="s">
        <v>1621</v>
      </c>
      <c r="AV124" s="78" t="b">
        <v>0</v>
      </c>
      <c r="AW124" s="78" t="s">
        <v>1751</v>
      </c>
      <c r="AX124" s="83" t="s">
        <v>1873</v>
      </c>
      <c r="AY124" s="78" t="s">
        <v>66</v>
      </c>
      <c r="AZ124" s="78" t="str">
        <f>REPLACE(INDEX(GroupVertices[Group],MATCH(Vertices[[#This Row],[Vertex]],GroupVertices[Vertex],0)),1,1,"")</f>
        <v>5</v>
      </c>
      <c r="BA124" s="48"/>
      <c r="BB124" s="48"/>
      <c r="BC124" s="48"/>
      <c r="BD124" s="48"/>
      <c r="BE124" s="48" t="s">
        <v>518</v>
      </c>
      <c r="BF124" s="48" t="s">
        <v>518</v>
      </c>
      <c r="BG124" s="116" t="s">
        <v>2446</v>
      </c>
      <c r="BH124" s="116" t="s">
        <v>2446</v>
      </c>
      <c r="BI124" s="116" t="s">
        <v>2490</v>
      </c>
      <c r="BJ124" s="116" t="s">
        <v>2490</v>
      </c>
      <c r="BK124" s="116">
        <v>1</v>
      </c>
      <c r="BL124" s="120">
        <v>4.3478260869565215</v>
      </c>
      <c r="BM124" s="116">
        <v>0</v>
      </c>
      <c r="BN124" s="120">
        <v>0</v>
      </c>
      <c r="BO124" s="116">
        <v>0</v>
      </c>
      <c r="BP124" s="120">
        <v>0</v>
      </c>
      <c r="BQ124" s="116">
        <v>22</v>
      </c>
      <c r="BR124" s="120">
        <v>95.65217391304348</v>
      </c>
      <c r="BS124" s="116">
        <v>23</v>
      </c>
      <c r="BT124" s="2"/>
      <c r="BU124" s="3"/>
      <c r="BV124" s="3"/>
      <c r="BW124" s="3"/>
      <c r="BX124" s="3"/>
    </row>
    <row r="125" spans="1:76" ht="15">
      <c r="A125" s="64" t="s">
        <v>257</v>
      </c>
      <c r="B125" s="65"/>
      <c r="C125" s="65" t="s">
        <v>64</v>
      </c>
      <c r="D125" s="66">
        <v>162.0741351439358</v>
      </c>
      <c r="E125" s="68"/>
      <c r="F125" s="100" t="s">
        <v>574</v>
      </c>
      <c r="G125" s="65"/>
      <c r="H125" s="69" t="s">
        <v>257</v>
      </c>
      <c r="I125" s="70"/>
      <c r="J125" s="70"/>
      <c r="K125" s="69" t="s">
        <v>2044</v>
      </c>
      <c r="L125" s="73">
        <v>10.84416593923505</v>
      </c>
      <c r="M125" s="74">
        <v>4830.140625</v>
      </c>
      <c r="N125" s="74">
        <v>352.9058837890625</v>
      </c>
      <c r="O125" s="75"/>
      <c r="P125" s="76"/>
      <c r="Q125" s="76"/>
      <c r="R125" s="86"/>
      <c r="S125" s="48">
        <v>0</v>
      </c>
      <c r="T125" s="48">
        <v>3</v>
      </c>
      <c r="U125" s="49">
        <v>19.77504</v>
      </c>
      <c r="V125" s="49">
        <v>0.001859</v>
      </c>
      <c r="W125" s="49">
        <v>0.005839</v>
      </c>
      <c r="X125" s="49">
        <v>0.602766</v>
      </c>
      <c r="Y125" s="49">
        <v>0.16666666666666666</v>
      </c>
      <c r="Z125" s="49">
        <v>0</v>
      </c>
      <c r="AA125" s="71">
        <v>125</v>
      </c>
      <c r="AB125" s="71"/>
      <c r="AC125" s="72"/>
      <c r="AD125" s="78" t="s">
        <v>1018</v>
      </c>
      <c r="AE125" s="78">
        <v>530</v>
      </c>
      <c r="AF125" s="78">
        <v>686</v>
      </c>
      <c r="AG125" s="78">
        <v>2587</v>
      </c>
      <c r="AH125" s="78">
        <v>3073</v>
      </c>
      <c r="AI125" s="78"/>
      <c r="AJ125" s="78" t="s">
        <v>1177</v>
      </c>
      <c r="AK125" s="78" t="s">
        <v>1234</v>
      </c>
      <c r="AL125" s="83" t="s">
        <v>1416</v>
      </c>
      <c r="AM125" s="78"/>
      <c r="AN125" s="80">
        <v>40950.73266203704</v>
      </c>
      <c r="AO125" s="83" t="s">
        <v>1568</v>
      </c>
      <c r="AP125" s="78" t="b">
        <v>1</v>
      </c>
      <c r="AQ125" s="78" t="b">
        <v>0</v>
      </c>
      <c r="AR125" s="78" t="b">
        <v>1</v>
      </c>
      <c r="AS125" s="78"/>
      <c r="AT125" s="78">
        <v>21</v>
      </c>
      <c r="AU125" s="83" t="s">
        <v>1611</v>
      </c>
      <c r="AV125" s="78" t="b">
        <v>0</v>
      </c>
      <c r="AW125" s="78" t="s">
        <v>1751</v>
      </c>
      <c r="AX125" s="83" t="s">
        <v>1874</v>
      </c>
      <c r="AY125" s="78" t="s">
        <v>66</v>
      </c>
      <c r="AZ125" s="78" t="str">
        <f>REPLACE(INDEX(GroupVertices[Group],MATCH(Vertices[[#This Row],[Vertex]],GroupVertices[Vertex],0)),1,1,"")</f>
        <v>5</v>
      </c>
      <c r="BA125" s="48"/>
      <c r="BB125" s="48"/>
      <c r="BC125" s="48"/>
      <c r="BD125" s="48"/>
      <c r="BE125" s="48" t="s">
        <v>518</v>
      </c>
      <c r="BF125" s="48" t="s">
        <v>518</v>
      </c>
      <c r="BG125" s="116" t="s">
        <v>2446</v>
      </c>
      <c r="BH125" s="116" t="s">
        <v>2446</v>
      </c>
      <c r="BI125" s="116" t="s">
        <v>2490</v>
      </c>
      <c r="BJ125" s="116" t="s">
        <v>2490</v>
      </c>
      <c r="BK125" s="116">
        <v>1</v>
      </c>
      <c r="BL125" s="120">
        <v>4.3478260869565215</v>
      </c>
      <c r="BM125" s="116">
        <v>0</v>
      </c>
      <c r="BN125" s="120">
        <v>0</v>
      </c>
      <c r="BO125" s="116">
        <v>0</v>
      </c>
      <c r="BP125" s="120">
        <v>0</v>
      </c>
      <c r="BQ125" s="116">
        <v>22</v>
      </c>
      <c r="BR125" s="120">
        <v>95.65217391304348</v>
      </c>
      <c r="BS125" s="116">
        <v>23</v>
      </c>
      <c r="BT125" s="2"/>
      <c r="BU125" s="3"/>
      <c r="BV125" s="3"/>
      <c r="BW125" s="3"/>
      <c r="BX125" s="3"/>
    </row>
    <row r="126" spans="1:76" ht="15">
      <c r="A126" s="64" t="s">
        <v>258</v>
      </c>
      <c r="B126" s="65"/>
      <c r="C126" s="65" t="s">
        <v>64</v>
      </c>
      <c r="D126" s="66">
        <v>162.01858782034543</v>
      </c>
      <c r="E126" s="68"/>
      <c r="F126" s="100" t="s">
        <v>575</v>
      </c>
      <c r="G126" s="65"/>
      <c r="H126" s="69" t="s">
        <v>258</v>
      </c>
      <c r="I126" s="70"/>
      <c r="J126" s="70"/>
      <c r="K126" s="69" t="s">
        <v>2045</v>
      </c>
      <c r="L126" s="73">
        <v>10.84416593923505</v>
      </c>
      <c r="M126" s="74">
        <v>4674.51123046875</v>
      </c>
      <c r="N126" s="74">
        <v>4287.064453125</v>
      </c>
      <c r="O126" s="75"/>
      <c r="P126" s="76"/>
      <c r="Q126" s="76"/>
      <c r="R126" s="86"/>
      <c r="S126" s="48">
        <v>0</v>
      </c>
      <c r="T126" s="48">
        <v>3</v>
      </c>
      <c r="U126" s="49">
        <v>19.77504</v>
      </c>
      <c r="V126" s="49">
        <v>0.001859</v>
      </c>
      <c r="W126" s="49">
        <v>0.005839</v>
      </c>
      <c r="X126" s="49">
        <v>0.602766</v>
      </c>
      <c r="Y126" s="49">
        <v>0.16666666666666666</v>
      </c>
      <c r="Z126" s="49">
        <v>0</v>
      </c>
      <c r="AA126" s="71">
        <v>126</v>
      </c>
      <c r="AB126" s="71"/>
      <c r="AC126" s="72"/>
      <c r="AD126" s="78" t="s">
        <v>1019</v>
      </c>
      <c r="AE126" s="78">
        <v>357</v>
      </c>
      <c r="AF126" s="78">
        <v>172</v>
      </c>
      <c r="AG126" s="78">
        <v>14617</v>
      </c>
      <c r="AH126" s="78">
        <v>32188</v>
      </c>
      <c r="AI126" s="78"/>
      <c r="AJ126" s="78" t="s">
        <v>1178</v>
      </c>
      <c r="AK126" s="78" t="s">
        <v>1298</v>
      </c>
      <c r="AL126" s="78"/>
      <c r="AM126" s="78"/>
      <c r="AN126" s="80">
        <v>40330.835127314815</v>
      </c>
      <c r="AO126" s="83" t="s">
        <v>1569</v>
      </c>
      <c r="AP126" s="78" t="b">
        <v>0</v>
      </c>
      <c r="AQ126" s="78" t="b">
        <v>0</v>
      </c>
      <c r="AR126" s="78" t="b">
        <v>0</v>
      </c>
      <c r="AS126" s="78"/>
      <c r="AT126" s="78">
        <v>4</v>
      </c>
      <c r="AU126" s="83" t="s">
        <v>1621</v>
      </c>
      <c r="AV126" s="78" t="b">
        <v>0</v>
      </c>
      <c r="AW126" s="78" t="s">
        <v>1751</v>
      </c>
      <c r="AX126" s="83" t="s">
        <v>1875</v>
      </c>
      <c r="AY126" s="78" t="s">
        <v>66</v>
      </c>
      <c r="AZ126" s="78" t="str">
        <f>REPLACE(INDEX(GroupVertices[Group],MATCH(Vertices[[#This Row],[Vertex]],GroupVertices[Vertex],0)),1,1,"")</f>
        <v>5</v>
      </c>
      <c r="BA126" s="48"/>
      <c r="BB126" s="48"/>
      <c r="BC126" s="48"/>
      <c r="BD126" s="48"/>
      <c r="BE126" s="48" t="s">
        <v>518</v>
      </c>
      <c r="BF126" s="48" t="s">
        <v>518</v>
      </c>
      <c r="BG126" s="116" t="s">
        <v>2446</v>
      </c>
      <c r="BH126" s="116" t="s">
        <v>2446</v>
      </c>
      <c r="BI126" s="116" t="s">
        <v>2490</v>
      </c>
      <c r="BJ126" s="116" t="s">
        <v>2490</v>
      </c>
      <c r="BK126" s="116">
        <v>1</v>
      </c>
      <c r="BL126" s="120">
        <v>4.3478260869565215</v>
      </c>
      <c r="BM126" s="116">
        <v>0</v>
      </c>
      <c r="BN126" s="120">
        <v>0</v>
      </c>
      <c r="BO126" s="116">
        <v>0</v>
      </c>
      <c r="BP126" s="120">
        <v>0</v>
      </c>
      <c r="BQ126" s="116">
        <v>22</v>
      </c>
      <c r="BR126" s="120">
        <v>95.65217391304348</v>
      </c>
      <c r="BS126" s="116">
        <v>23</v>
      </c>
      <c r="BT126" s="2"/>
      <c r="BU126" s="3"/>
      <c r="BV126" s="3"/>
      <c r="BW126" s="3"/>
      <c r="BX126" s="3"/>
    </row>
    <row r="127" spans="1:76" ht="15">
      <c r="A127" s="64" t="s">
        <v>259</v>
      </c>
      <c r="B127" s="65"/>
      <c r="C127" s="65" t="s">
        <v>64</v>
      </c>
      <c r="D127" s="66">
        <v>162.0036743365799</v>
      </c>
      <c r="E127" s="68"/>
      <c r="F127" s="100" t="s">
        <v>576</v>
      </c>
      <c r="G127" s="65"/>
      <c r="H127" s="69" t="s">
        <v>259</v>
      </c>
      <c r="I127" s="70"/>
      <c r="J127" s="70"/>
      <c r="K127" s="69" t="s">
        <v>2046</v>
      </c>
      <c r="L127" s="73">
        <v>10.84416593923505</v>
      </c>
      <c r="M127" s="74">
        <v>4119.14599609375</v>
      </c>
      <c r="N127" s="74">
        <v>2709.587890625</v>
      </c>
      <c r="O127" s="75"/>
      <c r="P127" s="76"/>
      <c r="Q127" s="76"/>
      <c r="R127" s="86"/>
      <c r="S127" s="48">
        <v>0</v>
      </c>
      <c r="T127" s="48">
        <v>3</v>
      </c>
      <c r="U127" s="49">
        <v>19.77504</v>
      </c>
      <c r="V127" s="49">
        <v>0.001859</v>
      </c>
      <c r="W127" s="49">
        <v>0.005839</v>
      </c>
      <c r="X127" s="49">
        <v>0.602766</v>
      </c>
      <c r="Y127" s="49">
        <v>0.16666666666666666</v>
      </c>
      <c r="Z127" s="49">
        <v>0</v>
      </c>
      <c r="AA127" s="71">
        <v>127</v>
      </c>
      <c r="AB127" s="71"/>
      <c r="AC127" s="72"/>
      <c r="AD127" s="78" t="s">
        <v>1020</v>
      </c>
      <c r="AE127" s="78">
        <v>92</v>
      </c>
      <c r="AF127" s="78">
        <v>34</v>
      </c>
      <c r="AG127" s="78">
        <v>440</v>
      </c>
      <c r="AH127" s="78">
        <v>343</v>
      </c>
      <c r="AI127" s="78"/>
      <c r="AJ127" s="78"/>
      <c r="AK127" s="78" t="s">
        <v>1299</v>
      </c>
      <c r="AL127" s="83" t="s">
        <v>1417</v>
      </c>
      <c r="AM127" s="78"/>
      <c r="AN127" s="80">
        <v>39533.22796296296</v>
      </c>
      <c r="AO127" s="78"/>
      <c r="AP127" s="78" t="b">
        <v>0</v>
      </c>
      <c r="AQ127" s="78" t="b">
        <v>0</v>
      </c>
      <c r="AR127" s="78" t="b">
        <v>0</v>
      </c>
      <c r="AS127" s="78"/>
      <c r="AT127" s="78">
        <v>2</v>
      </c>
      <c r="AU127" s="83" t="s">
        <v>1611</v>
      </c>
      <c r="AV127" s="78" t="b">
        <v>0</v>
      </c>
      <c r="AW127" s="78" t="s">
        <v>1751</v>
      </c>
      <c r="AX127" s="83" t="s">
        <v>1876</v>
      </c>
      <c r="AY127" s="78" t="s">
        <v>66</v>
      </c>
      <c r="AZ127" s="78" t="str">
        <f>REPLACE(INDEX(GroupVertices[Group],MATCH(Vertices[[#This Row],[Vertex]],GroupVertices[Vertex],0)),1,1,"")</f>
        <v>5</v>
      </c>
      <c r="BA127" s="48"/>
      <c r="BB127" s="48"/>
      <c r="BC127" s="48"/>
      <c r="BD127" s="48"/>
      <c r="BE127" s="48" t="s">
        <v>518</v>
      </c>
      <c r="BF127" s="48" t="s">
        <v>518</v>
      </c>
      <c r="BG127" s="116" t="s">
        <v>2446</v>
      </c>
      <c r="BH127" s="116" t="s">
        <v>2446</v>
      </c>
      <c r="BI127" s="116" t="s">
        <v>2490</v>
      </c>
      <c r="BJ127" s="116" t="s">
        <v>2490</v>
      </c>
      <c r="BK127" s="116">
        <v>1</v>
      </c>
      <c r="BL127" s="120">
        <v>4.3478260869565215</v>
      </c>
      <c r="BM127" s="116">
        <v>0</v>
      </c>
      <c r="BN127" s="120">
        <v>0</v>
      </c>
      <c r="BO127" s="116">
        <v>0</v>
      </c>
      <c r="BP127" s="120">
        <v>0</v>
      </c>
      <c r="BQ127" s="116">
        <v>22</v>
      </c>
      <c r="BR127" s="120">
        <v>95.65217391304348</v>
      </c>
      <c r="BS127" s="116">
        <v>23</v>
      </c>
      <c r="BT127" s="2"/>
      <c r="BU127" s="3"/>
      <c r="BV127" s="3"/>
      <c r="BW127" s="3"/>
      <c r="BX127" s="3"/>
    </row>
    <row r="128" spans="1:76" ht="15">
      <c r="A128" s="64" t="s">
        <v>260</v>
      </c>
      <c r="B128" s="65"/>
      <c r="C128" s="65" t="s">
        <v>64</v>
      </c>
      <c r="D128" s="66">
        <v>163.86083534027784</v>
      </c>
      <c r="E128" s="68"/>
      <c r="F128" s="100" t="s">
        <v>577</v>
      </c>
      <c r="G128" s="65"/>
      <c r="H128" s="69" t="s">
        <v>260</v>
      </c>
      <c r="I128" s="70"/>
      <c r="J128" s="70"/>
      <c r="K128" s="69" t="s">
        <v>2047</v>
      </c>
      <c r="L128" s="73">
        <v>10.84416593923505</v>
      </c>
      <c r="M128" s="74">
        <v>4426.47021484375</v>
      </c>
      <c r="N128" s="74">
        <v>790.8955688476562</v>
      </c>
      <c r="O128" s="75"/>
      <c r="P128" s="76"/>
      <c r="Q128" s="76"/>
      <c r="R128" s="86"/>
      <c r="S128" s="48">
        <v>0</v>
      </c>
      <c r="T128" s="48">
        <v>3</v>
      </c>
      <c r="U128" s="49">
        <v>19.77504</v>
      </c>
      <c r="V128" s="49">
        <v>0.001859</v>
      </c>
      <c r="W128" s="49">
        <v>0.005839</v>
      </c>
      <c r="X128" s="49">
        <v>0.602766</v>
      </c>
      <c r="Y128" s="49">
        <v>0.16666666666666666</v>
      </c>
      <c r="Z128" s="49">
        <v>0</v>
      </c>
      <c r="AA128" s="71">
        <v>128</v>
      </c>
      <c r="AB128" s="71"/>
      <c r="AC128" s="72"/>
      <c r="AD128" s="78" t="s">
        <v>1021</v>
      </c>
      <c r="AE128" s="78">
        <v>733</v>
      </c>
      <c r="AF128" s="78">
        <v>17219</v>
      </c>
      <c r="AG128" s="78">
        <v>26779</v>
      </c>
      <c r="AH128" s="78">
        <v>31</v>
      </c>
      <c r="AI128" s="78"/>
      <c r="AJ128" s="78" t="s">
        <v>1179</v>
      </c>
      <c r="AK128" s="78" t="s">
        <v>1300</v>
      </c>
      <c r="AL128" s="83" t="s">
        <v>1418</v>
      </c>
      <c r="AM128" s="78"/>
      <c r="AN128" s="80">
        <v>39398.689722222225</v>
      </c>
      <c r="AO128" s="83" t="s">
        <v>1570</v>
      </c>
      <c r="AP128" s="78" t="b">
        <v>0</v>
      </c>
      <c r="AQ128" s="78" t="b">
        <v>0</v>
      </c>
      <c r="AR128" s="78" t="b">
        <v>1</v>
      </c>
      <c r="AS128" s="78"/>
      <c r="AT128" s="78">
        <v>686</v>
      </c>
      <c r="AU128" s="83" t="s">
        <v>1617</v>
      </c>
      <c r="AV128" s="78" t="b">
        <v>0</v>
      </c>
      <c r="AW128" s="78" t="s">
        <v>1751</v>
      </c>
      <c r="AX128" s="83" t="s">
        <v>1877</v>
      </c>
      <c r="AY128" s="78" t="s">
        <v>66</v>
      </c>
      <c r="AZ128" s="78" t="str">
        <f>REPLACE(INDEX(GroupVertices[Group],MATCH(Vertices[[#This Row],[Vertex]],GroupVertices[Vertex],0)),1,1,"")</f>
        <v>5</v>
      </c>
      <c r="BA128" s="48"/>
      <c r="BB128" s="48"/>
      <c r="BC128" s="48"/>
      <c r="BD128" s="48"/>
      <c r="BE128" s="48" t="s">
        <v>518</v>
      </c>
      <c r="BF128" s="48" t="s">
        <v>518</v>
      </c>
      <c r="BG128" s="116" t="s">
        <v>2446</v>
      </c>
      <c r="BH128" s="116" t="s">
        <v>2446</v>
      </c>
      <c r="BI128" s="116" t="s">
        <v>2490</v>
      </c>
      <c r="BJ128" s="116" t="s">
        <v>2490</v>
      </c>
      <c r="BK128" s="116">
        <v>1</v>
      </c>
      <c r="BL128" s="120">
        <v>4.3478260869565215</v>
      </c>
      <c r="BM128" s="116">
        <v>0</v>
      </c>
      <c r="BN128" s="120">
        <v>0</v>
      </c>
      <c r="BO128" s="116">
        <v>0</v>
      </c>
      <c r="BP128" s="120">
        <v>0</v>
      </c>
      <c r="BQ128" s="116">
        <v>22</v>
      </c>
      <c r="BR128" s="120">
        <v>95.65217391304348</v>
      </c>
      <c r="BS128" s="116">
        <v>23</v>
      </c>
      <c r="BT128" s="2"/>
      <c r="BU128" s="3"/>
      <c r="BV128" s="3"/>
      <c r="BW128" s="3"/>
      <c r="BX128" s="3"/>
    </row>
    <row r="129" spans="1:76" ht="15">
      <c r="A129" s="64" t="s">
        <v>261</v>
      </c>
      <c r="B129" s="65"/>
      <c r="C129" s="65" t="s">
        <v>64</v>
      </c>
      <c r="D129" s="66">
        <v>162.10601541720266</v>
      </c>
      <c r="E129" s="68"/>
      <c r="F129" s="100" t="s">
        <v>578</v>
      </c>
      <c r="G129" s="65"/>
      <c r="H129" s="69" t="s">
        <v>261</v>
      </c>
      <c r="I129" s="70"/>
      <c r="J129" s="70"/>
      <c r="K129" s="69" t="s">
        <v>2048</v>
      </c>
      <c r="L129" s="73">
        <v>10.84416593923505</v>
      </c>
      <c r="M129" s="74">
        <v>5116.3740234375</v>
      </c>
      <c r="N129" s="74">
        <v>4387.79638671875</v>
      </c>
      <c r="O129" s="75"/>
      <c r="P129" s="76"/>
      <c r="Q129" s="76"/>
      <c r="R129" s="86"/>
      <c r="S129" s="48">
        <v>0</v>
      </c>
      <c r="T129" s="48">
        <v>3</v>
      </c>
      <c r="U129" s="49">
        <v>19.77504</v>
      </c>
      <c r="V129" s="49">
        <v>0.001859</v>
      </c>
      <c r="W129" s="49">
        <v>0.005839</v>
      </c>
      <c r="X129" s="49">
        <v>0.602766</v>
      </c>
      <c r="Y129" s="49">
        <v>0.16666666666666666</v>
      </c>
      <c r="Z129" s="49">
        <v>0</v>
      </c>
      <c r="AA129" s="71">
        <v>129</v>
      </c>
      <c r="AB129" s="71"/>
      <c r="AC129" s="72"/>
      <c r="AD129" s="78" t="s">
        <v>1022</v>
      </c>
      <c r="AE129" s="78">
        <v>51</v>
      </c>
      <c r="AF129" s="78">
        <v>981</v>
      </c>
      <c r="AG129" s="78">
        <v>7694</v>
      </c>
      <c r="AH129" s="78">
        <v>236</v>
      </c>
      <c r="AI129" s="78"/>
      <c r="AJ129" s="78" t="s">
        <v>1180</v>
      </c>
      <c r="AK129" s="78" t="s">
        <v>1301</v>
      </c>
      <c r="AL129" s="83" t="s">
        <v>1419</v>
      </c>
      <c r="AM129" s="78"/>
      <c r="AN129" s="80">
        <v>39581.75341435185</v>
      </c>
      <c r="AO129" s="83" t="s">
        <v>1571</v>
      </c>
      <c r="AP129" s="78" t="b">
        <v>0</v>
      </c>
      <c r="AQ129" s="78" t="b">
        <v>0</v>
      </c>
      <c r="AR129" s="78" t="b">
        <v>0</v>
      </c>
      <c r="AS129" s="78"/>
      <c r="AT129" s="78">
        <v>47</v>
      </c>
      <c r="AU129" s="83" t="s">
        <v>1617</v>
      </c>
      <c r="AV129" s="78" t="b">
        <v>0</v>
      </c>
      <c r="AW129" s="78" t="s">
        <v>1751</v>
      </c>
      <c r="AX129" s="83" t="s">
        <v>1878</v>
      </c>
      <c r="AY129" s="78" t="s">
        <v>66</v>
      </c>
      <c r="AZ129" s="78" t="str">
        <f>REPLACE(INDEX(GroupVertices[Group],MATCH(Vertices[[#This Row],[Vertex]],GroupVertices[Vertex],0)),1,1,"")</f>
        <v>5</v>
      </c>
      <c r="BA129" s="48"/>
      <c r="BB129" s="48"/>
      <c r="BC129" s="48"/>
      <c r="BD129" s="48"/>
      <c r="BE129" s="48" t="s">
        <v>518</v>
      </c>
      <c r="BF129" s="48" t="s">
        <v>518</v>
      </c>
      <c r="BG129" s="116" t="s">
        <v>2446</v>
      </c>
      <c r="BH129" s="116" t="s">
        <v>2446</v>
      </c>
      <c r="BI129" s="116" t="s">
        <v>2490</v>
      </c>
      <c r="BJ129" s="116" t="s">
        <v>2490</v>
      </c>
      <c r="BK129" s="116">
        <v>1</v>
      </c>
      <c r="BL129" s="120">
        <v>4.3478260869565215</v>
      </c>
      <c r="BM129" s="116">
        <v>0</v>
      </c>
      <c r="BN129" s="120">
        <v>0</v>
      </c>
      <c r="BO129" s="116">
        <v>0</v>
      </c>
      <c r="BP129" s="120">
        <v>0</v>
      </c>
      <c r="BQ129" s="116">
        <v>22</v>
      </c>
      <c r="BR129" s="120">
        <v>95.65217391304348</v>
      </c>
      <c r="BS129" s="116">
        <v>23</v>
      </c>
      <c r="BT129" s="2"/>
      <c r="BU129" s="3"/>
      <c r="BV129" s="3"/>
      <c r="BW129" s="3"/>
      <c r="BX129" s="3"/>
    </row>
    <row r="130" spans="1:76" ht="15">
      <c r="A130" s="64" t="s">
        <v>262</v>
      </c>
      <c r="B130" s="65"/>
      <c r="C130" s="65" t="s">
        <v>64</v>
      </c>
      <c r="D130" s="66">
        <v>162.115957739713</v>
      </c>
      <c r="E130" s="68"/>
      <c r="F130" s="100" t="s">
        <v>579</v>
      </c>
      <c r="G130" s="65"/>
      <c r="H130" s="69" t="s">
        <v>262</v>
      </c>
      <c r="I130" s="70"/>
      <c r="J130" s="70"/>
      <c r="K130" s="69" t="s">
        <v>2049</v>
      </c>
      <c r="L130" s="73">
        <v>10.84416593923505</v>
      </c>
      <c r="M130" s="74">
        <v>5523.92724609375</v>
      </c>
      <c r="N130" s="74">
        <v>3954.08740234375</v>
      </c>
      <c r="O130" s="75"/>
      <c r="P130" s="76"/>
      <c r="Q130" s="76"/>
      <c r="R130" s="86"/>
      <c r="S130" s="48">
        <v>0</v>
      </c>
      <c r="T130" s="48">
        <v>3</v>
      </c>
      <c r="U130" s="49">
        <v>19.77504</v>
      </c>
      <c r="V130" s="49">
        <v>0.001859</v>
      </c>
      <c r="W130" s="49">
        <v>0.005839</v>
      </c>
      <c r="X130" s="49">
        <v>0.602766</v>
      </c>
      <c r="Y130" s="49">
        <v>0.16666666666666666</v>
      </c>
      <c r="Z130" s="49">
        <v>0</v>
      </c>
      <c r="AA130" s="71">
        <v>130</v>
      </c>
      <c r="AB130" s="71"/>
      <c r="AC130" s="72"/>
      <c r="AD130" s="78" t="s">
        <v>1023</v>
      </c>
      <c r="AE130" s="78">
        <v>205</v>
      </c>
      <c r="AF130" s="78">
        <v>1073</v>
      </c>
      <c r="AG130" s="78">
        <v>12766</v>
      </c>
      <c r="AH130" s="78">
        <v>145</v>
      </c>
      <c r="AI130" s="78"/>
      <c r="AJ130" s="78" t="s">
        <v>1181</v>
      </c>
      <c r="AK130" s="78" t="s">
        <v>1302</v>
      </c>
      <c r="AL130" s="83" t="s">
        <v>1420</v>
      </c>
      <c r="AM130" s="78"/>
      <c r="AN130" s="80">
        <v>39224.86368055556</v>
      </c>
      <c r="AO130" s="83" t="s">
        <v>1572</v>
      </c>
      <c r="AP130" s="78" t="b">
        <v>0</v>
      </c>
      <c r="AQ130" s="78" t="b">
        <v>0</v>
      </c>
      <c r="AR130" s="78" t="b">
        <v>0</v>
      </c>
      <c r="AS130" s="78"/>
      <c r="AT130" s="78">
        <v>35</v>
      </c>
      <c r="AU130" s="83" t="s">
        <v>1613</v>
      </c>
      <c r="AV130" s="78" t="b">
        <v>0</v>
      </c>
      <c r="AW130" s="78" t="s">
        <v>1751</v>
      </c>
      <c r="AX130" s="83" t="s">
        <v>1879</v>
      </c>
      <c r="AY130" s="78" t="s">
        <v>66</v>
      </c>
      <c r="AZ130" s="78" t="str">
        <f>REPLACE(INDEX(GroupVertices[Group],MATCH(Vertices[[#This Row],[Vertex]],GroupVertices[Vertex],0)),1,1,"")</f>
        <v>5</v>
      </c>
      <c r="BA130" s="48"/>
      <c r="BB130" s="48"/>
      <c r="BC130" s="48"/>
      <c r="BD130" s="48"/>
      <c r="BE130" s="48" t="s">
        <v>518</v>
      </c>
      <c r="BF130" s="48" t="s">
        <v>518</v>
      </c>
      <c r="BG130" s="116" t="s">
        <v>2446</v>
      </c>
      <c r="BH130" s="116" t="s">
        <v>2446</v>
      </c>
      <c r="BI130" s="116" t="s">
        <v>2490</v>
      </c>
      <c r="BJ130" s="116" t="s">
        <v>2490</v>
      </c>
      <c r="BK130" s="116">
        <v>1</v>
      </c>
      <c r="BL130" s="120">
        <v>4.3478260869565215</v>
      </c>
      <c r="BM130" s="116">
        <v>0</v>
      </c>
      <c r="BN130" s="120">
        <v>0</v>
      </c>
      <c r="BO130" s="116">
        <v>0</v>
      </c>
      <c r="BP130" s="120">
        <v>0</v>
      </c>
      <c r="BQ130" s="116">
        <v>22</v>
      </c>
      <c r="BR130" s="120">
        <v>95.65217391304348</v>
      </c>
      <c r="BS130" s="116">
        <v>23</v>
      </c>
      <c r="BT130" s="2"/>
      <c r="BU130" s="3"/>
      <c r="BV130" s="3"/>
      <c r="BW130" s="3"/>
      <c r="BX130" s="3"/>
    </row>
    <row r="131" spans="1:76" ht="15">
      <c r="A131" s="64" t="s">
        <v>263</v>
      </c>
      <c r="B131" s="65"/>
      <c r="C131" s="65" t="s">
        <v>64</v>
      </c>
      <c r="D131" s="66">
        <v>162.01394086525906</v>
      </c>
      <c r="E131" s="68"/>
      <c r="F131" s="100" t="s">
        <v>580</v>
      </c>
      <c r="G131" s="65"/>
      <c r="H131" s="69" t="s">
        <v>263</v>
      </c>
      <c r="I131" s="70"/>
      <c r="J131" s="70"/>
      <c r="K131" s="69" t="s">
        <v>2050</v>
      </c>
      <c r="L131" s="73">
        <v>10.84416593923505</v>
      </c>
      <c r="M131" s="74">
        <v>4308.8232421875</v>
      </c>
      <c r="N131" s="74">
        <v>3680.700927734375</v>
      </c>
      <c r="O131" s="75"/>
      <c r="P131" s="76"/>
      <c r="Q131" s="76"/>
      <c r="R131" s="86"/>
      <c r="S131" s="48">
        <v>0</v>
      </c>
      <c r="T131" s="48">
        <v>3</v>
      </c>
      <c r="U131" s="49">
        <v>19.77504</v>
      </c>
      <c r="V131" s="49">
        <v>0.001859</v>
      </c>
      <c r="W131" s="49">
        <v>0.005839</v>
      </c>
      <c r="X131" s="49">
        <v>0.602766</v>
      </c>
      <c r="Y131" s="49">
        <v>0.16666666666666666</v>
      </c>
      <c r="Z131" s="49">
        <v>0</v>
      </c>
      <c r="AA131" s="71">
        <v>131</v>
      </c>
      <c r="AB131" s="71"/>
      <c r="AC131" s="72"/>
      <c r="AD131" s="78" t="s">
        <v>1024</v>
      </c>
      <c r="AE131" s="78">
        <v>884</v>
      </c>
      <c r="AF131" s="78">
        <v>129</v>
      </c>
      <c r="AG131" s="78">
        <v>879</v>
      </c>
      <c r="AH131" s="78">
        <v>1957</v>
      </c>
      <c r="AI131" s="78"/>
      <c r="AJ131" s="78" t="s">
        <v>1182</v>
      </c>
      <c r="AK131" s="78" t="s">
        <v>1303</v>
      </c>
      <c r="AL131" s="83" t="s">
        <v>1421</v>
      </c>
      <c r="AM131" s="78"/>
      <c r="AN131" s="80">
        <v>42827.85545138889</v>
      </c>
      <c r="AO131" s="83" t="s">
        <v>1573</v>
      </c>
      <c r="AP131" s="78" t="b">
        <v>0</v>
      </c>
      <c r="AQ131" s="78" t="b">
        <v>0</v>
      </c>
      <c r="AR131" s="78" t="b">
        <v>0</v>
      </c>
      <c r="AS131" s="78"/>
      <c r="AT131" s="78">
        <v>2</v>
      </c>
      <c r="AU131" s="83" t="s">
        <v>1611</v>
      </c>
      <c r="AV131" s="78" t="b">
        <v>0</v>
      </c>
      <c r="AW131" s="78" t="s">
        <v>1751</v>
      </c>
      <c r="AX131" s="83" t="s">
        <v>1880</v>
      </c>
      <c r="AY131" s="78" t="s">
        <v>66</v>
      </c>
      <c r="AZ131" s="78" t="str">
        <f>REPLACE(INDEX(GroupVertices[Group],MATCH(Vertices[[#This Row],[Vertex]],GroupVertices[Vertex],0)),1,1,"")</f>
        <v>5</v>
      </c>
      <c r="BA131" s="48"/>
      <c r="BB131" s="48"/>
      <c r="BC131" s="48"/>
      <c r="BD131" s="48"/>
      <c r="BE131" s="48" t="s">
        <v>518</v>
      </c>
      <c r="BF131" s="48" t="s">
        <v>518</v>
      </c>
      <c r="BG131" s="116" t="s">
        <v>2446</v>
      </c>
      <c r="BH131" s="116" t="s">
        <v>2446</v>
      </c>
      <c r="BI131" s="116" t="s">
        <v>2490</v>
      </c>
      <c r="BJ131" s="116" t="s">
        <v>2490</v>
      </c>
      <c r="BK131" s="116">
        <v>1</v>
      </c>
      <c r="BL131" s="120">
        <v>4.3478260869565215</v>
      </c>
      <c r="BM131" s="116">
        <v>0</v>
      </c>
      <c r="BN131" s="120">
        <v>0</v>
      </c>
      <c r="BO131" s="116">
        <v>0</v>
      </c>
      <c r="BP131" s="120">
        <v>0</v>
      </c>
      <c r="BQ131" s="116">
        <v>22</v>
      </c>
      <c r="BR131" s="120">
        <v>95.65217391304348</v>
      </c>
      <c r="BS131" s="116">
        <v>23</v>
      </c>
      <c r="BT131" s="2"/>
      <c r="BU131" s="3"/>
      <c r="BV131" s="3"/>
      <c r="BW131" s="3"/>
      <c r="BX131" s="3"/>
    </row>
    <row r="132" spans="1:76" ht="15">
      <c r="A132" s="64" t="s">
        <v>265</v>
      </c>
      <c r="B132" s="65"/>
      <c r="C132" s="65" t="s">
        <v>64</v>
      </c>
      <c r="D132" s="66">
        <v>163.71548290792558</v>
      </c>
      <c r="E132" s="68"/>
      <c r="F132" s="100" t="s">
        <v>581</v>
      </c>
      <c r="G132" s="65"/>
      <c r="H132" s="69" t="s">
        <v>265</v>
      </c>
      <c r="I132" s="70"/>
      <c r="J132" s="70"/>
      <c r="K132" s="69" t="s">
        <v>2051</v>
      </c>
      <c r="L132" s="73">
        <v>1330.7379646898632</v>
      </c>
      <c r="M132" s="74">
        <v>6735.19189453125</v>
      </c>
      <c r="N132" s="74">
        <v>4893.97509765625</v>
      </c>
      <c r="O132" s="75"/>
      <c r="P132" s="76"/>
      <c r="Q132" s="76"/>
      <c r="R132" s="86"/>
      <c r="S132" s="48">
        <v>0</v>
      </c>
      <c r="T132" s="48">
        <v>11</v>
      </c>
      <c r="U132" s="49">
        <v>2671.188357</v>
      </c>
      <c r="V132" s="49">
        <v>0.002347</v>
      </c>
      <c r="W132" s="49">
        <v>0.00808</v>
      </c>
      <c r="X132" s="49">
        <v>3.945731</v>
      </c>
      <c r="Y132" s="49">
        <v>0</v>
      </c>
      <c r="Z132" s="49">
        <v>0</v>
      </c>
      <c r="AA132" s="71">
        <v>132</v>
      </c>
      <c r="AB132" s="71"/>
      <c r="AC132" s="72"/>
      <c r="AD132" s="78" t="s">
        <v>1025</v>
      </c>
      <c r="AE132" s="78">
        <v>9150</v>
      </c>
      <c r="AF132" s="78">
        <v>15874</v>
      </c>
      <c r="AG132" s="78">
        <v>10433</v>
      </c>
      <c r="AH132" s="78">
        <v>147777</v>
      </c>
      <c r="AI132" s="78"/>
      <c r="AJ132" s="78" t="s">
        <v>1183</v>
      </c>
      <c r="AK132" s="78" t="s">
        <v>1304</v>
      </c>
      <c r="AL132" s="78"/>
      <c r="AM132" s="78"/>
      <c r="AN132" s="80">
        <v>40363.50655092593</v>
      </c>
      <c r="AO132" s="83" t="s">
        <v>1574</v>
      </c>
      <c r="AP132" s="78" t="b">
        <v>0</v>
      </c>
      <c r="AQ132" s="78" t="b">
        <v>0</v>
      </c>
      <c r="AR132" s="78" t="b">
        <v>1</v>
      </c>
      <c r="AS132" s="78"/>
      <c r="AT132" s="78">
        <v>54</v>
      </c>
      <c r="AU132" s="83" t="s">
        <v>1611</v>
      </c>
      <c r="AV132" s="78" t="b">
        <v>0</v>
      </c>
      <c r="AW132" s="78" t="s">
        <v>1751</v>
      </c>
      <c r="AX132" s="83" t="s">
        <v>1881</v>
      </c>
      <c r="AY132" s="78" t="s">
        <v>66</v>
      </c>
      <c r="AZ132" s="78" t="str">
        <f>REPLACE(INDEX(GroupVertices[Group],MATCH(Vertices[[#This Row],[Vertex]],GroupVertices[Vertex],0)),1,1,"")</f>
        <v>7</v>
      </c>
      <c r="BA132" s="48"/>
      <c r="BB132" s="48"/>
      <c r="BC132" s="48"/>
      <c r="BD132" s="48"/>
      <c r="BE132" s="48"/>
      <c r="BF132" s="48"/>
      <c r="BG132" s="116" t="s">
        <v>2448</v>
      </c>
      <c r="BH132" s="116" t="s">
        <v>2448</v>
      </c>
      <c r="BI132" s="116" t="s">
        <v>2491</v>
      </c>
      <c r="BJ132" s="116" t="s">
        <v>2491</v>
      </c>
      <c r="BK132" s="116">
        <v>0</v>
      </c>
      <c r="BL132" s="120">
        <v>0</v>
      </c>
      <c r="BM132" s="116">
        <v>0</v>
      </c>
      <c r="BN132" s="120">
        <v>0</v>
      </c>
      <c r="BO132" s="116">
        <v>0</v>
      </c>
      <c r="BP132" s="120">
        <v>0</v>
      </c>
      <c r="BQ132" s="116">
        <v>11</v>
      </c>
      <c r="BR132" s="120">
        <v>100</v>
      </c>
      <c r="BS132" s="116">
        <v>11</v>
      </c>
      <c r="BT132" s="2"/>
      <c r="BU132" s="3"/>
      <c r="BV132" s="3"/>
      <c r="BW132" s="3"/>
      <c r="BX132" s="3"/>
    </row>
    <row r="133" spans="1:76" ht="15">
      <c r="A133" s="64" t="s">
        <v>352</v>
      </c>
      <c r="B133" s="65"/>
      <c r="C133" s="65" t="s">
        <v>64</v>
      </c>
      <c r="D133" s="66">
        <v>165.640294932183</v>
      </c>
      <c r="E133" s="68"/>
      <c r="F133" s="100" t="s">
        <v>1720</v>
      </c>
      <c r="G133" s="65"/>
      <c r="H133" s="69" t="s">
        <v>352</v>
      </c>
      <c r="I133" s="70"/>
      <c r="J133" s="70"/>
      <c r="K133" s="69" t="s">
        <v>2052</v>
      </c>
      <c r="L133" s="73">
        <v>1</v>
      </c>
      <c r="M133" s="74">
        <v>6901.35205078125</v>
      </c>
      <c r="N133" s="74">
        <v>5728.8388671875</v>
      </c>
      <c r="O133" s="75"/>
      <c r="P133" s="76"/>
      <c r="Q133" s="76"/>
      <c r="R133" s="86"/>
      <c r="S133" s="48">
        <v>1</v>
      </c>
      <c r="T133" s="48">
        <v>0</v>
      </c>
      <c r="U133" s="49">
        <v>0</v>
      </c>
      <c r="V133" s="49">
        <v>0.001709</v>
      </c>
      <c r="W133" s="49">
        <v>0.000833</v>
      </c>
      <c r="X133" s="49">
        <v>0.454897</v>
      </c>
      <c r="Y133" s="49">
        <v>0</v>
      </c>
      <c r="Z133" s="49">
        <v>0</v>
      </c>
      <c r="AA133" s="71">
        <v>133</v>
      </c>
      <c r="AB133" s="71"/>
      <c r="AC133" s="72"/>
      <c r="AD133" s="78" t="s">
        <v>1026</v>
      </c>
      <c r="AE133" s="78">
        <v>46</v>
      </c>
      <c r="AF133" s="78">
        <v>33685</v>
      </c>
      <c r="AG133" s="78">
        <v>710</v>
      </c>
      <c r="AH133" s="78">
        <v>6</v>
      </c>
      <c r="AI133" s="78">
        <v>-25200</v>
      </c>
      <c r="AJ133" s="78" t="s">
        <v>1184</v>
      </c>
      <c r="AK133" s="78"/>
      <c r="AL133" s="83" t="s">
        <v>1422</v>
      </c>
      <c r="AM133" s="78" t="s">
        <v>1453</v>
      </c>
      <c r="AN133" s="80">
        <v>40401.04877314815</v>
      </c>
      <c r="AO133" s="83" t="s">
        <v>1575</v>
      </c>
      <c r="AP133" s="78" t="b">
        <v>1</v>
      </c>
      <c r="AQ133" s="78" t="b">
        <v>0</v>
      </c>
      <c r="AR133" s="78" t="b">
        <v>0</v>
      </c>
      <c r="AS133" s="78" t="s">
        <v>853</v>
      </c>
      <c r="AT133" s="78">
        <v>399</v>
      </c>
      <c r="AU133" s="83" t="s">
        <v>1611</v>
      </c>
      <c r="AV133" s="78" t="b">
        <v>1</v>
      </c>
      <c r="AW133" s="78" t="s">
        <v>1751</v>
      </c>
      <c r="AX133" s="83" t="s">
        <v>1882</v>
      </c>
      <c r="AY133" s="78" t="s">
        <v>65</v>
      </c>
      <c r="AZ133" s="78" t="str">
        <f>REPLACE(INDEX(GroupVertices[Group],MATCH(Vertices[[#This Row],[Vertex]],GroupVertices[Vertex],0)),1,1,"")</f>
        <v>7</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353</v>
      </c>
      <c r="B134" s="65"/>
      <c r="C134" s="65" t="s">
        <v>64</v>
      </c>
      <c r="D134" s="66">
        <v>1000</v>
      </c>
      <c r="E134" s="68"/>
      <c r="F134" s="100" t="s">
        <v>1721</v>
      </c>
      <c r="G134" s="65"/>
      <c r="H134" s="69" t="s">
        <v>353</v>
      </c>
      <c r="I134" s="70"/>
      <c r="J134" s="70"/>
      <c r="K134" s="69" t="s">
        <v>2053</v>
      </c>
      <c r="L134" s="73">
        <v>1</v>
      </c>
      <c r="M134" s="74">
        <v>7312.28076171875</v>
      </c>
      <c r="N134" s="74">
        <v>5503.3056640625</v>
      </c>
      <c r="O134" s="75"/>
      <c r="P134" s="76"/>
      <c r="Q134" s="76"/>
      <c r="R134" s="86"/>
      <c r="S134" s="48">
        <v>1</v>
      </c>
      <c r="T134" s="48">
        <v>0</v>
      </c>
      <c r="U134" s="49">
        <v>0</v>
      </c>
      <c r="V134" s="49">
        <v>0.001709</v>
      </c>
      <c r="W134" s="49">
        <v>0.000833</v>
      </c>
      <c r="X134" s="49">
        <v>0.454897</v>
      </c>
      <c r="Y134" s="49">
        <v>0</v>
      </c>
      <c r="Z134" s="49">
        <v>0</v>
      </c>
      <c r="AA134" s="71">
        <v>134</v>
      </c>
      <c r="AB134" s="71"/>
      <c r="AC134" s="72"/>
      <c r="AD134" s="78" t="s">
        <v>1027</v>
      </c>
      <c r="AE134" s="78">
        <v>283</v>
      </c>
      <c r="AF134" s="78">
        <v>8534238</v>
      </c>
      <c r="AG134" s="78">
        <v>85</v>
      </c>
      <c r="AH134" s="78">
        <v>32</v>
      </c>
      <c r="AI134" s="78"/>
      <c r="AJ134" s="78" t="s">
        <v>1185</v>
      </c>
      <c r="AK134" s="78" t="s">
        <v>1305</v>
      </c>
      <c r="AL134" s="83" t="s">
        <v>1423</v>
      </c>
      <c r="AM134" s="78"/>
      <c r="AN134" s="80">
        <v>39586.89855324074</v>
      </c>
      <c r="AO134" s="83" t="s">
        <v>1576</v>
      </c>
      <c r="AP134" s="78" t="b">
        <v>0</v>
      </c>
      <c r="AQ134" s="78" t="b">
        <v>0</v>
      </c>
      <c r="AR134" s="78" t="b">
        <v>0</v>
      </c>
      <c r="AS134" s="78" t="s">
        <v>853</v>
      </c>
      <c r="AT134" s="78">
        <v>45035</v>
      </c>
      <c r="AU134" s="83" t="s">
        <v>1618</v>
      </c>
      <c r="AV134" s="78" t="b">
        <v>1</v>
      </c>
      <c r="AW134" s="78" t="s">
        <v>1751</v>
      </c>
      <c r="AX134" s="83" t="s">
        <v>1883</v>
      </c>
      <c r="AY134" s="78" t="s">
        <v>65</v>
      </c>
      <c r="AZ134" s="78" t="str">
        <f>REPLACE(INDEX(GroupVertices[Group],MATCH(Vertices[[#This Row],[Vertex]],GroupVertices[Vertex],0)),1,1,"")</f>
        <v>7</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354</v>
      </c>
      <c r="B135" s="65"/>
      <c r="C135" s="65" t="s">
        <v>64</v>
      </c>
      <c r="D135" s="66">
        <v>196.3886563949796</v>
      </c>
      <c r="E135" s="68"/>
      <c r="F135" s="100" t="s">
        <v>1722</v>
      </c>
      <c r="G135" s="65"/>
      <c r="H135" s="69" t="s">
        <v>354</v>
      </c>
      <c r="I135" s="70"/>
      <c r="J135" s="70"/>
      <c r="K135" s="69" t="s">
        <v>2054</v>
      </c>
      <c r="L135" s="73">
        <v>1</v>
      </c>
      <c r="M135" s="74">
        <v>6464.4404296875</v>
      </c>
      <c r="N135" s="74">
        <v>5667.0322265625</v>
      </c>
      <c r="O135" s="75"/>
      <c r="P135" s="76"/>
      <c r="Q135" s="76"/>
      <c r="R135" s="86"/>
      <c r="S135" s="48">
        <v>1</v>
      </c>
      <c r="T135" s="48">
        <v>0</v>
      </c>
      <c r="U135" s="49">
        <v>0</v>
      </c>
      <c r="V135" s="49">
        <v>0.001709</v>
      </c>
      <c r="W135" s="49">
        <v>0.000833</v>
      </c>
      <c r="X135" s="49">
        <v>0.454897</v>
      </c>
      <c r="Y135" s="49">
        <v>0</v>
      </c>
      <c r="Z135" s="49">
        <v>0</v>
      </c>
      <c r="AA135" s="71">
        <v>135</v>
      </c>
      <c r="AB135" s="71"/>
      <c r="AC135" s="72"/>
      <c r="AD135" s="78" t="s">
        <v>1028</v>
      </c>
      <c r="AE135" s="78">
        <v>53</v>
      </c>
      <c r="AF135" s="78">
        <v>318211</v>
      </c>
      <c r="AG135" s="78">
        <v>384</v>
      </c>
      <c r="AH135" s="78">
        <v>131</v>
      </c>
      <c r="AI135" s="78"/>
      <c r="AJ135" s="78" t="s">
        <v>1186</v>
      </c>
      <c r="AK135" s="78"/>
      <c r="AL135" s="83" t="s">
        <v>1424</v>
      </c>
      <c r="AM135" s="78"/>
      <c r="AN135" s="80">
        <v>39899.91752314815</v>
      </c>
      <c r="AO135" s="83" t="s">
        <v>1577</v>
      </c>
      <c r="AP135" s="78" t="b">
        <v>0</v>
      </c>
      <c r="AQ135" s="78" t="b">
        <v>0</v>
      </c>
      <c r="AR135" s="78" t="b">
        <v>0</v>
      </c>
      <c r="AS135" s="78" t="s">
        <v>853</v>
      </c>
      <c r="AT135" s="78">
        <v>7404</v>
      </c>
      <c r="AU135" s="83" t="s">
        <v>1611</v>
      </c>
      <c r="AV135" s="78" t="b">
        <v>1</v>
      </c>
      <c r="AW135" s="78" t="s">
        <v>1751</v>
      </c>
      <c r="AX135" s="83" t="s">
        <v>1884</v>
      </c>
      <c r="AY135" s="78" t="s">
        <v>65</v>
      </c>
      <c r="AZ135" s="78" t="str">
        <f>REPLACE(INDEX(GroupVertices[Group],MATCH(Vertices[[#This Row],[Vertex]],GroupVertices[Vertex],0)),1,1,"")</f>
        <v>7</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355</v>
      </c>
      <c r="B136" s="65"/>
      <c r="C136" s="65" t="s">
        <v>64</v>
      </c>
      <c r="D136" s="66">
        <v>196.35915363361738</v>
      </c>
      <c r="E136" s="68"/>
      <c r="F136" s="100" t="s">
        <v>1723</v>
      </c>
      <c r="G136" s="65"/>
      <c r="H136" s="69" t="s">
        <v>355</v>
      </c>
      <c r="I136" s="70"/>
      <c r="J136" s="70"/>
      <c r="K136" s="69" t="s">
        <v>2055</v>
      </c>
      <c r="L136" s="73">
        <v>1</v>
      </c>
      <c r="M136" s="74">
        <v>6130.12353515625</v>
      </c>
      <c r="N136" s="74">
        <v>5315.8828125</v>
      </c>
      <c r="O136" s="75"/>
      <c r="P136" s="76"/>
      <c r="Q136" s="76"/>
      <c r="R136" s="86"/>
      <c r="S136" s="48">
        <v>1</v>
      </c>
      <c r="T136" s="48">
        <v>0</v>
      </c>
      <c r="U136" s="49">
        <v>0</v>
      </c>
      <c r="V136" s="49">
        <v>0.001709</v>
      </c>
      <c r="W136" s="49">
        <v>0.000833</v>
      </c>
      <c r="X136" s="49">
        <v>0.454897</v>
      </c>
      <c r="Y136" s="49">
        <v>0</v>
      </c>
      <c r="Z136" s="49">
        <v>0</v>
      </c>
      <c r="AA136" s="71">
        <v>136</v>
      </c>
      <c r="AB136" s="71"/>
      <c r="AC136" s="72"/>
      <c r="AD136" s="78" t="s">
        <v>1029</v>
      </c>
      <c r="AE136" s="78">
        <v>120</v>
      </c>
      <c r="AF136" s="78">
        <v>317938</v>
      </c>
      <c r="AG136" s="78">
        <v>2193</v>
      </c>
      <c r="AH136" s="78">
        <v>1420</v>
      </c>
      <c r="AI136" s="78"/>
      <c r="AJ136" s="78" t="s">
        <v>1187</v>
      </c>
      <c r="AK136" s="78" t="s">
        <v>1306</v>
      </c>
      <c r="AL136" s="83" t="s">
        <v>1425</v>
      </c>
      <c r="AM136" s="78"/>
      <c r="AN136" s="80">
        <v>39937.96555555556</v>
      </c>
      <c r="AO136" s="83" t="s">
        <v>1578</v>
      </c>
      <c r="AP136" s="78" t="b">
        <v>0</v>
      </c>
      <c r="AQ136" s="78" t="b">
        <v>0</v>
      </c>
      <c r="AR136" s="78" t="b">
        <v>0</v>
      </c>
      <c r="AS136" s="78" t="s">
        <v>853</v>
      </c>
      <c r="AT136" s="78">
        <v>4482</v>
      </c>
      <c r="AU136" s="83" t="s">
        <v>1621</v>
      </c>
      <c r="AV136" s="78" t="b">
        <v>1</v>
      </c>
      <c r="AW136" s="78" t="s">
        <v>1751</v>
      </c>
      <c r="AX136" s="83" t="s">
        <v>1885</v>
      </c>
      <c r="AY136" s="78" t="s">
        <v>65</v>
      </c>
      <c r="AZ136" s="78" t="str">
        <f>REPLACE(INDEX(GroupVertices[Group],MATCH(Vertices[[#This Row],[Vertex]],GroupVertices[Vertex],0)),1,1,"")</f>
        <v>7</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356</v>
      </c>
      <c r="B137" s="65"/>
      <c r="C137" s="65" t="s">
        <v>64</v>
      </c>
      <c r="D137" s="66">
        <v>1000</v>
      </c>
      <c r="E137" s="68"/>
      <c r="F137" s="100" t="s">
        <v>1724</v>
      </c>
      <c r="G137" s="65"/>
      <c r="H137" s="69" t="s">
        <v>356</v>
      </c>
      <c r="I137" s="70"/>
      <c r="J137" s="70"/>
      <c r="K137" s="69" t="s">
        <v>2056</v>
      </c>
      <c r="L137" s="73">
        <v>1</v>
      </c>
      <c r="M137" s="74">
        <v>6155.9404296875</v>
      </c>
      <c r="N137" s="74">
        <v>4288.12158203125</v>
      </c>
      <c r="O137" s="75"/>
      <c r="P137" s="76"/>
      <c r="Q137" s="76"/>
      <c r="R137" s="86"/>
      <c r="S137" s="48">
        <v>1</v>
      </c>
      <c r="T137" s="48">
        <v>0</v>
      </c>
      <c r="U137" s="49">
        <v>0</v>
      </c>
      <c r="V137" s="49">
        <v>0.001709</v>
      </c>
      <c r="W137" s="49">
        <v>0.000833</v>
      </c>
      <c r="X137" s="49">
        <v>0.454897</v>
      </c>
      <c r="Y137" s="49">
        <v>0</v>
      </c>
      <c r="Z137" s="49">
        <v>0</v>
      </c>
      <c r="AA137" s="71">
        <v>137</v>
      </c>
      <c r="AB137" s="71"/>
      <c r="AC137" s="72"/>
      <c r="AD137" s="78" t="s">
        <v>1030</v>
      </c>
      <c r="AE137" s="78">
        <v>1446</v>
      </c>
      <c r="AF137" s="78">
        <v>9171675</v>
      </c>
      <c r="AG137" s="78">
        <v>6485</v>
      </c>
      <c r="AH137" s="78">
        <v>1764</v>
      </c>
      <c r="AI137" s="78"/>
      <c r="AJ137" s="78" t="s">
        <v>1188</v>
      </c>
      <c r="AK137" s="78"/>
      <c r="AL137" s="83" t="s">
        <v>1426</v>
      </c>
      <c r="AM137" s="78"/>
      <c r="AN137" s="80">
        <v>40141.88716435185</v>
      </c>
      <c r="AO137" s="83" t="s">
        <v>1579</v>
      </c>
      <c r="AP137" s="78" t="b">
        <v>0</v>
      </c>
      <c r="AQ137" s="78" t="b">
        <v>0</v>
      </c>
      <c r="AR137" s="78" t="b">
        <v>0</v>
      </c>
      <c r="AS137" s="78"/>
      <c r="AT137" s="78">
        <v>26764</v>
      </c>
      <c r="AU137" s="83" t="s">
        <v>1624</v>
      </c>
      <c r="AV137" s="78" t="b">
        <v>1</v>
      </c>
      <c r="AW137" s="78" t="s">
        <v>1751</v>
      </c>
      <c r="AX137" s="83" t="s">
        <v>1886</v>
      </c>
      <c r="AY137" s="78" t="s">
        <v>65</v>
      </c>
      <c r="AZ137" s="78" t="str">
        <f>REPLACE(INDEX(GroupVertices[Group],MATCH(Vertices[[#This Row],[Vertex]],GroupVertices[Vertex],0)),1,1,"")</f>
        <v>7</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357</v>
      </c>
      <c r="B138" s="65"/>
      <c r="C138" s="65" t="s">
        <v>64</v>
      </c>
      <c r="D138" s="66">
        <v>948.6565497319237</v>
      </c>
      <c r="E138" s="68"/>
      <c r="F138" s="100" t="s">
        <v>1725</v>
      </c>
      <c r="G138" s="65"/>
      <c r="H138" s="69" t="s">
        <v>357</v>
      </c>
      <c r="I138" s="70"/>
      <c r="J138" s="70"/>
      <c r="K138" s="69" t="s">
        <v>2057</v>
      </c>
      <c r="L138" s="73">
        <v>1</v>
      </c>
      <c r="M138" s="74">
        <v>7335.64794921875</v>
      </c>
      <c r="N138" s="74">
        <v>5001.82373046875</v>
      </c>
      <c r="O138" s="75"/>
      <c r="P138" s="76"/>
      <c r="Q138" s="76"/>
      <c r="R138" s="86"/>
      <c r="S138" s="48">
        <v>1</v>
      </c>
      <c r="T138" s="48">
        <v>0</v>
      </c>
      <c r="U138" s="49">
        <v>0</v>
      </c>
      <c r="V138" s="49">
        <v>0.001709</v>
      </c>
      <c r="W138" s="49">
        <v>0.000833</v>
      </c>
      <c r="X138" s="49">
        <v>0.454897</v>
      </c>
      <c r="Y138" s="49">
        <v>0</v>
      </c>
      <c r="Z138" s="49">
        <v>0</v>
      </c>
      <c r="AA138" s="71">
        <v>138</v>
      </c>
      <c r="AB138" s="71"/>
      <c r="AC138" s="72"/>
      <c r="AD138" s="78" t="s">
        <v>1031</v>
      </c>
      <c r="AE138" s="78">
        <v>808</v>
      </c>
      <c r="AF138" s="78">
        <v>7279225</v>
      </c>
      <c r="AG138" s="78">
        <v>15944</v>
      </c>
      <c r="AH138" s="78">
        <v>150</v>
      </c>
      <c r="AI138" s="78"/>
      <c r="AJ138" s="78" t="s">
        <v>1189</v>
      </c>
      <c r="AK138" s="78"/>
      <c r="AL138" s="78"/>
      <c r="AM138" s="78"/>
      <c r="AN138" s="80">
        <v>40211.93849537037</v>
      </c>
      <c r="AO138" s="78"/>
      <c r="AP138" s="78" t="b">
        <v>0</v>
      </c>
      <c r="AQ138" s="78" t="b">
        <v>0</v>
      </c>
      <c r="AR138" s="78" t="b">
        <v>1</v>
      </c>
      <c r="AS138" s="78" t="s">
        <v>853</v>
      </c>
      <c r="AT138" s="78">
        <v>24790</v>
      </c>
      <c r="AU138" s="83" t="s">
        <v>1626</v>
      </c>
      <c r="AV138" s="78" t="b">
        <v>1</v>
      </c>
      <c r="AW138" s="78" t="s">
        <v>1751</v>
      </c>
      <c r="AX138" s="83" t="s">
        <v>1887</v>
      </c>
      <c r="AY138" s="78" t="s">
        <v>65</v>
      </c>
      <c r="AZ138" s="78" t="str">
        <f>REPLACE(INDEX(GroupVertices[Group],MATCH(Vertices[[#This Row],[Vertex]],GroupVertices[Vertex],0)),1,1,"")</f>
        <v>7</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358</v>
      </c>
      <c r="B139" s="65"/>
      <c r="C139" s="65" t="s">
        <v>64</v>
      </c>
      <c r="D139" s="66">
        <v>315.62390433725693</v>
      </c>
      <c r="E139" s="68"/>
      <c r="F139" s="100" t="s">
        <v>1726</v>
      </c>
      <c r="G139" s="65"/>
      <c r="H139" s="69" t="s">
        <v>358</v>
      </c>
      <c r="I139" s="70"/>
      <c r="J139" s="70"/>
      <c r="K139" s="69" t="s">
        <v>2058</v>
      </c>
      <c r="L139" s="73">
        <v>1</v>
      </c>
      <c r="M139" s="74">
        <v>6567.99267578125</v>
      </c>
      <c r="N139" s="74">
        <v>4194.07861328125</v>
      </c>
      <c r="O139" s="75"/>
      <c r="P139" s="76"/>
      <c r="Q139" s="76"/>
      <c r="R139" s="86"/>
      <c r="S139" s="48">
        <v>1</v>
      </c>
      <c r="T139" s="48">
        <v>0</v>
      </c>
      <c r="U139" s="49">
        <v>0</v>
      </c>
      <c r="V139" s="49">
        <v>0.001709</v>
      </c>
      <c r="W139" s="49">
        <v>0.000833</v>
      </c>
      <c r="X139" s="49">
        <v>0.454897</v>
      </c>
      <c r="Y139" s="49">
        <v>0</v>
      </c>
      <c r="Z139" s="49">
        <v>0</v>
      </c>
      <c r="AA139" s="71">
        <v>139</v>
      </c>
      <c r="AB139" s="71"/>
      <c r="AC139" s="72"/>
      <c r="AD139" s="78" t="s">
        <v>1032</v>
      </c>
      <c r="AE139" s="78">
        <v>7</v>
      </c>
      <c r="AF139" s="78">
        <v>1421539</v>
      </c>
      <c r="AG139" s="78">
        <v>13977</v>
      </c>
      <c r="AH139" s="78">
        <v>45</v>
      </c>
      <c r="AI139" s="78">
        <v>-28800</v>
      </c>
      <c r="AJ139" s="78" t="s">
        <v>1190</v>
      </c>
      <c r="AK139" s="78" t="s">
        <v>1286</v>
      </c>
      <c r="AL139" s="83" t="s">
        <v>1427</v>
      </c>
      <c r="AM139" s="78" t="s">
        <v>1453</v>
      </c>
      <c r="AN139" s="80">
        <v>39673.03679398148</v>
      </c>
      <c r="AO139" s="83" t="s">
        <v>1580</v>
      </c>
      <c r="AP139" s="78" t="b">
        <v>0</v>
      </c>
      <c r="AQ139" s="78" t="b">
        <v>0</v>
      </c>
      <c r="AR139" s="78" t="b">
        <v>0</v>
      </c>
      <c r="AS139" s="78" t="s">
        <v>853</v>
      </c>
      <c r="AT139" s="78">
        <v>10614</v>
      </c>
      <c r="AU139" s="83" t="s">
        <v>1627</v>
      </c>
      <c r="AV139" s="78" t="b">
        <v>1</v>
      </c>
      <c r="AW139" s="78" t="s">
        <v>1751</v>
      </c>
      <c r="AX139" s="83" t="s">
        <v>1888</v>
      </c>
      <c r="AY139" s="78" t="s">
        <v>65</v>
      </c>
      <c r="AZ139" s="78" t="str">
        <f>REPLACE(INDEX(GroupVertices[Group],MATCH(Vertices[[#This Row],[Vertex]],GroupVertices[Vertex],0)),1,1,"")</f>
        <v>7</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359</v>
      </c>
      <c r="B140" s="65"/>
      <c r="C140" s="65" t="s">
        <v>64</v>
      </c>
      <c r="D140" s="66">
        <v>244.68316378279218</v>
      </c>
      <c r="E140" s="68"/>
      <c r="F140" s="100" t="s">
        <v>1727</v>
      </c>
      <c r="G140" s="65"/>
      <c r="H140" s="69" t="s">
        <v>359</v>
      </c>
      <c r="I140" s="70"/>
      <c r="J140" s="70"/>
      <c r="K140" s="69" t="s">
        <v>2059</v>
      </c>
      <c r="L140" s="73">
        <v>1</v>
      </c>
      <c r="M140" s="74">
        <v>6022.78955078125</v>
      </c>
      <c r="N140" s="74">
        <v>4805.05078125</v>
      </c>
      <c r="O140" s="75"/>
      <c r="P140" s="76"/>
      <c r="Q140" s="76"/>
      <c r="R140" s="86"/>
      <c r="S140" s="48">
        <v>1</v>
      </c>
      <c r="T140" s="48">
        <v>0</v>
      </c>
      <c r="U140" s="49">
        <v>0</v>
      </c>
      <c r="V140" s="49">
        <v>0.001709</v>
      </c>
      <c r="W140" s="49">
        <v>0.000833</v>
      </c>
      <c r="X140" s="49">
        <v>0.454897</v>
      </c>
      <c r="Y140" s="49">
        <v>0</v>
      </c>
      <c r="Z140" s="49">
        <v>0</v>
      </c>
      <c r="AA140" s="71">
        <v>140</v>
      </c>
      <c r="AB140" s="71"/>
      <c r="AC140" s="72"/>
      <c r="AD140" s="78" t="s">
        <v>1033</v>
      </c>
      <c r="AE140" s="78">
        <v>564</v>
      </c>
      <c r="AF140" s="78">
        <v>765098</v>
      </c>
      <c r="AG140" s="78">
        <v>2525</v>
      </c>
      <c r="AH140" s="78">
        <v>3</v>
      </c>
      <c r="AI140" s="78"/>
      <c r="AJ140" s="78" t="s">
        <v>1191</v>
      </c>
      <c r="AK140" s="78"/>
      <c r="AL140" s="83" t="s">
        <v>1428</v>
      </c>
      <c r="AM140" s="78"/>
      <c r="AN140" s="80">
        <v>39816.766388888886</v>
      </c>
      <c r="AO140" s="83" t="s">
        <v>1581</v>
      </c>
      <c r="AP140" s="78" t="b">
        <v>0</v>
      </c>
      <c r="AQ140" s="78" t="b">
        <v>0</v>
      </c>
      <c r="AR140" s="78" t="b">
        <v>0</v>
      </c>
      <c r="AS140" s="78" t="s">
        <v>853</v>
      </c>
      <c r="AT140" s="78">
        <v>7272</v>
      </c>
      <c r="AU140" s="83" t="s">
        <v>1611</v>
      </c>
      <c r="AV140" s="78" t="b">
        <v>1</v>
      </c>
      <c r="AW140" s="78" t="s">
        <v>1751</v>
      </c>
      <c r="AX140" s="83" t="s">
        <v>1889</v>
      </c>
      <c r="AY140" s="78" t="s">
        <v>65</v>
      </c>
      <c r="AZ140" s="78" t="str">
        <f>REPLACE(INDEX(GroupVertices[Group],MATCH(Vertices[[#This Row],[Vertex]],GroupVertices[Vertex],0)),1,1,"")</f>
        <v>7</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266</v>
      </c>
      <c r="B141" s="65"/>
      <c r="C141" s="65" t="s">
        <v>64</v>
      </c>
      <c r="D141" s="66">
        <v>162.06267985930432</v>
      </c>
      <c r="E141" s="68"/>
      <c r="F141" s="100" t="s">
        <v>582</v>
      </c>
      <c r="G141" s="65"/>
      <c r="H141" s="69" t="s">
        <v>266</v>
      </c>
      <c r="I141" s="70"/>
      <c r="J141" s="70"/>
      <c r="K141" s="69" t="s">
        <v>2060</v>
      </c>
      <c r="L141" s="73">
        <v>421.3769069860604</v>
      </c>
      <c r="M141" s="74">
        <v>1791.9930419921875</v>
      </c>
      <c r="N141" s="74">
        <v>3308.954345703125</v>
      </c>
      <c r="O141" s="75"/>
      <c r="P141" s="76"/>
      <c r="Q141" s="76"/>
      <c r="R141" s="86"/>
      <c r="S141" s="48">
        <v>1</v>
      </c>
      <c r="T141" s="48">
        <v>15</v>
      </c>
      <c r="U141" s="49">
        <v>844.456524</v>
      </c>
      <c r="V141" s="49">
        <v>0.002494</v>
      </c>
      <c r="W141" s="49">
        <v>0.039067</v>
      </c>
      <c r="X141" s="49">
        <v>2.721504</v>
      </c>
      <c r="Y141" s="49">
        <v>0.0625</v>
      </c>
      <c r="Z141" s="49">
        <v>0</v>
      </c>
      <c r="AA141" s="71">
        <v>141</v>
      </c>
      <c r="AB141" s="71"/>
      <c r="AC141" s="72"/>
      <c r="AD141" s="78" t="s">
        <v>1034</v>
      </c>
      <c r="AE141" s="78">
        <v>2206</v>
      </c>
      <c r="AF141" s="78">
        <v>580</v>
      </c>
      <c r="AG141" s="78">
        <v>147091</v>
      </c>
      <c r="AH141" s="78">
        <v>210876</v>
      </c>
      <c r="AI141" s="78"/>
      <c r="AJ141" s="78" t="s">
        <v>1192</v>
      </c>
      <c r="AK141" s="78" t="s">
        <v>1307</v>
      </c>
      <c r="AL141" s="83" t="s">
        <v>1429</v>
      </c>
      <c r="AM141" s="78"/>
      <c r="AN141" s="80">
        <v>41988.76503472222</v>
      </c>
      <c r="AO141" s="83" t="s">
        <v>1582</v>
      </c>
      <c r="AP141" s="78" t="b">
        <v>0</v>
      </c>
      <c r="AQ141" s="78" t="b">
        <v>0</v>
      </c>
      <c r="AR141" s="78" t="b">
        <v>1</v>
      </c>
      <c r="AS141" s="78"/>
      <c r="AT141" s="78">
        <v>7</v>
      </c>
      <c r="AU141" s="83" t="s">
        <v>1611</v>
      </c>
      <c r="AV141" s="78" t="b">
        <v>0</v>
      </c>
      <c r="AW141" s="78" t="s">
        <v>1751</v>
      </c>
      <c r="AX141" s="83" t="s">
        <v>1890</v>
      </c>
      <c r="AY141" s="78" t="s">
        <v>66</v>
      </c>
      <c r="AZ141" s="78" t="str">
        <f>REPLACE(INDEX(GroupVertices[Group],MATCH(Vertices[[#This Row],[Vertex]],GroupVertices[Vertex],0)),1,1,"")</f>
        <v>2</v>
      </c>
      <c r="BA141" s="48"/>
      <c r="BB141" s="48"/>
      <c r="BC141" s="48"/>
      <c r="BD141" s="48"/>
      <c r="BE141" s="48"/>
      <c r="BF141" s="48"/>
      <c r="BG141" s="116" t="s">
        <v>2449</v>
      </c>
      <c r="BH141" s="116" t="s">
        <v>2449</v>
      </c>
      <c r="BI141" s="116" t="s">
        <v>2492</v>
      </c>
      <c r="BJ141" s="116" t="s">
        <v>2492</v>
      </c>
      <c r="BK141" s="116">
        <v>0</v>
      </c>
      <c r="BL141" s="120">
        <v>0</v>
      </c>
      <c r="BM141" s="116">
        <v>0</v>
      </c>
      <c r="BN141" s="120">
        <v>0</v>
      </c>
      <c r="BO141" s="116">
        <v>0</v>
      </c>
      <c r="BP141" s="120">
        <v>0</v>
      </c>
      <c r="BQ141" s="116">
        <v>50</v>
      </c>
      <c r="BR141" s="120">
        <v>100</v>
      </c>
      <c r="BS141" s="116">
        <v>50</v>
      </c>
      <c r="BT141" s="2"/>
      <c r="BU141" s="3"/>
      <c r="BV141" s="3"/>
      <c r="BW141" s="3"/>
      <c r="BX141" s="3"/>
    </row>
    <row r="142" spans="1:76" ht="15">
      <c r="A142" s="64" t="s">
        <v>267</v>
      </c>
      <c r="B142" s="65"/>
      <c r="C142" s="65" t="s">
        <v>64</v>
      </c>
      <c r="D142" s="66">
        <v>162.00583571103869</v>
      </c>
      <c r="E142" s="68"/>
      <c r="F142" s="100" t="s">
        <v>583</v>
      </c>
      <c r="G142" s="65"/>
      <c r="H142" s="69" t="s">
        <v>267</v>
      </c>
      <c r="I142" s="70"/>
      <c r="J142" s="70"/>
      <c r="K142" s="69" t="s">
        <v>2061</v>
      </c>
      <c r="L142" s="73">
        <v>421.3769069860604</v>
      </c>
      <c r="M142" s="74">
        <v>1608.4892578125</v>
      </c>
      <c r="N142" s="74">
        <v>3098.965576171875</v>
      </c>
      <c r="O142" s="75"/>
      <c r="P142" s="76"/>
      <c r="Q142" s="76"/>
      <c r="R142" s="86"/>
      <c r="S142" s="48">
        <v>0</v>
      </c>
      <c r="T142" s="48">
        <v>16</v>
      </c>
      <c r="U142" s="49">
        <v>844.456524</v>
      </c>
      <c r="V142" s="49">
        <v>0.002494</v>
      </c>
      <c r="W142" s="49">
        <v>0.039067</v>
      </c>
      <c r="X142" s="49">
        <v>2.721504</v>
      </c>
      <c r="Y142" s="49">
        <v>0.0625</v>
      </c>
      <c r="Z142" s="49">
        <v>0</v>
      </c>
      <c r="AA142" s="71">
        <v>142</v>
      </c>
      <c r="AB142" s="71"/>
      <c r="AC142" s="72"/>
      <c r="AD142" s="78" t="s">
        <v>1035</v>
      </c>
      <c r="AE142" s="78">
        <v>44</v>
      </c>
      <c r="AF142" s="78">
        <v>54</v>
      </c>
      <c r="AG142" s="78">
        <v>123</v>
      </c>
      <c r="AH142" s="78">
        <v>177</v>
      </c>
      <c r="AI142" s="78"/>
      <c r="AJ142" s="78" t="s">
        <v>1193</v>
      </c>
      <c r="AK142" s="78" t="s">
        <v>1308</v>
      </c>
      <c r="AL142" s="78"/>
      <c r="AM142" s="78"/>
      <c r="AN142" s="80">
        <v>43684.95447916666</v>
      </c>
      <c r="AO142" s="83" t="s">
        <v>1583</v>
      </c>
      <c r="AP142" s="78" t="b">
        <v>1</v>
      </c>
      <c r="AQ142" s="78" t="b">
        <v>0</v>
      </c>
      <c r="AR142" s="78" t="b">
        <v>0</v>
      </c>
      <c r="AS142" s="78"/>
      <c r="AT142" s="78">
        <v>0</v>
      </c>
      <c r="AU142" s="78"/>
      <c r="AV142" s="78" t="b">
        <v>0</v>
      </c>
      <c r="AW142" s="78" t="s">
        <v>1751</v>
      </c>
      <c r="AX142" s="83" t="s">
        <v>1891</v>
      </c>
      <c r="AY142" s="78" t="s">
        <v>66</v>
      </c>
      <c r="AZ142" s="78" t="str">
        <f>REPLACE(INDEX(GroupVertices[Group],MATCH(Vertices[[#This Row],[Vertex]],GroupVertices[Vertex],0)),1,1,"")</f>
        <v>2</v>
      </c>
      <c r="BA142" s="48"/>
      <c r="BB142" s="48"/>
      <c r="BC142" s="48"/>
      <c r="BD142" s="48"/>
      <c r="BE142" s="48"/>
      <c r="BF142" s="48"/>
      <c r="BG142" s="116" t="s">
        <v>2449</v>
      </c>
      <c r="BH142" s="116" t="s">
        <v>2449</v>
      </c>
      <c r="BI142" s="116" t="s">
        <v>2493</v>
      </c>
      <c r="BJ142" s="116" t="s">
        <v>2493</v>
      </c>
      <c r="BK142" s="116">
        <v>0</v>
      </c>
      <c r="BL142" s="120">
        <v>0</v>
      </c>
      <c r="BM142" s="116">
        <v>0</v>
      </c>
      <c r="BN142" s="120">
        <v>0</v>
      </c>
      <c r="BO142" s="116">
        <v>0</v>
      </c>
      <c r="BP142" s="120">
        <v>0</v>
      </c>
      <c r="BQ142" s="116">
        <v>51</v>
      </c>
      <c r="BR142" s="120">
        <v>100</v>
      </c>
      <c r="BS142" s="116">
        <v>51</v>
      </c>
      <c r="BT142" s="2"/>
      <c r="BU142" s="3"/>
      <c r="BV142" s="3"/>
      <c r="BW142" s="3"/>
      <c r="BX142" s="3"/>
    </row>
    <row r="143" spans="1:76" ht="15">
      <c r="A143" s="64" t="s">
        <v>360</v>
      </c>
      <c r="B143" s="65"/>
      <c r="C143" s="65" t="s">
        <v>64</v>
      </c>
      <c r="D143" s="66">
        <v>282.19403365218767</v>
      </c>
      <c r="E143" s="68"/>
      <c r="F143" s="100" t="s">
        <v>1728</v>
      </c>
      <c r="G143" s="65"/>
      <c r="H143" s="69" t="s">
        <v>360</v>
      </c>
      <c r="I143" s="70"/>
      <c r="J143" s="70"/>
      <c r="K143" s="69" t="s">
        <v>2062</v>
      </c>
      <c r="L143" s="73">
        <v>1</v>
      </c>
      <c r="M143" s="74">
        <v>2052.72900390625</v>
      </c>
      <c r="N143" s="74">
        <v>4676.8125</v>
      </c>
      <c r="O143" s="75"/>
      <c r="P143" s="76"/>
      <c r="Q143" s="76"/>
      <c r="R143" s="86"/>
      <c r="S143" s="48">
        <v>2</v>
      </c>
      <c r="T143" s="48">
        <v>0</v>
      </c>
      <c r="U143" s="49">
        <v>0</v>
      </c>
      <c r="V143" s="49">
        <v>0.001789</v>
      </c>
      <c r="W143" s="49">
        <v>0.00806</v>
      </c>
      <c r="X143" s="49">
        <v>0.43916</v>
      </c>
      <c r="Y143" s="49">
        <v>0.5</v>
      </c>
      <c r="Z143" s="49">
        <v>0</v>
      </c>
      <c r="AA143" s="71">
        <v>143</v>
      </c>
      <c r="AB143" s="71"/>
      <c r="AC143" s="72"/>
      <c r="AD143" s="78" t="s">
        <v>1036</v>
      </c>
      <c r="AE143" s="78">
        <v>420</v>
      </c>
      <c r="AF143" s="78">
        <v>1112200</v>
      </c>
      <c r="AG143" s="78">
        <v>210465</v>
      </c>
      <c r="AH143" s="78">
        <v>1290</v>
      </c>
      <c r="AI143" s="78"/>
      <c r="AJ143" s="78" t="s">
        <v>1194</v>
      </c>
      <c r="AK143" s="78" t="s">
        <v>1241</v>
      </c>
      <c r="AL143" s="83" t="s">
        <v>1430</v>
      </c>
      <c r="AM143" s="78"/>
      <c r="AN143" s="80">
        <v>39898.486875</v>
      </c>
      <c r="AO143" s="83" t="s">
        <v>1584</v>
      </c>
      <c r="AP143" s="78" t="b">
        <v>0</v>
      </c>
      <c r="AQ143" s="78" t="b">
        <v>0</v>
      </c>
      <c r="AR143" s="78" t="b">
        <v>1</v>
      </c>
      <c r="AS143" s="78"/>
      <c r="AT143" s="78">
        <v>12776</v>
      </c>
      <c r="AU143" s="83" t="s">
        <v>1611</v>
      </c>
      <c r="AV143" s="78" t="b">
        <v>1</v>
      </c>
      <c r="AW143" s="78" t="s">
        <v>1751</v>
      </c>
      <c r="AX143" s="83" t="s">
        <v>1892</v>
      </c>
      <c r="AY143" s="78" t="s">
        <v>65</v>
      </c>
      <c r="AZ143" s="78" t="str">
        <f>REPLACE(INDEX(GroupVertices[Group],MATCH(Vertices[[#This Row],[Vertex]],GroupVertices[Vertex],0)),1,1,"")</f>
        <v>2</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361</v>
      </c>
      <c r="B144" s="65"/>
      <c r="C144" s="65" t="s">
        <v>64</v>
      </c>
      <c r="D144" s="66">
        <v>297.0449456271178</v>
      </c>
      <c r="E144" s="68"/>
      <c r="F144" s="100" t="s">
        <v>1729</v>
      </c>
      <c r="G144" s="65"/>
      <c r="H144" s="69" t="s">
        <v>361</v>
      </c>
      <c r="I144" s="70"/>
      <c r="J144" s="70"/>
      <c r="K144" s="69" t="s">
        <v>2063</v>
      </c>
      <c r="L144" s="73">
        <v>1</v>
      </c>
      <c r="M144" s="74">
        <v>194.9122772216797</v>
      </c>
      <c r="N144" s="74">
        <v>3356.9462890625</v>
      </c>
      <c r="O144" s="75"/>
      <c r="P144" s="76"/>
      <c r="Q144" s="76"/>
      <c r="R144" s="86"/>
      <c r="S144" s="48">
        <v>2</v>
      </c>
      <c r="T144" s="48">
        <v>0</v>
      </c>
      <c r="U144" s="49">
        <v>0</v>
      </c>
      <c r="V144" s="49">
        <v>0.001789</v>
      </c>
      <c r="W144" s="49">
        <v>0.00806</v>
      </c>
      <c r="X144" s="49">
        <v>0.43916</v>
      </c>
      <c r="Y144" s="49">
        <v>0.5</v>
      </c>
      <c r="Z144" s="49">
        <v>0</v>
      </c>
      <c r="AA144" s="71">
        <v>144</v>
      </c>
      <c r="AB144" s="71"/>
      <c r="AC144" s="72"/>
      <c r="AD144" s="78" t="s">
        <v>1037</v>
      </c>
      <c r="AE144" s="78">
        <v>164</v>
      </c>
      <c r="AF144" s="78">
        <v>1249621</v>
      </c>
      <c r="AG144" s="78">
        <v>21290</v>
      </c>
      <c r="AH144" s="78">
        <v>322</v>
      </c>
      <c r="AI144" s="78"/>
      <c r="AJ144" s="78" t="s">
        <v>1195</v>
      </c>
      <c r="AK144" s="78" t="s">
        <v>1309</v>
      </c>
      <c r="AL144" s="83" t="s">
        <v>1431</v>
      </c>
      <c r="AM144" s="78"/>
      <c r="AN144" s="80">
        <v>40241.84986111111</v>
      </c>
      <c r="AO144" s="83" t="s">
        <v>1585</v>
      </c>
      <c r="AP144" s="78" t="b">
        <v>0</v>
      </c>
      <c r="AQ144" s="78" t="b">
        <v>0</v>
      </c>
      <c r="AR144" s="78" t="b">
        <v>1</v>
      </c>
      <c r="AS144" s="78"/>
      <c r="AT144" s="78">
        <v>4956</v>
      </c>
      <c r="AU144" s="83" t="s">
        <v>1611</v>
      </c>
      <c r="AV144" s="78" t="b">
        <v>1</v>
      </c>
      <c r="AW144" s="78" t="s">
        <v>1751</v>
      </c>
      <c r="AX144" s="83" t="s">
        <v>1893</v>
      </c>
      <c r="AY144" s="78" t="s">
        <v>65</v>
      </c>
      <c r="AZ144" s="78" t="str">
        <f>REPLACE(INDEX(GroupVertices[Group],MATCH(Vertices[[#This Row],[Vertex]],GroupVertices[Vertex],0)),1,1,"")</f>
        <v>2</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268</v>
      </c>
      <c r="B145" s="65"/>
      <c r="C145" s="65" t="s">
        <v>64</v>
      </c>
      <c r="D145" s="66">
        <v>162.45302408655814</v>
      </c>
      <c r="E145" s="68"/>
      <c r="F145" s="100" t="s">
        <v>584</v>
      </c>
      <c r="G145" s="65"/>
      <c r="H145" s="69" t="s">
        <v>268</v>
      </c>
      <c r="I145" s="70"/>
      <c r="J145" s="70"/>
      <c r="K145" s="69" t="s">
        <v>2064</v>
      </c>
      <c r="L145" s="73">
        <v>1</v>
      </c>
      <c r="M145" s="74">
        <v>5801.83544921875</v>
      </c>
      <c r="N145" s="74">
        <v>7153.96826171875</v>
      </c>
      <c r="O145" s="75"/>
      <c r="P145" s="76"/>
      <c r="Q145" s="76"/>
      <c r="R145" s="86"/>
      <c r="S145" s="48">
        <v>0</v>
      </c>
      <c r="T145" s="48">
        <v>1</v>
      </c>
      <c r="U145" s="49">
        <v>0</v>
      </c>
      <c r="V145" s="49">
        <v>0.002242</v>
      </c>
      <c r="W145" s="49">
        <v>0.004987</v>
      </c>
      <c r="X145" s="49">
        <v>0.352997</v>
      </c>
      <c r="Y145" s="49">
        <v>0</v>
      </c>
      <c r="Z145" s="49">
        <v>0</v>
      </c>
      <c r="AA145" s="71">
        <v>145</v>
      </c>
      <c r="AB145" s="71"/>
      <c r="AC145" s="72"/>
      <c r="AD145" s="78" t="s">
        <v>1038</v>
      </c>
      <c r="AE145" s="78">
        <v>4970</v>
      </c>
      <c r="AF145" s="78">
        <v>4192</v>
      </c>
      <c r="AG145" s="78">
        <v>15142</v>
      </c>
      <c r="AH145" s="78">
        <v>1</v>
      </c>
      <c r="AI145" s="78"/>
      <c r="AJ145" s="78" t="s">
        <v>1196</v>
      </c>
      <c r="AK145" s="78" t="s">
        <v>1310</v>
      </c>
      <c r="AL145" s="83" t="s">
        <v>1432</v>
      </c>
      <c r="AM145" s="78"/>
      <c r="AN145" s="80">
        <v>39778.71299768519</v>
      </c>
      <c r="AO145" s="83" t="s">
        <v>1586</v>
      </c>
      <c r="AP145" s="78" t="b">
        <v>0</v>
      </c>
      <c r="AQ145" s="78" t="b">
        <v>0</v>
      </c>
      <c r="AR145" s="78" t="b">
        <v>1</v>
      </c>
      <c r="AS145" s="78"/>
      <c r="AT145" s="78">
        <v>59</v>
      </c>
      <c r="AU145" s="83" t="s">
        <v>1610</v>
      </c>
      <c r="AV145" s="78" t="b">
        <v>0</v>
      </c>
      <c r="AW145" s="78" t="s">
        <v>1751</v>
      </c>
      <c r="AX145" s="83" t="s">
        <v>1894</v>
      </c>
      <c r="AY145" s="78" t="s">
        <v>66</v>
      </c>
      <c r="AZ145" s="78" t="str">
        <f>REPLACE(INDEX(GroupVertices[Group],MATCH(Vertices[[#This Row],[Vertex]],GroupVertices[Vertex],0)),1,1,"")</f>
        <v>3</v>
      </c>
      <c r="BA145" s="48" t="s">
        <v>491</v>
      </c>
      <c r="BB145" s="48" t="s">
        <v>491</v>
      </c>
      <c r="BC145" s="48" t="s">
        <v>512</v>
      </c>
      <c r="BD145" s="48" t="s">
        <v>512</v>
      </c>
      <c r="BE145" s="48"/>
      <c r="BF145" s="48"/>
      <c r="BG145" s="116" t="s">
        <v>2450</v>
      </c>
      <c r="BH145" s="116" t="s">
        <v>2450</v>
      </c>
      <c r="BI145" s="116" t="s">
        <v>2494</v>
      </c>
      <c r="BJ145" s="116" t="s">
        <v>2494</v>
      </c>
      <c r="BK145" s="116">
        <v>0</v>
      </c>
      <c r="BL145" s="120">
        <v>0</v>
      </c>
      <c r="BM145" s="116">
        <v>0</v>
      </c>
      <c r="BN145" s="120">
        <v>0</v>
      </c>
      <c r="BO145" s="116">
        <v>0</v>
      </c>
      <c r="BP145" s="120">
        <v>0</v>
      </c>
      <c r="BQ145" s="116">
        <v>18</v>
      </c>
      <c r="BR145" s="120">
        <v>100</v>
      </c>
      <c r="BS145" s="116">
        <v>18</v>
      </c>
      <c r="BT145" s="2"/>
      <c r="BU145" s="3"/>
      <c r="BV145" s="3"/>
      <c r="BW145" s="3"/>
      <c r="BX145" s="3"/>
    </row>
    <row r="146" spans="1:76" ht="15">
      <c r="A146" s="64" t="s">
        <v>269</v>
      </c>
      <c r="B146" s="65"/>
      <c r="C146" s="65" t="s">
        <v>64</v>
      </c>
      <c r="D146" s="66">
        <v>162.014048933982</v>
      </c>
      <c r="E146" s="68"/>
      <c r="F146" s="100" t="s">
        <v>585</v>
      </c>
      <c r="G146" s="65"/>
      <c r="H146" s="69" t="s">
        <v>269</v>
      </c>
      <c r="I146" s="70"/>
      <c r="J146" s="70"/>
      <c r="K146" s="69" t="s">
        <v>2065</v>
      </c>
      <c r="L146" s="73">
        <v>1305.5033722423673</v>
      </c>
      <c r="M146" s="74">
        <v>7355.37744140625</v>
      </c>
      <c r="N146" s="74">
        <v>8494.7548828125</v>
      </c>
      <c r="O146" s="75"/>
      <c r="P146" s="76"/>
      <c r="Q146" s="76"/>
      <c r="R146" s="86"/>
      <c r="S146" s="48">
        <v>0</v>
      </c>
      <c r="T146" s="48">
        <v>11</v>
      </c>
      <c r="U146" s="49">
        <v>2620.496904</v>
      </c>
      <c r="V146" s="49">
        <v>0.002347</v>
      </c>
      <c r="W146" s="49">
        <v>0.008166</v>
      </c>
      <c r="X146" s="49">
        <v>3.80786</v>
      </c>
      <c r="Y146" s="49">
        <v>0</v>
      </c>
      <c r="Z146" s="49">
        <v>0</v>
      </c>
      <c r="AA146" s="71">
        <v>146</v>
      </c>
      <c r="AB146" s="71"/>
      <c r="AC146" s="72"/>
      <c r="AD146" s="78" t="s">
        <v>1039</v>
      </c>
      <c r="AE146" s="78">
        <v>443</v>
      </c>
      <c r="AF146" s="78">
        <v>130</v>
      </c>
      <c r="AG146" s="78">
        <v>528</v>
      </c>
      <c r="AH146" s="78">
        <v>273</v>
      </c>
      <c r="AI146" s="78"/>
      <c r="AJ146" s="78" t="s">
        <v>1197</v>
      </c>
      <c r="AK146" s="78" t="s">
        <v>1311</v>
      </c>
      <c r="AL146" s="78"/>
      <c r="AM146" s="78"/>
      <c r="AN146" s="80">
        <v>42639.26599537037</v>
      </c>
      <c r="AO146" s="83" t="s">
        <v>1587</v>
      </c>
      <c r="AP146" s="78" t="b">
        <v>0</v>
      </c>
      <c r="AQ146" s="78" t="b">
        <v>0</v>
      </c>
      <c r="AR146" s="78" t="b">
        <v>0</v>
      </c>
      <c r="AS146" s="78"/>
      <c r="AT146" s="78">
        <v>0</v>
      </c>
      <c r="AU146" s="83" t="s">
        <v>1611</v>
      </c>
      <c r="AV146" s="78" t="b">
        <v>0</v>
      </c>
      <c r="AW146" s="78" t="s">
        <v>1751</v>
      </c>
      <c r="AX146" s="83" t="s">
        <v>1895</v>
      </c>
      <c r="AY146" s="78" t="s">
        <v>66</v>
      </c>
      <c r="AZ146" s="78" t="str">
        <f>REPLACE(INDEX(GroupVertices[Group],MATCH(Vertices[[#This Row],[Vertex]],GroupVertices[Vertex],0)),1,1,"")</f>
        <v>4</v>
      </c>
      <c r="BA146" s="48"/>
      <c r="BB146" s="48"/>
      <c r="BC146" s="48"/>
      <c r="BD146" s="48"/>
      <c r="BE146" s="48"/>
      <c r="BF146" s="48"/>
      <c r="BG146" s="116" t="s">
        <v>2451</v>
      </c>
      <c r="BH146" s="116" t="s">
        <v>2451</v>
      </c>
      <c r="BI146" s="116" t="s">
        <v>2495</v>
      </c>
      <c r="BJ146" s="116" t="s">
        <v>2495</v>
      </c>
      <c r="BK146" s="116">
        <v>3</v>
      </c>
      <c r="BL146" s="120">
        <v>8.571428571428571</v>
      </c>
      <c r="BM146" s="116">
        <v>1</v>
      </c>
      <c r="BN146" s="120">
        <v>2.857142857142857</v>
      </c>
      <c r="BO146" s="116">
        <v>0</v>
      </c>
      <c r="BP146" s="120">
        <v>0</v>
      </c>
      <c r="BQ146" s="116">
        <v>31</v>
      </c>
      <c r="BR146" s="120">
        <v>88.57142857142857</v>
      </c>
      <c r="BS146" s="116">
        <v>35</v>
      </c>
      <c r="BT146" s="2"/>
      <c r="BU146" s="3"/>
      <c r="BV146" s="3"/>
      <c r="BW146" s="3"/>
      <c r="BX146" s="3"/>
    </row>
    <row r="147" spans="1:76" ht="15">
      <c r="A147" s="64" t="s">
        <v>362</v>
      </c>
      <c r="B147" s="65"/>
      <c r="C147" s="65" t="s">
        <v>64</v>
      </c>
      <c r="D147" s="66">
        <v>162.20727581059603</v>
      </c>
      <c r="E147" s="68"/>
      <c r="F147" s="100" t="s">
        <v>1730</v>
      </c>
      <c r="G147" s="65"/>
      <c r="H147" s="69" t="s">
        <v>362</v>
      </c>
      <c r="I147" s="70"/>
      <c r="J147" s="70"/>
      <c r="K147" s="69" t="s">
        <v>2066</v>
      </c>
      <c r="L147" s="73">
        <v>1</v>
      </c>
      <c r="M147" s="74">
        <v>7958.91796875</v>
      </c>
      <c r="N147" s="74">
        <v>8355.576171875</v>
      </c>
      <c r="O147" s="75"/>
      <c r="P147" s="76"/>
      <c r="Q147" s="76"/>
      <c r="R147" s="86"/>
      <c r="S147" s="48">
        <v>1</v>
      </c>
      <c r="T147" s="48">
        <v>0</v>
      </c>
      <c r="U147" s="49">
        <v>0</v>
      </c>
      <c r="V147" s="49">
        <v>0.001709</v>
      </c>
      <c r="W147" s="49">
        <v>0.000842</v>
      </c>
      <c r="X147" s="49">
        <v>0.444244</v>
      </c>
      <c r="Y147" s="49">
        <v>0</v>
      </c>
      <c r="Z147" s="49">
        <v>0</v>
      </c>
      <c r="AA147" s="71">
        <v>147</v>
      </c>
      <c r="AB147" s="71"/>
      <c r="AC147" s="72"/>
      <c r="AD147" s="78" t="s">
        <v>1040</v>
      </c>
      <c r="AE147" s="78">
        <v>192</v>
      </c>
      <c r="AF147" s="78">
        <v>1918</v>
      </c>
      <c r="AG147" s="78">
        <v>514</v>
      </c>
      <c r="AH147" s="78">
        <v>939</v>
      </c>
      <c r="AI147" s="78"/>
      <c r="AJ147" s="78" t="s">
        <v>1198</v>
      </c>
      <c r="AK147" s="78" t="s">
        <v>1235</v>
      </c>
      <c r="AL147" s="83" t="s">
        <v>1433</v>
      </c>
      <c r="AM147" s="78"/>
      <c r="AN147" s="80">
        <v>42522.84425925926</v>
      </c>
      <c r="AO147" s="78"/>
      <c r="AP147" s="78" t="b">
        <v>1</v>
      </c>
      <c r="AQ147" s="78" t="b">
        <v>0</v>
      </c>
      <c r="AR147" s="78" t="b">
        <v>1</v>
      </c>
      <c r="AS147" s="78"/>
      <c r="AT147" s="78">
        <v>42</v>
      </c>
      <c r="AU147" s="78"/>
      <c r="AV147" s="78" t="b">
        <v>0</v>
      </c>
      <c r="AW147" s="78" t="s">
        <v>1751</v>
      </c>
      <c r="AX147" s="83" t="s">
        <v>1896</v>
      </c>
      <c r="AY147" s="78" t="s">
        <v>65</v>
      </c>
      <c r="AZ147" s="78" t="str">
        <f>REPLACE(INDEX(GroupVertices[Group],MATCH(Vertices[[#This Row],[Vertex]],GroupVertices[Vertex],0)),1,1,"")</f>
        <v>4</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363</v>
      </c>
      <c r="B148" s="65"/>
      <c r="C148" s="65" t="s">
        <v>64</v>
      </c>
      <c r="D148" s="66">
        <v>235.15452834385974</v>
      </c>
      <c r="E148" s="68"/>
      <c r="F148" s="100" t="s">
        <v>1731</v>
      </c>
      <c r="G148" s="65"/>
      <c r="H148" s="69" t="s">
        <v>363</v>
      </c>
      <c r="I148" s="70"/>
      <c r="J148" s="70"/>
      <c r="K148" s="69" t="s">
        <v>2067</v>
      </c>
      <c r="L148" s="73">
        <v>1</v>
      </c>
      <c r="M148" s="74">
        <v>6875.2724609375</v>
      </c>
      <c r="N148" s="74">
        <v>9320.337890625</v>
      </c>
      <c r="O148" s="75"/>
      <c r="P148" s="76"/>
      <c r="Q148" s="76"/>
      <c r="R148" s="86"/>
      <c r="S148" s="48">
        <v>1</v>
      </c>
      <c r="T148" s="48">
        <v>0</v>
      </c>
      <c r="U148" s="49">
        <v>0</v>
      </c>
      <c r="V148" s="49">
        <v>0.001709</v>
      </c>
      <c r="W148" s="49">
        <v>0.000842</v>
      </c>
      <c r="X148" s="49">
        <v>0.444244</v>
      </c>
      <c r="Y148" s="49">
        <v>0</v>
      </c>
      <c r="Z148" s="49">
        <v>0</v>
      </c>
      <c r="AA148" s="71">
        <v>148</v>
      </c>
      <c r="AB148" s="71"/>
      <c r="AC148" s="72"/>
      <c r="AD148" s="78" t="s">
        <v>1041</v>
      </c>
      <c r="AE148" s="78">
        <v>44810</v>
      </c>
      <c r="AF148" s="78">
        <v>676926</v>
      </c>
      <c r="AG148" s="78">
        <v>35067</v>
      </c>
      <c r="AH148" s="78">
        <v>13862</v>
      </c>
      <c r="AI148" s="78"/>
      <c r="AJ148" s="78" t="s">
        <v>1199</v>
      </c>
      <c r="AK148" s="78" t="s">
        <v>1312</v>
      </c>
      <c r="AL148" s="83" t="s">
        <v>1434</v>
      </c>
      <c r="AM148" s="78"/>
      <c r="AN148" s="80">
        <v>39903.01405092593</v>
      </c>
      <c r="AO148" s="83" t="s">
        <v>1588</v>
      </c>
      <c r="AP148" s="78" t="b">
        <v>0</v>
      </c>
      <c r="AQ148" s="78" t="b">
        <v>0</v>
      </c>
      <c r="AR148" s="78" t="b">
        <v>0</v>
      </c>
      <c r="AS148" s="78"/>
      <c r="AT148" s="78">
        <v>3181</v>
      </c>
      <c r="AU148" s="83" t="s">
        <v>1628</v>
      </c>
      <c r="AV148" s="78" t="b">
        <v>1</v>
      </c>
      <c r="AW148" s="78" t="s">
        <v>1751</v>
      </c>
      <c r="AX148" s="83" t="s">
        <v>1897</v>
      </c>
      <c r="AY148" s="78" t="s">
        <v>65</v>
      </c>
      <c r="AZ148" s="78" t="str">
        <f>REPLACE(INDEX(GroupVertices[Group],MATCH(Vertices[[#This Row],[Vertex]],GroupVertices[Vertex],0)),1,1,"")</f>
        <v>4</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364</v>
      </c>
      <c r="B149" s="65"/>
      <c r="C149" s="65" t="s">
        <v>64</v>
      </c>
      <c r="D149" s="66">
        <v>162.41055307844331</v>
      </c>
      <c r="E149" s="68"/>
      <c r="F149" s="100" t="s">
        <v>1732</v>
      </c>
      <c r="G149" s="65"/>
      <c r="H149" s="69" t="s">
        <v>364</v>
      </c>
      <c r="I149" s="70"/>
      <c r="J149" s="70"/>
      <c r="K149" s="69" t="s">
        <v>2068</v>
      </c>
      <c r="L149" s="73">
        <v>1</v>
      </c>
      <c r="M149" s="74">
        <v>7852.2578125</v>
      </c>
      <c r="N149" s="74">
        <v>8948.2080078125</v>
      </c>
      <c r="O149" s="75"/>
      <c r="P149" s="76"/>
      <c r="Q149" s="76"/>
      <c r="R149" s="86"/>
      <c r="S149" s="48">
        <v>1</v>
      </c>
      <c r="T149" s="48">
        <v>0</v>
      </c>
      <c r="U149" s="49">
        <v>0</v>
      </c>
      <c r="V149" s="49">
        <v>0.001709</v>
      </c>
      <c r="W149" s="49">
        <v>0.000842</v>
      </c>
      <c r="X149" s="49">
        <v>0.444244</v>
      </c>
      <c r="Y149" s="49">
        <v>0</v>
      </c>
      <c r="Z149" s="49">
        <v>0</v>
      </c>
      <c r="AA149" s="71">
        <v>149</v>
      </c>
      <c r="AB149" s="71"/>
      <c r="AC149" s="72"/>
      <c r="AD149" s="78" t="s">
        <v>1042</v>
      </c>
      <c r="AE149" s="78">
        <v>55</v>
      </c>
      <c r="AF149" s="78">
        <v>3799</v>
      </c>
      <c r="AG149" s="78">
        <v>6398</v>
      </c>
      <c r="AH149" s="78">
        <v>1335</v>
      </c>
      <c r="AI149" s="78"/>
      <c r="AJ149" s="78" t="s">
        <v>1200</v>
      </c>
      <c r="AK149" s="78" t="s">
        <v>1234</v>
      </c>
      <c r="AL149" s="83" t="s">
        <v>1435</v>
      </c>
      <c r="AM149" s="78"/>
      <c r="AN149" s="80">
        <v>40113.882835648146</v>
      </c>
      <c r="AO149" s="83" t="s">
        <v>1589</v>
      </c>
      <c r="AP149" s="78" t="b">
        <v>0</v>
      </c>
      <c r="AQ149" s="78" t="b">
        <v>0</v>
      </c>
      <c r="AR149" s="78" t="b">
        <v>1</v>
      </c>
      <c r="AS149" s="78"/>
      <c r="AT149" s="78">
        <v>55</v>
      </c>
      <c r="AU149" s="83" t="s">
        <v>1629</v>
      </c>
      <c r="AV149" s="78" t="b">
        <v>0</v>
      </c>
      <c r="AW149" s="78" t="s">
        <v>1751</v>
      </c>
      <c r="AX149" s="83" t="s">
        <v>1898</v>
      </c>
      <c r="AY149" s="78" t="s">
        <v>65</v>
      </c>
      <c r="AZ149" s="78" t="str">
        <f>REPLACE(INDEX(GroupVertices[Group],MATCH(Vertices[[#This Row],[Vertex]],GroupVertices[Vertex],0)),1,1,"")</f>
        <v>4</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365</v>
      </c>
      <c r="B150" s="65"/>
      <c r="C150" s="65" t="s">
        <v>64</v>
      </c>
      <c r="D150" s="66">
        <v>163.80809780348386</v>
      </c>
      <c r="E150" s="68"/>
      <c r="F150" s="100" t="s">
        <v>1733</v>
      </c>
      <c r="G150" s="65"/>
      <c r="H150" s="69" t="s">
        <v>365</v>
      </c>
      <c r="I150" s="70"/>
      <c r="J150" s="70"/>
      <c r="K150" s="69" t="s">
        <v>2069</v>
      </c>
      <c r="L150" s="73">
        <v>1</v>
      </c>
      <c r="M150" s="74">
        <v>7129.1416015625</v>
      </c>
      <c r="N150" s="74">
        <v>9068.3681640625</v>
      </c>
      <c r="O150" s="75"/>
      <c r="P150" s="76"/>
      <c r="Q150" s="76"/>
      <c r="R150" s="86"/>
      <c r="S150" s="48">
        <v>1</v>
      </c>
      <c r="T150" s="48">
        <v>0</v>
      </c>
      <c r="U150" s="49">
        <v>0</v>
      </c>
      <c r="V150" s="49">
        <v>0.001709</v>
      </c>
      <c r="W150" s="49">
        <v>0.000842</v>
      </c>
      <c r="X150" s="49">
        <v>0.444244</v>
      </c>
      <c r="Y150" s="49">
        <v>0</v>
      </c>
      <c r="Z150" s="49">
        <v>0</v>
      </c>
      <c r="AA150" s="71">
        <v>150</v>
      </c>
      <c r="AB150" s="71"/>
      <c r="AC150" s="72"/>
      <c r="AD150" s="78" t="s">
        <v>1043</v>
      </c>
      <c r="AE150" s="78">
        <v>26</v>
      </c>
      <c r="AF150" s="78">
        <v>16731</v>
      </c>
      <c r="AG150" s="78">
        <v>5006</v>
      </c>
      <c r="AH150" s="78">
        <v>153</v>
      </c>
      <c r="AI150" s="78"/>
      <c r="AJ150" s="78" t="s">
        <v>1201</v>
      </c>
      <c r="AK150" s="78" t="s">
        <v>1313</v>
      </c>
      <c r="AL150" s="83" t="s">
        <v>1436</v>
      </c>
      <c r="AM150" s="78"/>
      <c r="AN150" s="80">
        <v>39973.73517361111</v>
      </c>
      <c r="AO150" s="78"/>
      <c r="AP150" s="78" t="b">
        <v>0</v>
      </c>
      <c r="AQ150" s="78" t="b">
        <v>0</v>
      </c>
      <c r="AR150" s="78" t="b">
        <v>0</v>
      </c>
      <c r="AS150" s="78" t="s">
        <v>853</v>
      </c>
      <c r="AT150" s="78">
        <v>165</v>
      </c>
      <c r="AU150" s="83" t="s">
        <v>1611</v>
      </c>
      <c r="AV150" s="78" t="b">
        <v>0</v>
      </c>
      <c r="AW150" s="78" t="s">
        <v>1751</v>
      </c>
      <c r="AX150" s="83" t="s">
        <v>1899</v>
      </c>
      <c r="AY150" s="78" t="s">
        <v>65</v>
      </c>
      <c r="AZ150" s="78" t="str">
        <f>REPLACE(INDEX(GroupVertices[Group],MATCH(Vertices[[#This Row],[Vertex]],GroupVertices[Vertex],0)),1,1,"")</f>
        <v>4</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366</v>
      </c>
      <c r="B151" s="65"/>
      <c r="C151" s="65" t="s">
        <v>64</v>
      </c>
      <c r="D151" s="66">
        <v>162.09056158982244</v>
      </c>
      <c r="E151" s="68"/>
      <c r="F151" s="100" t="s">
        <v>1734</v>
      </c>
      <c r="G151" s="65"/>
      <c r="H151" s="69" t="s">
        <v>366</v>
      </c>
      <c r="I151" s="70"/>
      <c r="J151" s="70"/>
      <c r="K151" s="69" t="s">
        <v>2070</v>
      </c>
      <c r="L151" s="73">
        <v>1</v>
      </c>
      <c r="M151" s="74">
        <v>7629.42236328125</v>
      </c>
      <c r="N151" s="74">
        <v>9389.619140625</v>
      </c>
      <c r="O151" s="75"/>
      <c r="P151" s="76"/>
      <c r="Q151" s="76"/>
      <c r="R151" s="86"/>
      <c r="S151" s="48">
        <v>1</v>
      </c>
      <c r="T151" s="48">
        <v>0</v>
      </c>
      <c r="U151" s="49">
        <v>0</v>
      </c>
      <c r="V151" s="49">
        <v>0.001709</v>
      </c>
      <c r="W151" s="49">
        <v>0.000842</v>
      </c>
      <c r="X151" s="49">
        <v>0.444244</v>
      </c>
      <c r="Y151" s="49">
        <v>0</v>
      </c>
      <c r="Z151" s="49">
        <v>0</v>
      </c>
      <c r="AA151" s="71">
        <v>151</v>
      </c>
      <c r="AB151" s="71"/>
      <c r="AC151" s="72"/>
      <c r="AD151" s="78" t="s">
        <v>1044</v>
      </c>
      <c r="AE151" s="78">
        <v>347</v>
      </c>
      <c r="AF151" s="78">
        <v>838</v>
      </c>
      <c r="AG151" s="78">
        <v>529</v>
      </c>
      <c r="AH151" s="78">
        <v>657</v>
      </c>
      <c r="AI151" s="78"/>
      <c r="AJ151" s="78"/>
      <c r="AK151" s="78"/>
      <c r="AL151" s="83" t="s">
        <v>1437</v>
      </c>
      <c r="AM151" s="78"/>
      <c r="AN151" s="80">
        <v>40382.31469907407</v>
      </c>
      <c r="AO151" s="83" t="s">
        <v>1590</v>
      </c>
      <c r="AP151" s="78" t="b">
        <v>1</v>
      </c>
      <c r="AQ151" s="78" t="b">
        <v>0</v>
      </c>
      <c r="AR151" s="78" t="b">
        <v>0</v>
      </c>
      <c r="AS151" s="78"/>
      <c r="AT151" s="78">
        <v>4</v>
      </c>
      <c r="AU151" s="83" t="s">
        <v>1611</v>
      </c>
      <c r="AV151" s="78" t="b">
        <v>0</v>
      </c>
      <c r="AW151" s="78" t="s">
        <v>1751</v>
      </c>
      <c r="AX151" s="83" t="s">
        <v>1900</v>
      </c>
      <c r="AY151" s="78" t="s">
        <v>65</v>
      </c>
      <c r="AZ151" s="78" t="str">
        <f>REPLACE(INDEX(GroupVertices[Group],MATCH(Vertices[[#This Row],[Vertex]],GroupVertices[Vertex],0)),1,1,"")</f>
        <v>4</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367</v>
      </c>
      <c r="B152" s="65"/>
      <c r="C152" s="65" t="s">
        <v>64</v>
      </c>
      <c r="D152" s="66">
        <v>200.06537048679286</v>
      </c>
      <c r="E152" s="68"/>
      <c r="F152" s="100" t="s">
        <v>1735</v>
      </c>
      <c r="G152" s="65"/>
      <c r="H152" s="69" t="s">
        <v>367</v>
      </c>
      <c r="I152" s="70"/>
      <c r="J152" s="70"/>
      <c r="K152" s="69" t="s">
        <v>2071</v>
      </c>
      <c r="L152" s="73">
        <v>1</v>
      </c>
      <c r="M152" s="74">
        <v>7847.15283203125</v>
      </c>
      <c r="N152" s="74">
        <v>7659.84814453125</v>
      </c>
      <c r="O152" s="75"/>
      <c r="P152" s="76"/>
      <c r="Q152" s="76"/>
      <c r="R152" s="86"/>
      <c r="S152" s="48">
        <v>1</v>
      </c>
      <c r="T152" s="48">
        <v>0</v>
      </c>
      <c r="U152" s="49">
        <v>0</v>
      </c>
      <c r="V152" s="49">
        <v>0.001709</v>
      </c>
      <c r="W152" s="49">
        <v>0.000842</v>
      </c>
      <c r="X152" s="49">
        <v>0.444244</v>
      </c>
      <c r="Y152" s="49">
        <v>0</v>
      </c>
      <c r="Z152" s="49">
        <v>0</v>
      </c>
      <c r="AA152" s="71">
        <v>152</v>
      </c>
      <c r="AB152" s="71"/>
      <c r="AC152" s="72"/>
      <c r="AD152" s="78" t="s">
        <v>1045</v>
      </c>
      <c r="AE152" s="78">
        <v>123</v>
      </c>
      <c r="AF152" s="78">
        <v>352233</v>
      </c>
      <c r="AG152" s="78">
        <v>25194</v>
      </c>
      <c r="AH152" s="78">
        <v>6889</v>
      </c>
      <c r="AI152" s="78"/>
      <c r="AJ152" s="78" t="s">
        <v>1202</v>
      </c>
      <c r="AK152" s="78" t="s">
        <v>1314</v>
      </c>
      <c r="AL152" s="83" t="s">
        <v>1438</v>
      </c>
      <c r="AM152" s="78"/>
      <c r="AN152" s="80">
        <v>39829.12247685185</v>
      </c>
      <c r="AO152" s="83" t="s">
        <v>1591</v>
      </c>
      <c r="AP152" s="78" t="b">
        <v>0</v>
      </c>
      <c r="AQ152" s="78" t="b">
        <v>0</v>
      </c>
      <c r="AR152" s="78" t="b">
        <v>1</v>
      </c>
      <c r="AS152" s="78" t="s">
        <v>853</v>
      </c>
      <c r="AT152" s="78">
        <v>2721</v>
      </c>
      <c r="AU152" s="83" t="s">
        <v>1621</v>
      </c>
      <c r="AV152" s="78" t="b">
        <v>1</v>
      </c>
      <c r="AW152" s="78" t="s">
        <v>1751</v>
      </c>
      <c r="AX152" s="83" t="s">
        <v>1901</v>
      </c>
      <c r="AY152" s="78" t="s">
        <v>65</v>
      </c>
      <c r="AZ152" s="78" t="str">
        <f>REPLACE(INDEX(GroupVertices[Group],MATCH(Vertices[[#This Row],[Vertex]],GroupVertices[Vertex],0)),1,1,"")</f>
        <v>4</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368</v>
      </c>
      <c r="B153" s="65"/>
      <c r="C153" s="65" t="s">
        <v>64</v>
      </c>
      <c r="D153" s="66">
        <v>165.37422973630845</v>
      </c>
      <c r="E153" s="68"/>
      <c r="F153" s="100" t="s">
        <v>1736</v>
      </c>
      <c r="G153" s="65"/>
      <c r="H153" s="69" t="s">
        <v>368</v>
      </c>
      <c r="I153" s="70"/>
      <c r="J153" s="70"/>
      <c r="K153" s="69" t="s">
        <v>2072</v>
      </c>
      <c r="L153" s="73">
        <v>1</v>
      </c>
      <c r="M153" s="74">
        <v>7292.03759765625</v>
      </c>
      <c r="N153" s="74">
        <v>9646.09375</v>
      </c>
      <c r="O153" s="75"/>
      <c r="P153" s="76"/>
      <c r="Q153" s="76"/>
      <c r="R153" s="86"/>
      <c r="S153" s="48">
        <v>1</v>
      </c>
      <c r="T153" s="48">
        <v>0</v>
      </c>
      <c r="U153" s="49">
        <v>0</v>
      </c>
      <c r="V153" s="49">
        <v>0.001709</v>
      </c>
      <c r="W153" s="49">
        <v>0.000842</v>
      </c>
      <c r="X153" s="49">
        <v>0.444244</v>
      </c>
      <c r="Y153" s="49">
        <v>0</v>
      </c>
      <c r="Z153" s="49">
        <v>0</v>
      </c>
      <c r="AA153" s="71">
        <v>153</v>
      </c>
      <c r="AB153" s="71"/>
      <c r="AC153" s="72"/>
      <c r="AD153" s="78" t="s">
        <v>1046</v>
      </c>
      <c r="AE153" s="78">
        <v>282</v>
      </c>
      <c r="AF153" s="78">
        <v>31223</v>
      </c>
      <c r="AG153" s="78">
        <v>20203</v>
      </c>
      <c r="AH153" s="78">
        <v>15586</v>
      </c>
      <c r="AI153" s="78"/>
      <c r="AJ153" s="78" t="s">
        <v>1203</v>
      </c>
      <c r="AK153" s="78" t="s">
        <v>1234</v>
      </c>
      <c r="AL153" s="83" t="s">
        <v>1439</v>
      </c>
      <c r="AM153" s="78"/>
      <c r="AN153" s="80">
        <v>39848.757581018515</v>
      </c>
      <c r="AO153" s="83" t="s">
        <v>1592</v>
      </c>
      <c r="AP153" s="78" t="b">
        <v>0</v>
      </c>
      <c r="AQ153" s="78" t="b">
        <v>0</v>
      </c>
      <c r="AR153" s="78" t="b">
        <v>1</v>
      </c>
      <c r="AS153" s="78"/>
      <c r="AT153" s="78">
        <v>321</v>
      </c>
      <c r="AU153" s="83" t="s">
        <v>1610</v>
      </c>
      <c r="AV153" s="78" t="b">
        <v>0</v>
      </c>
      <c r="AW153" s="78" t="s">
        <v>1751</v>
      </c>
      <c r="AX153" s="83" t="s">
        <v>1902</v>
      </c>
      <c r="AY153" s="78" t="s">
        <v>65</v>
      </c>
      <c r="AZ153" s="78" t="str">
        <f>REPLACE(INDEX(GroupVertices[Group],MATCH(Vertices[[#This Row],[Vertex]],GroupVertices[Vertex],0)),1,1,"")</f>
        <v>4</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369</v>
      </c>
      <c r="B154" s="65"/>
      <c r="C154" s="65" t="s">
        <v>64</v>
      </c>
      <c r="D154" s="66">
        <v>167.75293039690754</v>
      </c>
      <c r="E154" s="68"/>
      <c r="F154" s="100" t="s">
        <v>1737</v>
      </c>
      <c r="G154" s="65"/>
      <c r="H154" s="69" t="s">
        <v>369</v>
      </c>
      <c r="I154" s="70"/>
      <c r="J154" s="70"/>
      <c r="K154" s="69" t="s">
        <v>2073</v>
      </c>
      <c r="L154" s="73">
        <v>1</v>
      </c>
      <c r="M154" s="74">
        <v>7602.6123046875</v>
      </c>
      <c r="N154" s="74">
        <v>7930.115234375</v>
      </c>
      <c r="O154" s="75"/>
      <c r="P154" s="76"/>
      <c r="Q154" s="76"/>
      <c r="R154" s="86"/>
      <c r="S154" s="48">
        <v>1</v>
      </c>
      <c r="T154" s="48">
        <v>0</v>
      </c>
      <c r="U154" s="49">
        <v>0</v>
      </c>
      <c r="V154" s="49">
        <v>0.001709</v>
      </c>
      <c r="W154" s="49">
        <v>0.000842</v>
      </c>
      <c r="X154" s="49">
        <v>0.444244</v>
      </c>
      <c r="Y154" s="49">
        <v>0</v>
      </c>
      <c r="Z154" s="49">
        <v>0</v>
      </c>
      <c r="AA154" s="71">
        <v>154</v>
      </c>
      <c r="AB154" s="71"/>
      <c r="AC154" s="72"/>
      <c r="AD154" s="78" t="s">
        <v>1047</v>
      </c>
      <c r="AE154" s="78">
        <v>134</v>
      </c>
      <c r="AF154" s="78">
        <v>53234</v>
      </c>
      <c r="AG154" s="78">
        <v>8379</v>
      </c>
      <c r="AH154" s="78">
        <v>1918</v>
      </c>
      <c r="AI154" s="78"/>
      <c r="AJ154" s="78" t="s">
        <v>1204</v>
      </c>
      <c r="AK154" s="78" t="s">
        <v>1234</v>
      </c>
      <c r="AL154" s="83" t="s">
        <v>1440</v>
      </c>
      <c r="AM154" s="78"/>
      <c r="AN154" s="80">
        <v>39846.812523148146</v>
      </c>
      <c r="AO154" s="83" t="s">
        <v>1593</v>
      </c>
      <c r="AP154" s="78" t="b">
        <v>0</v>
      </c>
      <c r="AQ154" s="78" t="b">
        <v>0</v>
      </c>
      <c r="AR154" s="78" t="b">
        <v>1</v>
      </c>
      <c r="AS154" s="78"/>
      <c r="AT154" s="78">
        <v>611</v>
      </c>
      <c r="AU154" s="83" t="s">
        <v>1613</v>
      </c>
      <c r="AV154" s="78" t="b">
        <v>0</v>
      </c>
      <c r="AW154" s="78" t="s">
        <v>1751</v>
      </c>
      <c r="AX154" s="83" t="s">
        <v>1903</v>
      </c>
      <c r="AY154" s="78" t="s">
        <v>65</v>
      </c>
      <c r="AZ154" s="78" t="str">
        <f>REPLACE(INDEX(GroupVertices[Group],MATCH(Vertices[[#This Row],[Vertex]],GroupVertices[Vertex],0)),1,1,"")</f>
        <v>4</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370</v>
      </c>
      <c r="B155" s="65"/>
      <c r="C155" s="65" t="s">
        <v>64</v>
      </c>
      <c r="D155" s="66">
        <v>1000</v>
      </c>
      <c r="E155" s="68"/>
      <c r="F155" s="100" t="s">
        <v>1738</v>
      </c>
      <c r="G155" s="65"/>
      <c r="H155" s="69" t="s">
        <v>370</v>
      </c>
      <c r="I155" s="70"/>
      <c r="J155" s="70"/>
      <c r="K155" s="69" t="s">
        <v>2074</v>
      </c>
      <c r="L155" s="73">
        <v>23.954463218607227</v>
      </c>
      <c r="M155" s="74">
        <v>6943.87255859375</v>
      </c>
      <c r="N155" s="74">
        <v>7773.24609375</v>
      </c>
      <c r="O155" s="75"/>
      <c r="P155" s="76"/>
      <c r="Q155" s="76"/>
      <c r="R155" s="86"/>
      <c r="S155" s="48">
        <v>3</v>
      </c>
      <c r="T155" s="48">
        <v>0</v>
      </c>
      <c r="U155" s="49">
        <v>46.111111</v>
      </c>
      <c r="V155" s="49">
        <v>0.001739</v>
      </c>
      <c r="W155" s="49">
        <v>0.002132</v>
      </c>
      <c r="X155" s="49">
        <v>0.89977</v>
      </c>
      <c r="Y155" s="49">
        <v>0.3333333333333333</v>
      </c>
      <c r="Z155" s="49">
        <v>0</v>
      </c>
      <c r="AA155" s="71">
        <v>155</v>
      </c>
      <c r="AB155" s="71"/>
      <c r="AC155" s="72"/>
      <c r="AD155" s="78" t="s">
        <v>1048</v>
      </c>
      <c r="AE155" s="78">
        <v>47</v>
      </c>
      <c r="AF155" s="78">
        <v>63135454</v>
      </c>
      <c r="AG155" s="78">
        <v>43516</v>
      </c>
      <c r="AH155" s="78">
        <v>7</v>
      </c>
      <c r="AI155" s="78"/>
      <c r="AJ155" s="78" t="s">
        <v>1205</v>
      </c>
      <c r="AK155" s="78" t="s">
        <v>1262</v>
      </c>
      <c r="AL155" s="83" t="s">
        <v>1441</v>
      </c>
      <c r="AM155" s="78"/>
      <c r="AN155" s="80">
        <v>39890.57405092593</v>
      </c>
      <c r="AO155" s="83" t="s">
        <v>1594</v>
      </c>
      <c r="AP155" s="78" t="b">
        <v>0</v>
      </c>
      <c r="AQ155" s="78" t="b">
        <v>0</v>
      </c>
      <c r="AR155" s="78" t="b">
        <v>1</v>
      </c>
      <c r="AS155" s="78"/>
      <c r="AT155" s="78">
        <v>106931</v>
      </c>
      <c r="AU155" s="83" t="s">
        <v>1611</v>
      </c>
      <c r="AV155" s="78" t="b">
        <v>1</v>
      </c>
      <c r="AW155" s="78" t="s">
        <v>1751</v>
      </c>
      <c r="AX155" s="83" t="s">
        <v>1904</v>
      </c>
      <c r="AY155" s="78" t="s">
        <v>65</v>
      </c>
      <c r="AZ155" s="78" t="str">
        <f>REPLACE(INDEX(GroupVertices[Group],MATCH(Vertices[[#This Row],[Vertex]],GroupVertices[Vertex],0)),1,1,"")</f>
        <v>4</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270</v>
      </c>
      <c r="B156" s="65"/>
      <c r="C156" s="65" t="s">
        <v>64</v>
      </c>
      <c r="D156" s="66">
        <v>162.02399125649234</v>
      </c>
      <c r="E156" s="68"/>
      <c r="F156" s="100" t="s">
        <v>586</v>
      </c>
      <c r="G156" s="65"/>
      <c r="H156" s="69" t="s">
        <v>270</v>
      </c>
      <c r="I156" s="70"/>
      <c r="J156" s="70"/>
      <c r="K156" s="69" t="s">
        <v>2075</v>
      </c>
      <c r="L156" s="73">
        <v>280.8488759875711</v>
      </c>
      <c r="M156" s="74">
        <v>6662.5126953125</v>
      </c>
      <c r="N156" s="74">
        <v>6959.7607421875</v>
      </c>
      <c r="O156" s="75"/>
      <c r="P156" s="76"/>
      <c r="Q156" s="76"/>
      <c r="R156" s="86"/>
      <c r="S156" s="48">
        <v>1</v>
      </c>
      <c r="T156" s="48">
        <v>6</v>
      </c>
      <c r="U156" s="49">
        <v>562.162681</v>
      </c>
      <c r="V156" s="49">
        <v>0.002288</v>
      </c>
      <c r="W156" s="49">
        <v>0.006251</v>
      </c>
      <c r="X156" s="49">
        <v>1.607739</v>
      </c>
      <c r="Y156" s="49">
        <v>0.16666666666666666</v>
      </c>
      <c r="Z156" s="49">
        <v>0.16666666666666666</v>
      </c>
      <c r="AA156" s="71">
        <v>156</v>
      </c>
      <c r="AB156" s="71"/>
      <c r="AC156" s="72"/>
      <c r="AD156" s="78" t="s">
        <v>1049</v>
      </c>
      <c r="AE156" s="78">
        <v>1227</v>
      </c>
      <c r="AF156" s="78">
        <v>222</v>
      </c>
      <c r="AG156" s="78">
        <v>1491</v>
      </c>
      <c r="AH156" s="78">
        <v>1642</v>
      </c>
      <c r="AI156" s="78"/>
      <c r="AJ156" s="78" t="s">
        <v>1206</v>
      </c>
      <c r="AK156" s="78" t="s">
        <v>1315</v>
      </c>
      <c r="AL156" s="83" t="s">
        <v>1442</v>
      </c>
      <c r="AM156" s="78"/>
      <c r="AN156" s="80">
        <v>39872.33625</v>
      </c>
      <c r="AO156" s="83" t="s">
        <v>1595</v>
      </c>
      <c r="AP156" s="78" t="b">
        <v>0</v>
      </c>
      <c r="AQ156" s="78" t="b">
        <v>0</v>
      </c>
      <c r="AR156" s="78" t="b">
        <v>0</v>
      </c>
      <c r="AS156" s="78"/>
      <c r="AT156" s="78">
        <v>0</v>
      </c>
      <c r="AU156" s="83" t="s">
        <v>1617</v>
      </c>
      <c r="AV156" s="78" t="b">
        <v>0</v>
      </c>
      <c r="AW156" s="78" t="s">
        <v>1751</v>
      </c>
      <c r="AX156" s="83" t="s">
        <v>1905</v>
      </c>
      <c r="AY156" s="78" t="s">
        <v>66</v>
      </c>
      <c r="AZ156" s="78" t="str">
        <f>REPLACE(INDEX(GroupVertices[Group],MATCH(Vertices[[#This Row],[Vertex]],GroupVertices[Vertex],0)),1,1,"")</f>
        <v>4</v>
      </c>
      <c r="BA156" s="48"/>
      <c r="BB156" s="48"/>
      <c r="BC156" s="48"/>
      <c r="BD156" s="48"/>
      <c r="BE156" s="48"/>
      <c r="BF156" s="48"/>
      <c r="BG156" s="116" t="s">
        <v>2452</v>
      </c>
      <c r="BH156" s="116" t="s">
        <v>2452</v>
      </c>
      <c r="BI156" s="116" t="s">
        <v>2496</v>
      </c>
      <c r="BJ156" s="116" t="s">
        <v>2496</v>
      </c>
      <c r="BK156" s="116">
        <v>0</v>
      </c>
      <c r="BL156" s="120">
        <v>0</v>
      </c>
      <c r="BM156" s="116">
        <v>1</v>
      </c>
      <c r="BN156" s="120">
        <v>10</v>
      </c>
      <c r="BO156" s="116">
        <v>0</v>
      </c>
      <c r="BP156" s="120">
        <v>0</v>
      </c>
      <c r="BQ156" s="116">
        <v>9</v>
      </c>
      <c r="BR156" s="120">
        <v>90</v>
      </c>
      <c r="BS156" s="116">
        <v>10</v>
      </c>
      <c r="BT156" s="2"/>
      <c r="BU156" s="3"/>
      <c r="BV156" s="3"/>
      <c r="BW156" s="3"/>
      <c r="BX156" s="3"/>
    </row>
    <row r="157" spans="1:76" ht="15">
      <c r="A157" s="64" t="s">
        <v>371</v>
      </c>
      <c r="B157" s="65"/>
      <c r="C157" s="65" t="s">
        <v>64</v>
      </c>
      <c r="D157" s="66">
        <v>320.9425065366747</v>
      </c>
      <c r="E157" s="68"/>
      <c r="F157" s="100" t="s">
        <v>1739</v>
      </c>
      <c r="G157" s="65"/>
      <c r="H157" s="69" t="s">
        <v>371</v>
      </c>
      <c r="I157" s="70"/>
      <c r="J157" s="70"/>
      <c r="K157" s="69" t="s">
        <v>2076</v>
      </c>
      <c r="L157" s="73">
        <v>1</v>
      </c>
      <c r="M157" s="74">
        <v>6022.78955078125</v>
      </c>
      <c r="N157" s="74">
        <v>7319.3115234375</v>
      </c>
      <c r="O157" s="75"/>
      <c r="P157" s="76"/>
      <c r="Q157" s="76"/>
      <c r="R157" s="86"/>
      <c r="S157" s="48">
        <v>2</v>
      </c>
      <c r="T157" s="48">
        <v>0</v>
      </c>
      <c r="U157" s="49">
        <v>0</v>
      </c>
      <c r="V157" s="49">
        <v>0.001681</v>
      </c>
      <c r="W157" s="49">
        <v>0.00129</v>
      </c>
      <c r="X157" s="49">
        <v>0.605526</v>
      </c>
      <c r="Y157" s="49">
        <v>1</v>
      </c>
      <c r="Z157" s="49">
        <v>0</v>
      </c>
      <c r="AA157" s="71">
        <v>157</v>
      </c>
      <c r="AB157" s="71"/>
      <c r="AC157" s="72"/>
      <c r="AD157" s="78" t="s">
        <v>1050</v>
      </c>
      <c r="AE157" s="78">
        <v>126</v>
      </c>
      <c r="AF157" s="78">
        <v>1470754</v>
      </c>
      <c r="AG157" s="78">
        <v>6170</v>
      </c>
      <c r="AH157" s="78">
        <v>3130</v>
      </c>
      <c r="AI157" s="78"/>
      <c r="AJ157" s="78" t="s">
        <v>1207</v>
      </c>
      <c r="AK157" s="78" t="s">
        <v>1316</v>
      </c>
      <c r="AL157" s="83" t="s">
        <v>1443</v>
      </c>
      <c r="AM157" s="78"/>
      <c r="AN157" s="80">
        <v>40217.813368055555</v>
      </c>
      <c r="AO157" s="83" t="s">
        <v>1596</v>
      </c>
      <c r="AP157" s="78" t="b">
        <v>0</v>
      </c>
      <c r="AQ157" s="78" t="b">
        <v>0</v>
      </c>
      <c r="AR157" s="78" t="b">
        <v>1</v>
      </c>
      <c r="AS157" s="78" t="s">
        <v>853</v>
      </c>
      <c r="AT157" s="78">
        <v>3545</v>
      </c>
      <c r="AU157" s="83" t="s">
        <v>1611</v>
      </c>
      <c r="AV157" s="78" t="b">
        <v>1</v>
      </c>
      <c r="AW157" s="78" t="s">
        <v>1751</v>
      </c>
      <c r="AX157" s="83" t="s">
        <v>1906</v>
      </c>
      <c r="AY157" s="78" t="s">
        <v>65</v>
      </c>
      <c r="AZ157" s="78" t="str">
        <f>REPLACE(INDEX(GroupVertices[Group],MATCH(Vertices[[#This Row],[Vertex]],GroupVertices[Vertex],0)),1,1,"")</f>
        <v>4</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271</v>
      </c>
      <c r="B158" s="65"/>
      <c r="C158" s="65" t="s">
        <v>64</v>
      </c>
      <c r="D158" s="66">
        <v>162.01523768993434</v>
      </c>
      <c r="E158" s="68"/>
      <c r="F158" s="100" t="s">
        <v>587</v>
      </c>
      <c r="G158" s="65"/>
      <c r="H158" s="69" t="s">
        <v>271</v>
      </c>
      <c r="I158" s="70"/>
      <c r="J158" s="70"/>
      <c r="K158" s="69" t="s">
        <v>2077</v>
      </c>
      <c r="L158" s="73">
        <v>280.8488759875711</v>
      </c>
      <c r="M158" s="74">
        <v>6498.39892578125</v>
      </c>
      <c r="N158" s="74">
        <v>7270.3681640625</v>
      </c>
      <c r="O158" s="75"/>
      <c r="P158" s="76"/>
      <c r="Q158" s="76"/>
      <c r="R158" s="86"/>
      <c r="S158" s="48">
        <v>1</v>
      </c>
      <c r="T158" s="48">
        <v>6</v>
      </c>
      <c r="U158" s="49">
        <v>562.162681</v>
      </c>
      <c r="V158" s="49">
        <v>0.002288</v>
      </c>
      <c r="W158" s="49">
        <v>0.006251</v>
      </c>
      <c r="X158" s="49">
        <v>1.607739</v>
      </c>
      <c r="Y158" s="49">
        <v>0.16666666666666666</v>
      </c>
      <c r="Z158" s="49">
        <v>0.16666666666666666</v>
      </c>
      <c r="AA158" s="71">
        <v>158</v>
      </c>
      <c r="AB158" s="71"/>
      <c r="AC158" s="72"/>
      <c r="AD158" s="78" t="s">
        <v>1051</v>
      </c>
      <c r="AE158" s="78">
        <v>223</v>
      </c>
      <c r="AF158" s="78">
        <v>141</v>
      </c>
      <c r="AG158" s="78">
        <v>1056</v>
      </c>
      <c r="AH158" s="78">
        <v>124</v>
      </c>
      <c r="AI158" s="78"/>
      <c r="AJ158" s="78" t="s">
        <v>1208</v>
      </c>
      <c r="AK158" s="78" t="s">
        <v>1317</v>
      </c>
      <c r="AL158" s="78"/>
      <c r="AM158" s="78"/>
      <c r="AN158" s="80">
        <v>40504.51806712963</v>
      </c>
      <c r="AO158" s="83" t="s">
        <v>1597</v>
      </c>
      <c r="AP158" s="78" t="b">
        <v>0</v>
      </c>
      <c r="AQ158" s="78" t="b">
        <v>0</v>
      </c>
      <c r="AR158" s="78" t="b">
        <v>0</v>
      </c>
      <c r="AS158" s="78"/>
      <c r="AT158" s="78">
        <v>1</v>
      </c>
      <c r="AU158" s="83" t="s">
        <v>1611</v>
      </c>
      <c r="AV158" s="78" t="b">
        <v>0</v>
      </c>
      <c r="AW158" s="78" t="s">
        <v>1751</v>
      </c>
      <c r="AX158" s="83" t="s">
        <v>1907</v>
      </c>
      <c r="AY158" s="78" t="s">
        <v>66</v>
      </c>
      <c r="AZ158" s="78" t="str">
        <f>REPLACE(INDEX(GroupVertices[Group],MATCH(Vertices[[#This Row],[Vertex]],GroupVertices[Vertex],0)),1,1,"")</f>
        <v>4</v>
      </c>
      <c r="BA158" s="48"/>
      <c r="BB158" s="48"/>
      <c r="BC158" s="48"/>
      <c r="BD158" s="48"/>
      <c r="BE158" s="48"/>
      <c r="BF158" s="48"/>
      <c r="BG158" s="116" t="s">
        <v>2453</v>
      </c>
      <c r="BH158" s="116" t="s">
        <v>2464</v>
      </c>
      <c r="BI158" s="116" t="s">
        <v>2497</v>
      </c>
      <c r="BJ158" s="116" t="s">
        <v>2504</v>
      </c>
      <c r="BK158" s="116">
        <v>2</v>
      </c>
      <c r="BL158" s="120">
        <v>4.651162790697675</v>
      </c>
      <c r="BM158" s="116">
        <v>4</v>
      </c>
      <c r="BN158" s="120">
        <v>9.30232558139535</v>
      </c>
      <c r="BO158" s="116">
        <v>0</v>
      </c>
      <c r="BP158" s="120">
        <v>0</v>
      </c>
      <c r="BQ158" s="116">
        <v>37</v>
      </c>
      <c r="BR158" s="120">
        <v>86.04651162790698</v>
      </c>
      <c r="BS158" s="116">
        <v>43</v>
      </c>
      <c r="BT158" s="2"/>
      <c r="BU158" s="3"/>
      <c r="BV158" s="3"/>
      <c r="BW158" s="3"/>
      <c r="BX158" s="3"/>
    </row>
    <row r="159" spans="1:76" ht="15">
      <c r="A159" s="64" t="s">
        <v>372</v>
      </c>
      <c r="B159" s="65"/>
      <c r="C159" s="65" t="s">
        <v>64</v>
      </c>
      <c r="D159" s="66">
        <v>162.00021613744588</v>
      </c>
      <c r="E159" s="68"/>
      <c r="F159" s="100" t="s">
        <v>1740</v>
      </c>
      <c r="G159" s="65"/>
      <c r="H159" s="69" t="s">
        <v>372</v>
      </c>
      <c r="I159" s="70"/>
      <c r="J159" s="70"/>
      <c r="K159" s="69" t="s">
        <v>2078</v>
      </c>
      <c r="L159" s="73">
        <v>1</v>
      </c>
      <c r="M159" s="74">
        <v>6676.587890625</v>
      </c>
      <c r="N159" s="74">
        <v>6081.74462890625</v>
      </c>
      <c r="O159" s="75"/>
      <c r="P159" s="76"/>
      <c r="Q159" s="76"/>
      <c r="R159" s="86"/>
      <c r="S159" s="48">
        <v>2</v>
      </c>
      <c r="T159" s="48">
        <v>0</v>
      </c>
      <c r="U159" s="49">
        <v>0</v>
      </c>
      <c r="V159" s="49">
        <v>0.001681</v>
      </c>
      <c r="W159" s="49">
        <v>0.00129</v>
      </c>
      <c r="X159" s="49">
        <v>0.605526</v>
      </c>
      <c r="Y159" s="49">
        <v>1</v>
      </c>
      <c r="Z159" s="49">
        <v>0</v>
      </c>
      <c r="AA159" s="71">
        <v>159</v>
      </c>
      <c r="AB159" s="71"/>
      <c r="AC159" s="72"/>
      <c r="AD159" s="78" t="s">
        <v>1052</v>
      </c>
      <c r="AE159" s="78">
        <v>20</v>
      </c>
      <c r="AF159" s="78">
        <v>2</v>
      </c>
      <c r="AG159" s="78">
        <v>1</v>
      </c>
      <c r="AH159" s="78">
        <v>0</v>
      </c>
      <c r="AI159" s="78"/>
      <c r="AJ159" s="78"/>
      <c r="AK159" s="78"/>
      <c r="AL159" s="78"/>
      <c r="AM159" s="78"/>
      <c r="AN159" s="80">
        <v>39933.64231481482</v>
      </c>
      <c r="AO159" s="78"/>
      <c r="AP159" s="78" t="b">
        <v>1</v>
      </c>
      <c r="AQ159" s="78" t="b">
        <v>1</v>
      </c>
      <c r="AR159" s="78" t="b">
        <v>0</v>
      </c>
      <c r="AS159" s="78" t="s">
        <v>853</v>
      </c>
      <c r="AT159" s="78">
        <v>0</v>
      </c>
      <c r="AU159" s="83" t="s">
        <v>1611</v>
      </c>
      <c r="AV159" s="78" t="b">
        <v>0</v>
      </c>
      <c r="AW159" s="78" t="s">
        <v>1751</v>
      </c>
      <c r="AX159" s="83" t="s">
        <v>1908</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373</v>
      </c>
      <c r="B160" s="65"/>
      <c r="C160" s="65" t="s">
        <v>64</v>
      </c>
      <c r="D160" s="66">
        <v>165.63716093921778</v>
      </c>
      <c r="E160" s="68"/>
      <c r="F160" s="100" t="s">
        <v>1741</v>
      </c>
      <c r="G160" s="65"/>
      <c r="H160" s="69" t="s">
        <v>373</v>
      </c>
      <c r="I160" s="70"/>
      <c r="J160" s="70"/>
      <c r="K160" s="69" t="s">
        <v>2079</v>
      </c>
      <c r="L160" s="73">
        <v>1</v>
      </c>
      <c r="M160" s="74">
        <v>6232.896484375</v>
      </c>
      <c r="N160" s="74">
        <v>6483.42529296875</v>
      </c>
      <c r="O160" s="75"/>
      <c r="P160" s="76"/>
      <c r="Q160" s="76"/>
      <c r="R160" s="86"/>
      <c r="S160" s="48">
        <v>2</v>
      </c>
      <c r="T160" s="48">
        <v>0</v>
      </c>
      <c r="U160" s="49">
        <v>0</v>
      </c>
      <c r="V160" s="49">
        <v>0.001681</v>
      </c>
      <c r="W160" s="49">
        <v>0.00129</v>
      </c>
      <c r="X160" s="49">
        <v>0.605526</v>
      </c>
      <c r="Y160" s="49">
        <v>1</v>
      </c>
      <c r="Z160" s="49">
        <v>0</v>
      </c>
      <c r="AA160" s="71">
        <v>160</v>
      </c>
      <c r="AB160" s="71"/>
      <c r="AC160" s="72"/>
      <c r="AD160" s="78" t="s">
        <v>373</v>
      </c>
      <c r="AE160" s="78">
        <v>253</v>
      </c>
      <c r="AF160" s="78">
        <v>33656</v>
      </c>
      <c r="AG160" s="78">
        <v>13273</v>
      </c>
      <c r="AH160" s="78">
        <v>4831</v>
      </c>
      <c r="AI160" s="78"/>
      <c r="AJ160" s="78" t="s">
        <v>1209</v>
      </c>
      <c r="AK160" s="78" t="s">
        <v>1318</v>
      </c>
      <c r="AL160" s="83" t="s">
        <v>1444</v>
      </c>
      <c r="AM160" s="78"/>
      <c r="AN160" s="80">
        <v>39888.76459490741</v>
      </c>
      <c r="AO160" s="83" t="s">
        <v>1598</v>
      </c>
      <c r="AP160" s="78" t="b">
        <v>0</v>
      </c>
      <c r="AQ160" s="78" t="b">
        <v>0</v>
      </c>
      <c r="AR160" s="78" t="b">
        <v>0</v>
      </c>
      <c r="AS160" s="78" t="s">
        <v>853</v>
      </c>
      <c r="AT160" s="78">
        <v>162</v>
      </c>
      <c r="AU160" s="83" t="s">
        <v>1621</v>
      </c>
      <c r="AV160" s="78" t="b">
        <v>1</v>
      </c>
      <c r="AW160" s="78" t="s">
        <v>1751</v>
      </c>
      <c r="AX160" s="83" t="s">
        <v>1909</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272</v>
      </c>
      <c r="B161" s="65"/>
      <c r="C161" s="65" t="s">
        <v>64</v>
      </c>
      <c r="D161" s="66">
        <v>162.01210369696912</v>
      </c>
      <c r="E161" s="68"/>
      <c r="F161" s="100" t="s">
        <v>588</v>
      </c>
      <c r="G161" s="65"/>
      <c r="H161" s="69" t="s">
        <v>272</v>
      </c>
      <c r="I161" s="70"/>
      <c r="J161" s="70"/>
      <c r="K161" s="69" t="s">
        <v>2080</v>
      </c>
      <c r="L161" s="73">
        <v>1239.5454015171044</v>
      </c>
      <c r="M161" s="74">
        <v>9027.6845703125</v>
      </c>
      <c r="N161" s="74">
        <v>1611.603515625</v>
      </c>
      <c r="O161" s="75"/>
      <c r="P161" s="76"/>
      <c r="Q161" s="76"/>
      <c r="R161" s="86"/>
      <c r="S161" s="48">
        <v>0</v>
      </c>
      <c r="T161" s="48">
        <v>9</v>
      </c>
      <c r="U161" s="49">
        <v>2488</v>
      </c>
      <c r="V161" s="49">
        <v>0.002326</v>
      </c>
      <c r="W161" s="49">
        <v>0.005451</v>
      </c>
      <c r="X161" s="49">
        <v>3.837563</v>
      </c>
      <c r="Y161" s="49">
        <v>0</v>
      </c>
      <c r="Z161" s="49">
        <v>0</v>
      </c>
      <c r="AA161" s="71">
        <v>161</v>
      </c>
      <c r="AB161" s="71"/>
      <c r="AC161" s="72"/>
      <c r="AD161" s="78" t="s">
        <v>1053</v>
      </c>
      <c r="AE161" s="78">
        <v>1111</v>
      </c>
      <c r="AF161" s="78">
        <v>112</v>
      </c>
      <c r="AG161" s="78">
        <v>976</v>
      </c>
      <c r="AH161" s="78">
        <v>1170</v>
      </c>
      <c r="AI161" s="78"/>
      <c r="AJ161" s="78" t="s">
        <v>1210</v>
      </c>
      <c r="AK161" s="78" t="s">
        <v>1264</v>
      </c>
      <c r="AL161" s="78"/>
      <c r="AM161" s="78"/>
      <c r="AN161" s="80">
        <v>41873.64875</v>
      </c>
      <c r="AO161" s="78"/>
      <c r="AP161" s="78" t="b">
        <v>1</v>
      </c>
      <c r="AQ161" s="78" t="b">
        <v>0</v>
      </c>
      <c r="AR161" s="78" t="b">
        <v>0</v>
      </c>
      <c r="AS161" s="78"/>
      <c r="AT161" s="78">
        <v>2</v>
      </c>
      <c r="AU161" s="83" t="s">
        <v>1611</v>
      </c>
      <c r="AV161" s="78" t="b">
        <v>0</v>
      </c>
      <c r="AW161" s="78" t="s">
        <v>1751</v>
      </c>
      <c r="AX161" s="83" t="s">
        <v>1910</v>
      </c>
      <c r="AY161" s="78" t="s">
        <v>66</v>
      </c>
      <c r="AZ161" s="78" t="str">
        <f>REPLACE(INDEX(GroupVertices[Group],MATCH(Vertices[[#This Row],[Vertex]],GroupVertices[Vertex],0)),1,1,"")</f>
        <v>9</v>
      </c>
      <c r="BA161" s="48"/>
      <c r="BB161" s="48"/>
      <c r="BC161" s="48"/>
      <c r="BD161" s="48"/>
      <c r="BE161" s="48"/>
      <c r="BF161" s="48"/>
      <c r="BG161" s="116" t="s">
        <v>2454</v>
      </c>
      <c r="BH161" s="116" t="s">
        <v>2454</v>
      </c>
      <c r="BI161" s="116" t="s">
        <v>2498</v>
      </c>
      <c r="BJ161" s="116" t="s">
        <v>2498</v>
      </c>
      <c r="BK161" s="116">
        <v>2</v>
      </c>
      <c r="BL161" s="120">
        <v>5.128205128205129</v>
      </c>
      <c r="BM161" s="116">
        <v>0</v>
      </c>
      <c r="BN161" s="120">
        <v>0</v>
      </c>
      <c r="BO161" s="116">
        <v>0</v>
      </c>
      <c r="BP161" s="120">
        <v>0</v>
      </c>
      <c r="BQ161" s="116">
        <v>37</v>
      </c>
      <c r="BR161" s="120">
        <v>94.87179487179488</v>
      </c>
      <c r="BS161" s="116">
        <v>39</v>
      </c>
      <c r="BT161" s="2"/>
      <c r="BU161" s="3"/>
      <c r="BV161" s="3"/>
      <c r="BW161" s="3"/>
      <c r="BX161" s="3"/>
    </row>
    <row r="162" spans="1:76" ht="15">
      <c r="A162" s="64" t="s">
        <v>374</v>
      </c>
      <c r="B162" s="65"/>
      <c r="C162" s="65" t="s">
        <v>64</v>
      </c>
      <c r="D162" s="66">
        <v>164.48741779587522</v>
      </c>
      <c r="E162" s="68"/>
      <c r="F162" s="100" t="s">
        <v>1742</v>
      </c>
      <c r="G162" s="65"/>
      <c r="H162" s="69" t="s">
        <v>374</v>
      </c>
      <c r="I162" s="70"/>
      <c r="J162" s="70"/>
      <c r="K162" s="69" t="s">
        <v>2081</v>
      </c>
      <c r="L162" s="73">
        <v>1</v>
      </c>
      <c r="M162" s="74">
        <v>8659.427734375</v>
      </c>
      <c r="N162" s="74">
        <v>2794.65966796875</v>
      </c>
      <c r="O162" s="75"/>
      <c r="P162" s="76"/>
      <c r="Q162" s="76"/>
      <c r="R162" s="86"/>
      <c r="S162" s="48">
        <v>1</v>
      </c>
      <c r="T162" s="48">
        <v>0</v>
      </c>
      <c r="U162" s="49">
        <v>0</v>
      </c>
      <c r="V162" s="49">
        <v>0.001698</v>
      </c>
      <c r="W162" s="49">
        <v>0.000562</v>
      </c>
      <c r="X162" s="49">
        <v>0.512436</v>
      </c>
      <c r="Y162" s="49">
        <v>0</v>
      </c>
      <c r="Z162" s="49">
        <v>0</v>
      </c>
      <c r="AA162" s="71">
        <v>162</v>
      </c>
      <c r="AB162" s="71"/>
      <c r="AC162" s="72"/>
      <c r="AD162" s="78" t="s">
        <v>1054</v>
      </c>
      <c r="AE162" s="78">
        <v>89</v>
      </c>
      <c r="AF162" s="78">
        <v>23017</v>
      </c>
      <c r="AG162" s="78">
        <v>134</v>
      </c>
      <c r="AH162" s="78">
        <v>142</v>
      </c>
      <c r="AI162" s="78"/>
      <c r="AJ162" s="78" t="s">
        <v>1211</v>
      </c>
      <c r="AK162" s="78" t="s">
        <v>1319</v>
      </c>
      <c r="AL162" s="83" t="s">
        <v>1445</v>
      </c>
      <c r="AM162" s="78"/>
      <c r="AN162" s="80">
        <v>42278.859456018516</v>
      </c>
      <c r="AO162" s="83" t="s">
        <v>1599</v>
      </c>
      <c r="AP162" s="78" t="b">
        <v>0</v>
      </c>
      <c r="AQ162" s="78" t="b">
        <v>0</v>
      </c>
      <c r="AR162" s="78" t="b">
        <v>0</v>
      </c>
      <c r="AS162" s="78" t="s">
        <v>853</v>
      </c>
      <c r="AT162" s="78">
        <v>328</v>
      </c>
      <c r="AU162" s="83" t="s">
        <v>1611</v>
      </c>
      <c r="AV162" s="78" t="b">
        <v>1</v>
      </c>
      <c r="AW162" s="78" t="s">
        <v>1751</v>
      </c>
      <c r="AX162" s="83" t="s">
        <v>1911</v>
      </c>
      <c r="AY162" s="78" t="s">
        <v>65</v>
      </c>
      <c r="AZ162" s="78" t="str">
        <f>REPLACE(INDEX(GroupVertices[Group],MATCH(Vertices[[#This Row],[Vertex]],GroupVertices[Vertex],0)),1,1,"")</f>
        <v>9</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375</v>
      </c>
      <c r="B163" s="65"/>
      <c r="C163" s="65" t="s">
        <v>64</v>
      </c>
      <c r="D163" s="66">
        <v>240.3850545340826</v>
      </c>
      <c r="E163" s="68"/>
      <c r="F163" s="100" t="s">
        <v>1743</v>
      </c>
      <c r="G163" s="65"/>
      <c r="H163" s="69" t="s">
        <v>375</v>
      </c>
      <c r="I163" s="70"/>
      <c r="J163" s="70"/>
      <c r="K163" s="69" t="s">
        <v>2082</v>
      </c>
      <c r="L163" s="73">
        <v>1</v>
      </c>
      <c r="M163" s="74">
        <v>9804.087890625</v>
      </c>
      <c r="N163" s="74">
        <v>1197.214111328125</v>
      </c>
      <c r="O163" s="75"/>
      <c r="P163" s="76"/>
      <c r="Q163" s="76"/>
      <c r="R163" s="86"/>
      <c r="S163" s="48">
        <v>1</v>
      </c>
      <c r="T163" s="48">
        <v>0</v>
      </c>
      <c r="U163" s="49">
        <v>0</v>
      </c>
      <c r="V163" s="49">
        <v>0.001698</v>
      </c>
      <c r="W163" s="49">
        <v>0.000562</v>
      </c>
      <c r="X163" s="49">
        <v>0.512436</v>
      </c>
      <c r="Y163" s="49">
        <v>0</v>
      </c>
      <c r="Z163" s="49">
        <v>0</v>
      </c>
      <c r="AA163" s="71">
        <v>163</v>
      </c>
      <c r="AB163" s="71"/>
      <c r="AC163" s="72"/>
      <c r="AD163" s="78" t="s">
        <v>1055</v>
      </c>
      <c r="AE163" s="78">
        <v>141</v>
      </c>
      <c r="AF163" s="78">
        <v>725326</v>
      </c>
      <c r="AG163" s="78">
        <v>2204</v>
      </c>
      <c r="AH163" s="78">
        <v>114</v>
      </c>
      <c r="AI163" s="78"/>
      <c r="AJ163" s="78" t="s">
        <v>1212</v>
      </c>
      <c r="AK163" s="78" t="s">
        <v>1320</v>
      </c>
      <c r="AL163" s="83" t="s">
        <v>1446</v>
      </c>
      <c r="AM163" s="78"/>
      <c r="AN163" s="80">
        <v>40018.7840625</v>
      </c>
      <c r="AO163" s="83" t="s">
        <v>1600</v>
      </c>
      <c r="AP163" s="78" t="b">
        <v>0</v>
      </c>
      <c r="AQ163" s="78" t="b">
        <v>0</v>
      </c>
      <c r="AR163" s="78" t="b">
        <v>1</v>
      </c>
      <c r="AS163" s="78" t="s">
        <v>855</v>
      </c>
      <c r="AT163" s="78">
        <v>2279</v>
      </c>
      <c r="AU163" s="83" t="s">
        <v>1630</v>
      </c>
      <c r="AV163" s="78" t="b">
        <v>1</v>
      </c>
      <c r="AW163" s="78" t="s">
        <v>1751</v>
      </c>
      <c r="AX163" s="83" t="s">
        <v>1912</v>
      </c>
      <c r="AY163" s="78" t="s">
        <v>65</v>
      </c>
      <c r="AZ163" s="78" t="str">
        <f>REPLACE(INDEX(GroupVertices[Group],MATCH(Vertices[[#This Row],[Vertex]],GroupVertices[Vertex],0)),1,1,"")</f>
        <v>9</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376</v>
      </c>
      <c r="B164" s="65"/>
      <c r="C164" s="65" t="s">
        <v>64</v>
      </c>
      <c r="D164" s="66">
        <v>184.83059840798524</v>
      </c>
      <c r="E164" s="68"/>
      <c r="F164" s="100" t="s">
        <v>1744</v>
      </c>
      <c r="G164" s="65"/>
      <c r="H164" s="69" t="s">
        <v>376</v>
      </c>
      <c r="I164" s="70"/>
      <c r="J164" s="70"/>
      <c r="K164" s="69" t="s">
        <v>2083</v>
      </c>
      <c r="L164" s="73">
        <v>1</v>
      </c>
      <c r="M164" s="74">
        <v>9283.2919921875</v>
      </c>
      <c r="N164" s="74">
        <v>2870.30126953125</v>
      </c>
      <c r="O164" s="75"/>
      <c r="P164" s="76"/>
      <c r="Q164" s="76"/>
      <c r="R164" s="86"/>
      <c r="S164" s="48">
        <v>1</v>
      </c>
      <c r="T164" s="48">
        <v>0</v>
      </c>
      <c r="U164" s="49">
        <v>0</v>
      </c>
      <c r="V164" s="49">
        <v>0.001698</v>
      </c>
      <c r="W164" s="49">
        <v>0.000562</v>
      </c>
      <c r="X164" s="49">
        <v>0.512436</v>
      </c>
      <c r="Y164" s="49">
        <v>0</v>
      </c>
      <c r="Z164" s="49">
        <v>0</v>
      </c>
      <c r="AA164" s="71">
        <v>164</v>
      </c>
      <c r="AB164" s="71"/>
      <c r="AC164" s="72"/>
      <c r="AD164" s="78" t="s">
        <v>1056</v>
      </c>
      <c r="AE164" s="78">
        <v>252</v>
      </c>
      <c r="AF164" s="78">
        <v>211260</v>
      </c>
      <c r="AG164" s="78">
        <v>15514</v>
      </c>
      <c r="AH164" s="78">
        <v>191</v>
      </c>
      <c r="AI164" s="78"/>
      <c r="AJ164" s="78" t="s">
        <v>1213</v>
      </c>
      <c r="AK164" s="78" t="s">
        <v>1321</v>
      </c>
      <c r="AL164" s="83" t="s">
        <v>1447</v>
      </c>
      <c r="AM164" s="78"/>
      <c r="AN164" s="80">
        <v>40765.775925925926</v>
      </c>
      <c r="AO164" s="83" t="s">
        <v>1601</v>
      </c>
      <c r="AP164" s="78" t="b">
        <v>0</v>
      </c>
      <c r="AQ164" s="78" t="b">
        <v>0</v>
      </c>
      <c r="AR164" s="78" t="b">
        <v>1</v>
      </c>
      <c r="AS164" s="78"/>
      <c r="AT164" s="78">
        <v>1169</v>
      </c>
      <c r="AU164" s="83" t="s">
        <v>1613</v>
      </c>
      <c r="AV164" s="78" t="b">
        <v>1</v>
      </c>
      <c r="AW164" s="78" t="s">
        <v>1751</v>
      </c>
      <c r="AX164" s="83" t="s">
        <v>1913</v>
      </c>
      <c r="AY164" s="78" t="s">
        <v>65</v>
      </c>
      <c r="AZ164" s="78" t="str">
        <f>REPLACE(INDEX(GroupVertices[Group],MATCH(Vertices[[#This Row],[Vertex]],GroupVertices[Vertex],0)),1,1,"")</f>
        <v>9</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377</v>
      </c>
      <c r="B165" s="65"/>
      <c r="C165" s="65" t="s">
        <v>64</v>
      </c>
      <c r="D165" s="66">
        <v>213.2477013795527</v>
      </c>
      <c r="E165" s="68"/>
      <c r="F165" s="100" t="s">
        <v>1745</v>
      </c>
      <c r="G165" s="65"/>
      <c r="H165" s="69" t="s">
        <v>377</v>
      </c>
      <c r="I165" s="70"/>
      <c r="J165" s="70"/>
      <c r="K165" s="69" t="s">
        <v>2084</v>
      </c>
      <c r="L165" s="73">
        <v>1</v>
      </c>
      <c r="M165" s="74">
        <v>9395.9443359375</v>
      </c>
      <c r="N165" s="74">
        <v>428.54888916015625</v>
      </c>
      <c r="O165" s="75"/>
      <c r="P165" s="76"/>
      <c r="Q165" s="76"/>
      <c r="R165" s="86"/>
      <c r="S165" s="48">
        <v>1</v>
      </c>
      <c r="T165" s="48">
        <v>0</v>
      </c>
      <c r="U165" s="49">
        <v>0</v>
      </c>
      <c r="V165" s="49">
        <v>0.001698</v>
      </c>
      <c r="W165" s="49">
        <v>0.000562</v>
      </c>
      <c r="X165" s="49">
        <v>0.512436</v>
      </c>
      <c r="Y165" s="49">
        <v>0</v>
      </c>
      <c r="Z165" s="49">
        <v>0</v>
      </c>
      <c r="AA165" s="71">
        <v>165</v>
      </c>
      <c r="AB165" s="71"/>
      <c r="AC165" s="72"/>
      <c r="AD165" s="78" t="s">
        <v>1057</v>
      </c>
      <c r="AE165" s="78">
        <v>22</v>
      </c>
      <c r="AF165" s="78">
        <v>474214</v>
      </c>
      <c r="AG165" s="78">
        <v>543</v>
      </c>
      <c r="AH165" s="78">
        <v>6</v>
      </c>
      <c r="AI165" s="78"/>
      <c r="AJ165" s="78" t="s">
        <v>1214</v>
      </c>
      <c r="AK165" s="78" t="s">
        <v>1322</v>
      </c>
      <c r="AL165" s="83" t="s">
        <v>1448</v>
      </c>
      <c r="AM165" s="78"/>
      <c r="AN165" s="80">
        <v>39957.847662037035</v>
      </c>
      <c r="AO165" s="78"/>
      <c r="AP165" s="78" t="b">
        <v>0</v>
      </c>
      <c r="AQ165" s="78" t="b">
        <v>0</v>
      </c>
      <c r="AR165" s="78" t="b">
        <v>0</v>
      </c>
      <c r="AS165" s="78" t="s">
        <v>853</v>
      </c>
      <c r="AT165" s="78">
        <v>4537</v>
      </c>
      <c r="AU165" s="83" t="s">
        <v>1621</v>
      </c>
      <c r="AV165" s="78" t="b">
        <v>1</v>
      </c>
      <c r="AW165" s="78" t="s">
        <v>1751</v>
      </c>
      <c r="AX165" s="83" t="s">
        <v>1914</v>
      </c>
      <c r="AY165" s="78" t="s">
        <v>65</v>
      </c>
      <c r="AZ165" s="78" t="str">
        <f>REPLACE(INDEX(GroupVertices[Group],MATCH(Vertices[[#This Row],[Vertex]],GroupVertices[Vertex],0)),1,1,"")</f>
        <v>9</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378</v>
      </c>
      <c r="B166" s="65"/>
      <c r="C166" s="65" t="s">
        <v>64</v>
      </c>
      <c r="D166" s="66">
        <v>188.3876804235056</v>
      </c>
      <c r="E166" s="68"/>
      <c r="F166" s="100" t="s">
        <v>1746</v>
      </c>
      <c r="G166" s="65"/>
      <c r="H166" s="69" t="s">
        <v>378</v>
      </c>
      <c r="I166" s="70"/>
      <c r="J166" s="70"/>
      <c r="K166" s="69" t="s">
        <v>2085</v>
      </c>
      <c r="L166" s="73">
        <v>1</v>
      </c>
      <c r="M166" s="74">
        <v>8251.2861328125</v>
      </c>
      <c r="N166" s="74">
        <v>2025.9921875</v>
      </c>
      <c r="O166" s="75"/>
      <c r="P166" s="76"/>
      <c r="Q166" s="76"/>
      <c r="R166" s="86"/>
      <c r="S166" s="48">
        <v>1</v>
      </c>
      <c r="T166" s="48">
        <v>0</v>
      </c>
      <c r="U166" s="49">
        <v>0</v>
      </c>
      <c r="V166" s="49">
        <v>0.001698</v>
      </c>
      <c r="W166" s="49">
        <v>0.000562</v>
      </c>
      <c r="X166" s="49">
        <v>0.512436</v>
      </c>
      <c r="Y166" s="49">
        <v>0</v>
      </c>
      <c r="Z166" s="49">
        <v>0</v>
      </c>
      <c r="AA166" s="71">
        <v>166</v>
      </c>
      <c r="AB166" s="71"/>
      <c r="AC166" s="72"/>
      <c r="AD166" s="78" t="s">
        <v>1058</v>
      </c>
      <c r="AE166" s="78">
        <v>2</v>
      </c>
      <c r="AF166" s="78">
        <v>244175</v>
      </c>
      <c r="AG166" s="78">
        <v>0</v>
      </c>
      <c r="AH166" s="78">
        <v>0</v>
      </c>
      <c r="AI166" s="78">
        <v>-21600</v>
      </c>
      <c r="AJ166" s="78" t="s">
        <v>1215</v>
      </c>
      <c r="AK166" s="78" t="s">
        <v>1323</v>
      </c>
      <c r="AL166" s="83" t="s">
        <v>1449</v>
      </c>
      <c r="AM166" s="78" t="s">
        <v>1323</v>
      </c>
      <c r="AN166" s="80">
        <v>40047.09478009259</v>
      </c>
      <c r="AO166" s="78"/>
      <c r="AP166" s="78" t="b">
        <v>1</v>
      </c>
      <c r="AQ166" s="78" t="b">
        <v>0</v>
      </c>
      <c r="AR166" s="78" t="b">
        <v>0</v>
      </c>
      <c r="AS166" s="78" t="s">
        <v>853</v>
      </c>
      <c r="AT166" s="78">
        <v>2171</v>
      </c>
      <c r="AU166" s="83" t="s">
        <v>1611</v>
      </c>
      <c r="AV166" s="78" t="b">
        <v>0</v>
      </c>
      <c r="AW166" s="78" t="s">
        <v>1751</v>
      </c>
      <c r="AX166" s="83" t="s">
        <v>1915</v>
      </c>
      <c r="AY166" s="78" t="s">
        <v>65</v>
      </c>
      <c r="AZ166" s="78" t="str">
        <f>REPLACE(INDEX(GroupVertices[Group],MATCH(Vertices[[#This Row],[Vertex]],GroupVertices[Vertex],0)),1,1,"")</f>
        <v>9</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379</v>
      </c>
      <c r="B167" s="65"/>
      <c r="C167" s="65" t="s">
        <v>64</v>
      </c>
      <c r="D167" s="66">
        <v>1000</v>
      </c>
      <c r="E167" s="68"/>
      <c r="F167" s="100" t="s">
        <v>1747</v>
      </c>
      <c r="G167" s="65"/>
      <c r="H167" s="69" t="s">
        <v>379</v>
      </c>
      <c r="I167" s="70"/>
      <c r="J167" s="70"/>
      <c r="K167" s="69" t="s">
        <v>2086</v>
      </c>
      <c r="L167" s="73">
        <v>1</v>
      </c>
      <c r="M167" s="74">
        <v>8772.08203125</v>
      </c>
      <c r="N167" s="74">
        <v>436.66217041015625</v>
      </c>
      <c r="O167" s="75"/>
      <c r="P167" s="76"/>
      <c r="Q167" s="76"/>
      <c r="R167" s="86"/>
      <c r="S167" s="48">
        <v>1</v>
      </c>
      <c r="T167" s="48">
        <v>0</v>
      </c>
      <c r="U167" s="49">
        <v>0</v>
      </c>
      <c r="V167" s="49">
        <v>0.001698</v>
      </c>
      <c r="W167" s="49">
        <v>0.000562</v>
      </c>
      <c r="X167" s="49">
        <v>0.512436</v>
      </c>
      <c r="Y167" s="49">
        <v>0</v>
      </c>
      <c r="Z167" s="49">
        <v>0</v>
      </c>
      <c r="AA167" s="71">
        <v>167</v>
      </c>
      <c r="AB167" s="71"/>
      <c r="AC167" s="72"/>
      <c r="AD167" s="78" t="s">
        <v>1059</v>
      </c>
      <c r="AE167" s="78">
        <v>1547</v>
      </c>
      <c r="AF167" s="78">
        <v>7754325</v>
      </c>
      <c r="AG167" s="78">
        <v>1638</v>
      </c>
      <c r="AH167" s="78">
        <v>1378</v>
      </c>
      <c r="AI167" s="78"/>
      <c r="AJ167" s="78" t="s">
        <v>1216</v>
      </c>
      <c r="AK167" s="78"/>
      <c r="AL167" s="83" t="s">
        <v>1450</v>
      </c>
      <c r="AM167" s="78"/>
      <c r="AN167" s="80">
        <v>39701.88334490741</v>
      </c>
      <c r="AO167" s="83" t="s">
        <v>1602</v>
      </c>
      <c r="AP167" s="78" t="b">
        <v>0</v>
      </c>
      <c r="AQ167" s="78" t="b">
        <v>0</v>
      </c>
      <c r="AR167" s="78" t="b">
        <v>0</v>
      </c>
      <c r="AS167" s="78"/>
      <c r="AT167" s="78">
        <v>28539</v>
      </c>
      <c r="AU167" s="83" t="s">
        <v>1611</v>
      </c>
      <c r="AV167" s="78" t="b">
        <v>1</v>
      </c>
      <c r="AW167" s="78" t="s">
        <v>1751</v>
      </c>
      <c r="AX167" s="83" t="s">
        <v>1916</v>
      </c>
      <c r="AY167" s="78" t="s">
        <v>65</v>
      </c>
      <c r="AZ167" s="78" t="str">
        <f>REPLACE(INDEX(GroupVertices[Group],MATCH(Vertices[[#This Row],[Vertex]],GroupVertices[Vertex],0)),1,1,"")</f>
        <v>9</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380</v>
      </c>
      <c r="B168" s="65"/>
      <c r="C168" s="65" t="s">
        <v>64</v>
      </c>
      <c r="D168" s="66">
        <v>209.12574414923284</v>
      </c>
      <c r="E168" s="68"/>
      <c r="F168" s="100" t="s">
        <v>1748</v>
      </c>
      <c r="G168" s="65"/>
      <c r="H168" s="69" t="s">
        <v>380</v>
      </c>
      <c r="I168" s="70"/>
      <c r="J168" s="70"/>
      <c r="K168" s="69" t="s">
        <v>2087</v>
      </c>
      <c r="L168" s="73">
        <v>1</v>
      </c>
      <c r="M168" s="74">
        <v>8297.9423828125</v>
      </c>
      <c r="N168" s="74">
        <v>1014.5828857421875</v>
      </c>
      <c r="O168" s="75"/>
      <c r="P168" s="76"/>
      <c r="Q168" s="76"/>
      <c r="R168" s="86"/>
      <c r="S168" s="48">
        <v>1</v>
      </c>
      <c r="T168" s="48">
        <v>0</v>
      </c>
      <c r="U168" s="49">
        <v>0</v>
      </c>
      <c r="V168" s="49">
        <v>0.001698</v>
      </c>
      <c r="W168" s="49">
        <v>0.000562</v>
      </c>
      <c r="X168" s="49">
        <v>0.512436</v>
      </c>
      <c r="Y168" s="49">
        <v>0</v>
      </c>
      <c r="Z168" s="49">
        <v>0</v>
      </c>
      <c r="AA168" s="71">
        <v>168</v>
      </c>
      <c r="AB168" s="71"/>
      <c r="AC168" s="72"/>
      <c r="AD168" s="78" t="s">
        <v>1060</v>
      </c>
      <c r="AE168" s="78">
        <v>1036</v>
      </c>
      <c r="AF168" s="78">
        <v>436072</v>
      </c>
      <c r="AG168" s="78">
        <v>1756</v>
      </c>
      <c r="AH168" s="78">
        <v>42</v>
      </c>
      <c r="AI168" s="78"/>
      <c r="AJ168" s="78" t="s">
        <v>1217</v>
      </c>
      <c r="AK168" s="78" t="s">
        <v>1324</v>
      </c>
      <c r="AL168" s="83" t="s">
        <v>1451</v>
      </c>
      <c r="AM168" s="78"/>
      <c r="AN168" s="80">
        <v>40062.25976851852</v>
      </c>
      <c r="AO168" s="83" t="s">
        <v>1603</v>
      </c>
      <c r="AP168" s="78" t="b">
        <v>1</v>
      </c>
      <c r="AQ168" s="78" t="b">
        <v>0</v>
      </c>
      <c r="AR168" s="78" t="b">
        <v>1</v>
      </c>
      <c r="AS168" s="78" t="s">
        <v>853</v>
      </c>
      <c r="AT168" s="78">
        <v>2078</v>
      </c>
      <c r="AU168" s="83" t="s">
        <v>1611</v>
      </c>
      <c r="AV168" s="78" t="b">
        <v>1</v>
      </c>
      <c r="AW168" s="78" t="s">
        <v>1751</v>
      </c>
      <c r="AX168" s="83" t="s">
        <v>1917</v>
      </c>
      <c r="AY168" s="78" t="s">
        <v>65</v>
      </c>
      <c r="AZ168" s="78" t="str">
        <f>REPLACE(INDEX(GroupVertices[Group],MATCH(Vertices[[#This Row],[Vertex]],GroupVertices[Vertex],0)),1,1,"")</f>
        <v>9</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381</v>
      </c>
      <c r="B169" s="65"/>
      <c r="C169" s="65" t="s">
        <v>64</v>
      </c>
      <c r="D169" s="66">
        <v>162.1874992342983</v>
      </c>
      <c r="E169" s="68"/>
      <c r="F169" s="100" t="s">
        <v>1749</v>
      </c>
      <c r="G169" s="65"/>
      <c r="H169" s="69" t="s">
        <v>381</v>
      </c>
      <c r="I169" s="70"/>
      <c r="J169" s="70"/>
      <c r="K169" s="69" t="s">
        <v>2088</v>
      </c>
      <c r="L169" s="73">
        <v>1</v>
      </c>
      <c r="M169" s="74">
        <v>9757.4287109375</v>
      </c>
      <c r="N169" s="74">
        <v>2208.626220703125</v>
      </c>
      <c r="O169" s="75"/>
      <c r="P169" s="76"/>
      <c r="Q169" s="76"/>
      <c r="R169" s="86"/>
      <c r="S169" s="48">
        <v>1</v>
      </c>
      <c r="T169" s="48">
        <v>0</v>
      </c>
      <c r="U169" s="49">
        <v>0</v>
      </c>
      <c r="V169" s="49">
        <v>0.001698</v>
      </c>
      <c r="W169" s="49">
        <v>0.000562</v>
      </c>
      <c r="X169" s="49">
        <v>0.512436</v>
      </c>
      <c r="Y169" s="49">
        <v>0</v>
      </c>
      <c r="Z169" s="49">
        <v>0</v>
      </c>
      <c r="AA169" s="71">
        <v>169</v>
      </c>
      <c r="AB169" s="71"/>
      <c r="AC169" s="72"/>
      <c r="AD169" s="78" t="s">
        <v>1061</v>
      </c>
      <c r="AE169" s="78">
        <v>128</v>
      </c>
      <c r="AF169" s="78">
        <v>1735</v>
      </c>
      <c r="AG169" s="78">
        <v>184</v>
      </c>
      <c r="AH169" s="78">
        <v>0</v>
      </c>
      <c r="AI169" s="78"/>
      <c r="AJ169" s="78"/>
      <c r="AK169" s="78"/>
      <c r="AL169" s="83" t="s">
        <v>1452</v>
      </c>
      <c r="AM169" s="78"/>
      <c r="AN169" s="80">
        <v>41852.55883101852</v>
      </c>
      <c r="AO169" s="83" t="s">
        <v>1604</v>
      </c>
      <c r="AP169" s="78" t="b">
        <v>1</v>
      </c>
      <c r="AQ169" s="78" t="b">
        <v>0</v>
      </c>
      <c r="AR169" s="78" t="b">
        <v>1</v>
      </c>
      <c r="AS169" s="78" t="s">
        <v>1609</v>
      </c>
      <c r="AT169" s="78">
        <v>25</v>
      </c>
      <c r="AU169" s="83" t="s">
        <v>1611</v>
      </c>
      <c r="AV169" s="78" t="b">
        <v>1</v>
      </c>
      <c r="AW169" s="78" t="s">
        <v>1751</v>
      </c>
      <c r="AX169" s="83" t="s">
        <v>1918</v>
      </c>
      <c r="AY169" s="78" t="s">
        <v>65</v>
      </c>
      <c r="AZ169" s="78" t="str">
        <f>REPLACE(INDEX(GroupVertices[Group],MATCH(Vertices[[#This Row],[Vertex]],GroupVertices[Vertex],0)),1,1,"")</f>
        <v>9</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273</v>
      </c>
      <c r="B170" s="65"/>
      <c r="C170" s="65" t="s">
        <v>64</v>
      </c>
      <c r="D170" s="66">
        <v>162.01394086525906</v>
      </c>
      <c r="E170" s="68"/>
      <c r="F170" s="100" t="s">
        <v>589</v>
      </c>
      <c r="G170" s="65"/>
      <c r="H170" s="69" t="s">
        <v>273</v>
      </c>
      <c r="I170" s="70"/>
      <c r="J170" s="70"/>
      <c r="K170" s="69" t="s">
        <v>2089</v>
      </c>
      <c r="L170" s="73">
        <v>1</v>
      </c>
      <c r="M170" s="74">
        <v>4119.14599609375</v>
      </c>
      <c r="N170" s="74">
        <v>8014.54931640625</v>
      </c>
      <c r="O170" s="75"/>
      <c r="P170" s="76"/>
      <c r="Q170" s="76"/>
      <c r="R170" s="86"/>
      <c r="S170" s="48">
        <v>0</v>
      </c>
      <c r="T170" s="48">
        <v>1</v>
      </c>
      <c r="U170" s="49">
        <v>0</v>
      </c>
      <c r="V170" s="49">
        <v>0.002242</v>
      </c>
      <c r="W170" s="49">
        <v>0.004987</v>
      </c>
      <c r="X170" s="49">
        <v>0.352997</v>
      </c>
      <c r="Y170" s="49">
        <v>0</v>
      </c>
      <c r="Z170" s="49">
        <v>0</v>
      </c>
      <c r="AA170" s="71">
        <v>170</v>
      </c>
      <c r="AB170" s="71"/>
      <c r="AC170" s="72"/>
      <c r="AD170" s="78" t="s">
        <v>1062</v>
      </c>
      <c r="AE170" s="78">
        <v>518</v>
      </c>
      <c r="AF170" s="78">
        <v>129</v>
      </c>
      <c r="AG170" s="78">
        <v>2185</v>
      </c>
      <c r="AH170" s="78">
        <v>1259</v>
      </c>
      <c r="AI170" s="78"/>
      <c r="AJ170" s="78"/>
      <c r="AK170" s="78" t="s">
        <v>1325</v>
      </c>
      <c r="AL170" s="78"/>
      <c r="AM170" s="78"/>
      <c r="AN170" s="80">
        <v>41725.942337962966</v>
      </c>
      <c r="AO170" s="83" t="s">
        <v>1605</v>
      </c>
      <c r="AP170" s="78" t="b">
        <v>0</v>
      </c>
      <c r="AQ170" s="78" t="b">
        <v>0</v>
      </c>
      <c r="AR170" s="78" t="b">
        <v>1</v>
      </c>
      <c r="AS170" s="78"/>
      <c r="AT170" s="78">
        <v>5</v>
      </c>
      <c r="AU170" s="83" t="s">
        <v>1611</v>
      </c>
      <c r="AV170" s="78" t="b">
        <v>0</v>
      </c>
      <c r="AW170" s="78" t="s">
        <v>1751</v>
      </c>
      <c r="AX170" s="83" t="s">
        <v>1919</v>
      </c>
      <c r="AY170" s="78" t="s">
        <v>66</v>
      </c>
      <c r="AZ170" s="78" t="str">
        <f>REPLACE(INDEX(GroupVertices[Group],MATCH(Vertices[[#This Row],[Vertex]],GroupVertices[Vertex],0)),1,1,"")</f>
        <v>3</v>
      </c>
      <c r="BA170" s="48" t="s">
        <v>492</v>
      </c>
      <c r="BB170" s="48" t="s">
        <v>492</v>
      </c>
      <c r="BC170" s="48" t="s">
        <v>512</v>
      </c>
      <c r="BD170" s="48" t="s">
        <v>512</v>
      </c>
      <c r="BE170" s="48"/>
      <c r="BF170" s="48"/>
      <c r="BG170" s="116" t="s">
        <v>2455</v>
      </c>
      <c r="BH170" s="116" t="s">
        <v>2455</v>
      </c>
      <c r="BI170" s="116" t="s">
        <v>2499</v>
      </c>
      <c r="BJ170" s="116" t="s">
        <v>2499</v>
      </c>
      <c r="BK170" s="116">
        <v>1</v>
      </c>
      <c r="BL170" s="120">
        <v>4.3478260869565215</v>
      </c>
      <c r="BM170" s="116">
        <v>1</v>
      </c>
      <c r="BN170" s="120">
        <v>4.3478260869565215</v>
      </c>
      <c r="BO170" s="116">
        <v>0</v>
      </c>
      <c r="BP170" s="120">
        <v>0</v>
      </c>
      <c r="BQ170" s="116">
        <v>21</v>
      </c>
      <c r="BR170" s="120">
        <v>91.30434782608695</v>
      </c>
      <c r="BS170" s="116">
        <v>23</v>
      </c>
      <c r="BT170" s="2"/>
      <c r="BU170" s="3"/>
      <c r="BV170" s="3"/>
      <c r="BW170" s="3"/>
      <c r="BX170" s="3"/>
    </row>
    <row r="171" spans="1:76" ht="15">
      <c r="A171" s="64" t="s">
        <v>274</v>
      </c>
      <c r="B171" s="65"/>
      <c r="C171" s="65" t="s">
        <v>64</v>
      </c>
      <c r="D171" s="66">
        <v>162.0463614821406</v>
      </c>
      <c r="E171" s="68"/>
      <c r="F171" s="100" t="s">
        <v>590</v>
      </c>
      <c r="G171" s="65"/>
      <c r="H171" s="69" t="s">
        <v>274</v>
      </c>
      <c r="I171" s="70"/>
      <c r="J171" s="70"/>
      <c r="K171" s="69" t="s">
        <v>2090</v>
      </c>
      <c r="L171" s="73">
        <v>1</v>
      </c>
      <c r="M171" s="74">
        <v>5047.66162109375</v>
      </c>
      <c r="N171" s="74">
        <v>9646.09375</v>
      </c>
      <c r="O171" s="75"/>
      <c r="P171" s="76"/>
      <c r="Q171" s="76"/>
      <c r="R171" s="86"/>
      <c r="S171" s="48">
        <v>0</v>
      </c>
      <c r="T171" s="48">
        <v>1</v>
      </c>
      <c r="U171" s="49">
        <v>0</v>
      </c>
      <c r="V171" s="49">
        <v>0.002242</v>
      </c>
      <c r="W171" s="49">
        <v>0.004987</v>
      </c>
      <c r="X171" s="49">
        <v>0.352997</v>
      </c>
      <c r="Y171" s="49">
        <v>0</v>
      </c>
      <c r="Z171" s="49">
        <v>0</v>
      </c>
      <c r="AA171" s="71">
        <v>171</v>
      </c>
      <c r="AB171" s="71"/>
      <c r="AC171" s="72"/>
      <c r="AD171" s="78" t="s">
        <v>1063</v>
      </c>
      <c r="AE171" s="78">
        <v>4978</v>
      </c>
      <c r="AF171" s="78">
        <v>429</v>
      </c>
      <c r="AG171" s="78">
        <v>88705</v>
      </c>
      <c r="AH171" s="78">
        <v>3059</v>
      </c>
      <c r="AI171" s="78"/>
      <c r="AJ171" s="78" t="s">
        <v>1218</v>
      </c>
      <c r="AK171" s="78" t="s">
        <v>1326</v>
      </c>
      <c r="AL171" s="78"/>
      <c r="AM171" s="78"/>
      <c r="AN171" s="80">
        <v>42980.60020833334</v>
      </c>
      <c r="AO171" s="83" t="s">
        <v>1606</v>
      </c>
      <c r="AP171" s="78" t="b">
        <v>0</v>
      </c>
      <c r="AQ171" s="78" t="b">
        <v>0</v>
      </c>
      <c r="AR171" s="78" t="b">
        <v>0</v>
      </c>
      <c r="AS171" s="78"/>
      <c r="AT171" s="78">
        <v>2</v>
      </c>
      <c r="AU171" s="83" t="s">
        <v>1611</v>
      </c>
      <c r="AV171" s="78" t="b">
        <v>0</v>
      </c>
      <c r="AW171" s="78" t="s">
        <v>1751</v>
      </c>
      <c r="AX171" s="83" t="s">
        <v>1920</v>
      </c>
      <c r="AY171" s="78" t="s">
        <v>66</v>
      </c>
      <c r="AZ171" s="78" t="str">
        <f>REPLACE(INDEX(GroupVertices[Group],MATCH(Vertices[[#This Row],[Vertex]],GroupVertices[Vertex],0)),1,1,"")</f>
        <v>3</v>
      </c>
      <c r="BA171" s="48" t="s">
        <v>2413</v>
      </c>
      <c r="BB171" s="48" t="s">
        <v>2413</v>
      </c>
      <c r="BC171" s="48" t="s">
        <v>512</v>
      </c>
      <c r="BD171" s="48" t="s">
        <v>512</v>
      </c>
      <c r="BE171" s="48"/>
      <c r="BF171" s="48"/>
      <c r="BG171" s="116" t="s">
        <v>2456</v>
      </c>
      <c r="BH171" s="116" t="s">
        <v>2465</v>
      </c>
      <c r="BI171" s="116" t="s">
        <v>2500</v>
      </c>
      <c r="BJ171" s="116" t="s">
        <v>2505</v>
      </c>
      <c r="BK171" s="116">
        <v>18</v>
      </c>
      <c r="BL171" s="120">
        <v>2.82574568288854</v>
      </c>
      <c r="BM171" s="116">
        <v>12</v>
      </c>
      <c r="BN171" s="120">
        <v>1.8838304552590266</v>
      </c>
      <c r="BO171" s="116">
        <v>0</v>
      </c>
      <c r="BP171" s="120">
        <v>0</v>
      </c>
      <c r="BQ171" s="116">
        <v>607</v>
      </c>
      <c r="BR171" s="120">
        <v>95.29042386185243</v>
      </c>
      <c r="BS171" s="116">
        <v>637</v>
      </c>
      <c r="BT171" s="2"/>
      <c r="BU171" s="3"/>
      <c r="BV171" s="3"/>
      <c r="BW171" s="3"/>
      <c r="BX171" s="3"/>
    </row>
    <row r="172" spans="1:76" ht="15">
      <c r="A172" s="87" t="s">
        <v>275</v>
      </c>
      <c r="B172" s="88"/>
      <c r="C172" s="88" t="s">
        <v>64</v>
      </c>
      <c r="D172" s="89">
        <v>162.02193795075652</v>
      </c>
      <c r="E172" s="90"/>
      <c r="F172" s="101" t="s">
        <v>1750</v>
      </c>
      <c r="G172" s="88"/>
      <c r="H172" s="91" t="s">
        <v>275</v>
      </c>
      <c r="I172" s="92"/>
      <c r="J172" s="92"/>
      <c r="K172" s="91" t="s">
        <v>2091</v>
      </c>
      <c r="L172" s="93">
        <v>1</v>
      </c>
      <c r="M172" s="94">
        <v>9545.287109375</v>
      </c>
      <c r="N172" s="94">
        <v>5311.2333984375</v>
      </c>
      <c r="O172" s="95"/>
      <c r="P172" s="96"/>
      <c r="Q172" s="96"/>
      <c r="R172" s="97"/>
      <c r="S172" s="48">
        <v>1</v>
      </c>
      <c r="T172" s="48">
        <v>1</v>
      </c>
      <c r="U172" s="49">
        <v>0</v>
      </c>
      <c r="V172" s="49">
        <v>0</v>
      </c>
      <c r="W172" s="49">
        <v>0</v>
      </c>
      <c r="X172" s="49">
        <v>0.999997</v>
      </c>
      <c r="Y172" s="49">
        <v>0</v>
      </c>
      <c r="Z172" s="49" t="s">
        <v>2154</v>
      </c>
      <c r="AA172" s="98">
        <v>172</v>
      </c>
      <c r="AB172" s="98"/>
      <c r="AC172" s="99"/>
      <c r="AD172" s="78" t="s">
        <v>1064</v>
      </c>
      <c r="AE172" s="78">
        <v>380</v>
      </c>
      <c r="AF172" s="78">
        <v>203</v>
      </c>
      <c r="AG172" s="78">
        <v>252</v>
      </c>
      <c r="AH172" s="78">
        <v>1</v>
      </c>
      <c r="AI172" s="78"/>
      <c r="AJ172" s="78" t="s">
        <v>1219</v>
      </c>
      <c r="AK172" s="78"/>
      <c r="AL172" s="78"/>
      <c r="AM172" s="78"/>
      <c r="AN172" s="80">
        <v>43523.842002314814</v>
      </c>
      <c r="AO172" s="83" t="s">
        <v>1607</v>
      </c>
      <c r="AP172" s="78" t="b">
        <v>1</v>
      </c>
      <c r="AQ172" s="78" t="b">
        <v>0</v>
      </c>
      <c r="AR172" s="78" t="b">
        <v>0</v>
      </c>
      <c r="AS172" s="78"/>
      <c r="AT172" s="78">
        <v>0</v>
      </c>
      <c r="AU172" s="78"/>
      <c r="AV172" s="78" t="b">
        <v>0</v>
      </c>
      <c r="AW172" s="78" t="s">
        <v>1751</v>
      </c>
      <c r="AX172" s="83" t="s">
        <v>1921</v>
      </c>
      <c r="AY172" s="78" t="s">
        <v>66</v>
      </c>
      <c r="AZ172" s="78" t="str">
        <f>REPLACE(INDEX(GroupVertices[Group],MATCH(Vertices[[#This Row],[Vertex]],GroupVertices[Vertex],0)),1,1,"")</f>
        <v>10</v>
      </c>
      <c r="BA172" s="48"/>
      <c r="BB172" s="48"/>
      <c r="BC172" s="48"/>
      <c r="BD172" s="48"/>
      <c r="BE172" s="48"/>
      <c r="BF172" s="48"/>
      <c r="BG172" s="116" t="s">
        <v>839</v>
      </c>
      <c r="BH172" s="116" t="s">
        <v>839</v>
      </c>
      <c r="BI172" s="116" t="s">
        <v>839</v>
      </c>
      <c r="BJ172" s="116" t="s">
        <v>839</v>
      </c>
      <c r="BK172" s="116">
        <v>0</v>
      </c>
      <c r="BL172" s="120">
        <v>0</v>
      </c>
      <c r="BM172" s="116">
        <v>0</v>
      </c>
      <c r="BN172" s="120">
        <v>0</v>
      </c>
      <c r="BO172" s="116">
        <v>0</v>
      </c>
      <c r="BP172" s="120">
        <v>0</v>
      </c>
      <c r="BQ172" s="116">
        <v>0</v>
      </c>
      <c r="BR172" s="120">
        <v>0</v>
      </c>
      <c r="BS172" s="116">
        <v>0</v>
      </c>
      <c r="BT172" s="2"/>
      <c r="BU172" s="3"/>
      <c r="BV172" s="3"/>
      <c r="BW172" s="3"/>
      <c r="BX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hyperlinks>
    <hyperlink ref="AJ12" r:id="rId1" display="https://t.co/SchwLDuiFs"/>
    <hyperlink ref="AL3" r:id="rId2" display="https://t.co/ayJfQlYNNH"/>
    <hyperlink ref="AL4" r:id="rId3" display="http://www.equatorcoffees.com/"/>
    <hyperlink ref="AL5" r:id="rId4" display="http://obvious.com/"/>
    <hyperlink ref="AL6" r:id="rId5" display="https://t.co/HGdSGzeEsu"/>
    <hyperlink ref="AL7" r:id="rId6" display="http://bronze.vc/"/>
    <hyperlink ref="AL8" r:id="rId7" display="https://t.co/gINrcfzM8M"/>
    <hyperlink ref="AL9" r:id="rId8" display="http://t.co/GTLzCYoXc8"/>
    <hyperlink ref="AL10" r:id="rId9" display="http://www.paulallen.com/"/>
    <hyperlink ref="AL11" r:id="rId10" display="http://omidyargroup.com/"/>
    <hyperlink ref="AL12" r:id="rId11" display="http://t.co/GFXeajXNsA"/>
    <hyperlink ref="AL13" r:id="rId12" display="http://emersoncollective.com/"/>
    <hyperlink ref="AL14" r:id="rId13" display="https://t.co/omWhFjgLgP"/>
    <hyperlink ref="AL21" r:id="rId14" display="https://t.co/legpJeRuDA"/>
    <hyperlink ref="AL22" r:id="rId15" display="https://t.co/bKBtZeAFrh"/>
    <hyperlink ref="AL24" r:id="rId16" display="https://www.upstreammusicfest.com/Feedback.aspx"/>
    <hyperlink ref="AL26" r:id="rId17" display="https://t.co/hrhaCHhyjx"/>
    <hyperlink ref="AL27" r:id="rId18" display="https://t.co/AITfIziPWQ"/>
    <hyperlink ref="AL31" r:id="rId19" display="https://t.co/8sJpnC5xtz"/>
    <hyperlink ref="AL33" r:id="rId20" display="http://www.guardiacivil.es/es/institucional/normas_uso_de_twitter.html"/>
    <hyperlink ref="AL34" r:id="rId21" display="https://t.co/vSwo9eLaKi"/>
    <hyperlink ref="AL35" r:id="rId22" display="https://t.co/1LuA9UJkne"/>
    <hyperlink ref="AL36" r:id="rId23" display="https://t.co/iLCPTJkDO8"/>
    <hyperlink ref="AL37" r:id="rId24" display="http://t.co/CZt5Gbo7Md"/>
    <hyperlink ref="AL38" r:id="rId25" display="http://news.microsoft.com/europe"/>
    <hyperlink ref="AL39" r:id="rId26" display="http://www.casareal.es/"/>
    <hyperlink ref="AL40" r:id="rId27" display="http://t.co/gC1NnB1hgl"/>
    <hyperlink ref="AL41" r:id="rId28" display="https://t.co/0o6oj1LRF2"/>
    <hyperlink ref="AL42" r:id="rId29" display="https://t.co/upYStlAoUA"/>
    <hyperlink ref="AL43" r:id="rId30" display="https://t.co/ATLMkBIeQr"/>
    <hyperlink ref="AL44" r:id="rId31" display="http://actualidad.rt.com/"/>
    <hyperlink ref="AL45" r:id="rId32" display="http://cia.gov/"/>
    <hyperlink ref="AL46" r:id="rId33" display="http://www.interior.gob.es/"/>
    <hyperlink ref="AL48" r:id="rId34" display="http://www.flyingheritage.com/"/>
    <hyperlink ref="AL49" r:id="rId35" display="http://andyhickl.net/"/>
    <hyperlink ref="AL51" r:id="rId36" display="https://t.co/maw0wih6t6"/>
    <hyperlink ref="AL52" r:id="rId37" display="http://www.nsa.gov/"/>
    <hyperlink ref="AL53" r:id="rId38" display="https://t.co/apE1WU9rnt"/>
    <hyperlink ref="AL54" r:id="rId39" display="https://t.co/DyIWthkowB"/>
    <hyperlink ref="AL55" r:id="rId40" display="http://lipsiapp.com/anthony-palmer-1"/>
    <hyperlink ref="AL57" r:id="rId41" display="https://t.co/pk9JtqI3qv"/>
    <hyperlink ref="AL58" r:id="rId42" display="http://fensens.com/"/>
    <hyperlink ref="AL59" r:id="rId43" display="https://t.co/OJ7JEtqrj1"/>
    <hyperlink ref="AL60" r:id="rId44" display="http://t.co/Ax7g57S0Td"/>
    <hyperlink ref="AL61" r:id="rId45" display="https://www.facebook.com/16thSB/?fref=ts&amp;rf=105611829471971"/>
    <hyperlink ref="AL62" r:id="rId46" display="http://t.co/JbIgCpT9T7"/>
    <hyperlink ref="AL63" r:id="rId47" display="http://t.co/6wbZ1ItSnC"/>
    <hyperlink ref="AL64" r:id="rId48" display="http://t.co/voDKoV1kBY"/>
    <hyperlink ref="AL65" r:id="rId49" display="https://t.co/SMh5EMyywM"/>
    <hyperlink ref="AL66" r:id="rId50" display="https://t.co/ROsUjFtikV"/>
    <hyperlink ref="AL67" r:id="rId51" display="http://t.co/12CDG0b6ZI"/>
    <hyperlink ref="AL68" r:id="rId52" display="https://t.co/7GlGReJzBk"/>
    <hyperlink ref="AL69" r:id="rId53" display="https://t.co/Pm5zKBHjnD"/>
    <hyperlink ref="AL70" r:id="rId54" display="https://www.facebook.com/USArmyChiefofStaff"/>
    <hyperlink ref="AL71" r:id="rId55" display="https://myseco.militaryonesource.mil/portal/"/>
    <hyperlink ref="AL72" r:id="rId56" display="http://www.dma.mil/"/>
    <hyperlink ref="AL73" r:id="rId57" display="http://t.co/ONJItmIwHh"/>
    <hyperlink ref="AL74" r:id="rId58" display="https://www.linkedin.com/in/jon-wolfsthal-b2205837/"/>
    <hyperlink ref="AL75" r:id="rId59" display="http://t.co/5HGTGKcE3R"/>
    <hyperlink ref="AL76" r:id="rId60" display="https://t.co/QOgcuQI7tP"/>
    <hyperlink ref="AL77" r:id="rId61" display="https://t.co/qIVQehdsH4"/>
    <hyperlink ref="AL78" r:id="rId62" display="https://t.co/6ID7cVNiws"/>
    <hyperlink ref="AL80" r:id="rId63" display="http://www.inherentresolve.mil/"/>
    <hyperlink ref="AL81" r:id="rId64" display="https://t.co/HKBm7HgUpX"/>
    <hyperlink ref="AL82" r:id="rId65" display="https://t.co/C9RaorLEU6"/>
    <hyperlink ref="AL83" r:id="rId66" display="http://t.co/sklFmrAiTz"/>
    <hyperlink ref="AL84" r:id="rId67" display="http://t.co/U2G9Os9is4"/>
    <hyperlink ref="AL85" r:id="rId68" display="http://www.navy.mil/cno"/>
    <hyperlink ref="AL86" r:id="rId69" display="http://www.linkedin.com/in/cregan"/>
    <hyperlink ref="AL87" r:id="rId70" display="https://t.co/RSbdr5AN6Z"/>
    <hyperlink ref="AL88" r:id="rId71" display="http://t.co/7aM7bz0SXX"/>
    <hyperlink ref="AL89" r:id="rId72" display="http://t.co/HSn9GLP6qS"/>
    <hyperlink ref="AL90" r:id="rId73" display="http://t.co/xmW5LuYDnC"/>
    <hyperlink ref="AL93" r:id="rId74" display="http://t.co/Vl71pHbA9b"/>
    <hyperlink ref="AL94" r:id="rId75" display="http://www.geekwire.com/author/alanboyle/"/>
    <hyperlink ref="AL96" r:id="rId76" display="https://t.co/oAX0P2giPg"/>
    <hyperlink ref="AL97" r:id="rId77" display="http://t.co/ZHcYKfbnOb"/>
    <hyperlink ref="AL98" r:id="rId78" display="https://t.co/SHF3XNc9hi"/>
    <hyperlink ref="AL102" r:id="rId79" display="https://t.co/3rOZWFhQFU"/>
    <hyperlink ref="AL105" r:id="rId80" display="https://t.co/KebO2NQi3S"/>
    <hyperlink ref="AL108" r:id="rId81" display="http://twpf.jp/heroisrotten"/>
    <hyperlink ref="AL113" r:id="rId82" display="http://t.co/JbYJdpwdOT"/>
    <hyperlink ref="AL115" r:id="rId83" display="http://t.co/IZC3LCCRlU"/>
    <hyperlink ref="AL116" r:id="rId84" display="http://t.co/FpUAtPvMR9"/>
    <hyperlink ref="AL118" r:id="rId85" display="https://t.co/Z5nHi5leLz"/>
    <hyperlink ref="AL119" r:id="rId86" display="https://t.co/4HnzdaBCs6"/>
    <hyperlink ref="AL120" r:id="rId87" display="https://t.co/8wuurupJRV"/>
    <hyperlink ref="AL122" r:id="rId88" display="http://firstround.com/person/chris-fralic/"/>
    <hyperlink ref="AL123" r:id="rId89" display="https://t.co/BWGnjQKHoM"/>
    <hyperlink ref="AL124" r:id="rId90" display="https://t.co/UhNgBXlHVP"/>
    <hyperlink ref="AL125" r:id="rId91" display="https://t.co/aeBIUbrZ27"/>
    <hyperlink ref="AL127" r:id="rId92" display="http://t.co/f0j368HnE8"/>
    <hyperlink ref="AL128" r:id="rId93" display="https://t.co/KqxeqEbcHS"/>
    <hyperlink ref="AL129" r:id="rId94" display="https://t.co/nB8iY6vv2L"/>
    <hyperlink ref="AL130" r:id="rId95" display="http://about.me/pimenta"/>
    <hyperlink ref="AL131" r:id="rId96" display="https://t.co/CMcZvWTlF6"/>
    <hyperlink ref="AL133" r:id="rId97" display="http://t.co/8z7xF414ni"/>
    <hyperlink ref="AL134" r:id="rId98" display="https://t.co/IP4IONORL9"/>
    <hyperlink ref="AL135" r:id="rId99" display="http://elizabethtaylor.com/"/>
    <hyperlink ref="AL136" r:id="rId100" display="https://t.co/X5BMLH6Cdk"/>
    <hyperlink ref="AL137" r:id="rId101" display="http://facebook.com/jessicaalba"/>
    <hyperlink ref="AL139" r:id="rId102" display="http://t.co/QitfTFSWPm"/>
    <hyperlink ref="AL140" r:id="rId103" display="http://t.co/aENfTjGCfc"/>
    <hyperlink ref="AL141" r:id="rId104" display="https://t.co/tivWdebCYR"/>
    <hyperlink ref="AL143" r:id="rId105" display="http://www.rtve.es/"/>
    <hyperlink ref="AL144" r:id="rId106" display="http://t.co/a38gP0FEj4"/>
    <hyperlink ref="AL145" r:id="rId107" display="https://t.co/t06NeJF8PG"/>
    <hyperlink ref="AL147" r:id="rId108" display="https://t.co/gm6WVcFPgc"/>
    <hyperlink ref="AL148" r:id="rId109" display="https://t.co/PAIlGb59ub"/>
    <hyperlink ref="AL149" r:id="rId110" display="http://christianfaith.us/"/>
    <hyperlink ref="AL150" r:id="rId111" display="http://t.co/z1kYK37EH6"/>
    <hyperlink ref="AL151" r:id="rId112" display="https://t.co/sm1GFqbM4k"/>
    <hyperlink ref="AL152" r:id="rId113" display="https://t.co/Aj7XhgXqWl"/>
    <hyperlink ref="AL153" r:id="rId114" display="https://t.co/BB8O1JIaTn"/>
    <hyperlink ref="AL154" r:id="rId115" display="http://www.caseytreat.tv/"/>
    <hyperlink ref="AL155" r:id="rId116" display="http://www.instagram.com/realDonaldTrump"/>
    <hyperlink ref="AL156" r:id="rId117" display="https://www.reverbnation.com/twentypeace/songs"/>
    <hyperlink ref="AL157" r:id="rId118" display="https://t.co/EDDtp1UR28"/>
    <hyperlink ref="AL160" r:id="rId119" display="http://www.gawvi.com/"/>
    <hyperlink ref="AL162" r:id="rId120" display="http://ballmergroup.org/"/>
    <hyperlink ref="AL163" r:id="rId121" display="http://www.ricardosalinas.com/"/>
    <hyperlink ref="AL164" r:id="rId122" display="https://t.co/ZSOQyxRT5Z"/>
    <hyperlink ref="AL165" r:id="rId123" display="http://t.co/3OluA7NiZJ"/>
    <hyperlink ref="AL166" r:id="rId124" display="http://t.co/VjVlacVzdw"/>
    <hyperlink ref="AL167" r:id="rId125" display="https://t.co/jI9MZ8dDPQ"/>
    <hyperlink ref="AL168" r:id="rId126" display="http://www.choosethinking.com/"/>
    <hyperlink ref="AL169" r:id="rId127" display="https://t.co/jwQJhVhGok"/>
    <hyperlink ref="AO3" r:id="rId128" display="https://pbs.twimg.com/profile_banners/14248451/1558914377"/>
    <hyperlink ref="AO4" r:id="rId129" display="https://pbs.twimg.com/profile_banners/15008497/1432170036"/>
    <hyperlink ref="AO5" r:id="rId130" display="https://pbs.twimg.com/profile_banners/15595832/1417384348"/>
    <hyperlink ref="AO7" r:id="rId131" display="https://pbs.twimg.com/profile_banners/6670882/1474088133"/>
    <hyperlink ref="AO8" r:id="rId132" display="https://pbs.twimg.com/profile_banners/46063/1562768621"/>
    <hyperlink ref="AO9" r:id="rId133" display="https://pbs.twimg.com/profile_banners/17493187/1510255008"/>
    <hyperlink ref="AO10" r:id="rId134" display="https://pbs.twimg.com/profile_banners/24167314/1503165146"/>
    <hyperlink ref="AO11" r:id="rId135" display="https://pbs.twimg.com/profile_banners/749963/1483400066"/>
    <hyperlink ref="AO12" r:id="rId136" display="https://pbs.twimg.com/profile_banners/2730791/1551848071"/>
    <hyperlink ref="AO13" r:id="rId137" display="https://pbs.twimg.com/profile_banners/21872269/1445279444"/>
    <hyperlink ref="AO14" r:id="rId138" display="https://pbs.twimg.com/profile_banners/1475495658/1555607486"/>
    <hyperlink ref="AO15" r:id="rId139" display="https://pbs.twimg.com/profile_banners/2771375125/1563837010"/>
    <hyperlink ref="AO17" r:id="rId140" display="https://pbs.twimg.com/profile_banners/2313637447/1563928803"/>
    <hyperlink ref="AO18" r:id="rId141" display="https://pbs.twimg.com/profile_banners/45505228/1443453185"/>
    <hyperlink ref="AO19" r:id="rId142" display="https://pbs.twimg.com/profile_banners/1102438502287851520/1564788746"/>
    <hyperlink ref="AO20" r:id="rId143" display="https://pbs.twimg.com/profile_banners/238160734/1527243655"/>
    <hyperlink ref="AO21" r:id="rId144" display="https://pbs.twimg.com/profile_banners/121872852/1539641738"/>
    <hyperlink ref="AO22" r:id="rId145" display="https://pbs.twimg.com/profile_banners/74286565/1557879071"/>
    <hyperlink ref="AO23" r:id="rId146" display="https://pbs.twimg.com/profile_banners/98804234/1564317444"/>
    <hyperlink ref="AO24" r:id="rId147" display="https://pbs.twimg.com/profile_banners/725421203310055424/1528222382"/>
    <hyperlink ref="AO25" r:id="rId148" display="https://pbs.twimg.com/profile_banners/1100678693779836929/1559923771"/>
    <hyperlink ref="AO26" r:id="rId149" display="https://pbs.twimg.com/profile_banners/259725229/1439209336"/>
    <hyperlink ref="AO27" r:id="rId150" display="https://pbs.twimg.com/profile_banners/50393960/1556286424"/>
    <hyperlink ref="AO29" r:id="rId151" display="https://pbs.twimg.com/profile_banners/989153131467497474/1565030027"/>
    <hyperlink ref="AO30" r:id="rId152" display="https://pbs.twimg.com/profile_banners/3091973727/1426458859"/>
    <hyperlink ref="AO31" r:id="rId153" display="https://pbs.twimg.com/profile_banners/1072921916460228611/1545142135"/>
    <hyperlink ref="AO33" r:id="rId154" display="https://pbs.twimg.com/profile_banners/295608887/1555310362"/>
    <hyperlink ref="AO34" r:id="rId155" display="https://pbs.twimg.com/profile_banners/23791197/1565168214"/>
    <hyperlink ref="AO35" r:id="rId156" display="https://pbs.twimg.com/profile_banners/270397123/1557214842"/>
    <hyperlink ref="AO36" r:id="rId157" display="https://pbs.twimg.com/profile_banners/2201623465/1527753189"/>
    <hyperlink ref="AO37" r:id="rId158" display="https://pbs.twimg.com/profile_banners/2422091941/1506695961"/>
    <hyperlink ref="AO38" r:id="rId159" display="https://pbs.twimg.com/profile_banners/104222894/1563267259"/>
    <hyperlink ref="AO39" r:id="rId160" display="https://pbs.twimg.com/profile_banners/2497155462/1460373172"/>
    <hyperlink ref="AO41" r:id="rId161" display="https://pbs.twimg.com/profile_banners/7996082/1450772084"/>
    <hyperlink ref="AO42" r:id="rId162" display="https://pbs.twimg.com/profile_banners/22954354/1552085088"/>
    <hyperlink ref="AO43" r:id="rId163" display="https://pbs.twimg.com/profile_banners/1283892570/1544451350"/>
    <hyperlink ref="AO44" r:id="rId164" display="https://pbs.twimg.com/profile_banners/100731315/1552993338"/>
    <hyperlink ref="AO45" r:id="rId165" display="https://pbs.twimg.com/profile_banners/2359926157/1401488215"/>
    <hyperlink ref="AO46" r:id="rId166" display="https://pbs.twimg.com/profile_banners/231000704/1547125488"/>
    <hyperlink ref="AO47" r:id="rId167" display="https://pbs.twimg.com/profile_banners/374014021/1405721527"/>
    <hyperlink ref="AO48" r:id="rId168" display="https://pbs.twimg.com/profile_banners/488943006/1501019056"/>
    <hyperlink ref="AO49" r:id="rId169" display="https://pbs.twimg.com/profile_banners/9684932/1555714555"/>
    <hyperlink ref="AO50" r:id="rId170" display="https://pbs.twimg.com/profile_banners/39153776/1472581021"/>
    <hyperlink ref="AO51" r:id="rId171" display="https://pbs.twimg.com/profile_banners/16589206/1402313050"/>
    <hyperlink ref="AO52" r:id="rId172" display="https://pbs.twimg.com/profile_banners/2248872301/1462292333"/>
    <hyperlink ref="AO53" r:id="rId173" display="https://pbs.twimg.com/profile_banners/16357635/1492212689"/>
    <hyperlink ref="AO54" r:id="rId174" display="https://pbs.twimg.com/profile_banners/19426551/1565997856"/>
    <hyperlink ref="AO55" r:id="rId175" display="https://pbs.twimg.com/profile_banners/2898096668/1564250596"/>
    <hyperlink ref="AO56" r:id="rId176" display="https://pbs.twimg.com/profile_banners/211050464/1508517826"/>
    <hyperlink ref="AO57" r:id="rId177" display="https://pbs.twimg.com/profile_banners/23642374/1564199832"/>
    <hyperlink ref="AO58" r:id="rId178" display="https://pbs.twimg.com/profile_banners/18623957/1470114161"/>
    <hyperlink ref="AO59" r:id="rId179" display="https://pbs.twimg.com/profile_banners/735651204/1523317612"/>
    <hyperlink ref="AO61" r:id="rId180" display="https://pbs.twimg.com/profile_banners/728213065775321088/1464613041"/>
    <hyperlink ref="AO62" r:id="rId181" display="https://pbs.twimg.com/profile_banners/20192403/1497622706"/>
    <hyperlink ref="AO63" r:id="rId182" display="https://pbs.twimg.com/profile_banners/51039749/1436282018"/>
    <hyperlink ref="AO64" r:id="rId183" display="https://pbs.twimg.com/profile_banners/161811364/1410372665"/>
    <hyperlink ref="AO65" r:id="rId184" display="https://pbs.twimg.com/profile_banners/63475996/1548262935"/>
    <hyperlink ref="AO66" r:id="rId185" display="https://pbs.twimg.com/profile_banners/304141337/1532446993"/>
    <hyperlink ref="AO67" r:id="rId186" display="https://pbs.twimg.com/profile_banners/117439544/1555357180"/>
    <hyperlink ref="AO68" r:id="rId187" display="https://pbs.twimg.com/profile_banners/356334842/1564427861"/>
    <hyperlink ref="AO69" r:id="rId188" display="https://pbs.twimg.com/profile_banners/715951552796762112/1489419703"/>
    <hyperlink ref="AO70" r:id="rId189" display="https://pbs.twimg.com/profile_banners/3315182226/1522936402"/>
    <hyperlink ref="AO71" r:id="rId190" display="https://pbs.twimg.com/profile_banners/325761595/1496243393"/>
    <hyperlink ref="AO73" r:id="rId191" display="https://pbs.twimg.com/profile_banners/37637544/1399024467"/>
    <hyperlink ref="AO74" r:id="rId192" display="https://pbs.twimg.com/profile_banners/541858751/1469237279"/>
    <hyperlink ref="AO75" r:id="rId193" display="https://pbs.twimg.com/profile_banners/2492216180/1400012241"/>
    <hyperlink ref="AO76" r:id="rId194" display="https://pbs.twimg.com/profile_banners/860224856/1417553548"/>
    <hyperlink ref="AO77" r:id="rId195" display="https://pbs.twimg.com/profile_banners/21959034/1472762344"/>
    <hyperlink ref="AO78" r:id="rId196" display="https://pbs.twimg.com/profile_banners/3019109987/1538232815"/>
    <hyperlink ref="AO79" r:id="rId197" display="https://pbs.twimg.com/profile_banners/2853414700/1415788611"/>
    <hyperlink ref="AO80" r:id="rId198" display="https://pbs.twimg.com/profile_banners/884432188032397312/1510759939"/>
    <hyperlink ref="AO81" r:id="rId199" display="https://pbs.twimg.com/profile_banners/814367737342328833/1558032722"/>
    <hyperlink ref="AO82" r:id="rId200" display="https://pbs.twimg.com/profile_banners/16708360/1565097190"/>
    <hyperlink ref="AO85" r:id="rId201" display="https://pbs.twimg.com/profile_banners/3194592704/1559813357"/>
    <hyperlink ref="AO86" r:id="rId202" display="https://pbs.twimg.com/profile_banners/50097090/1543603275"/>
    <hyperlink ref="AO87" r:id="rId203" display="https://pbs.twimg.com/profile_banners/842160434555846657/1529623791"/>
    <hyperlink ref="AO88" r:id="rId204" display="https://pbs.twimg.com/profile_banners/2585636132/1403618341"/>
    <hyperlink ref="AO89" r:id="rId205" display="https://pbs.twimg.com/profile_banners/2724324751/1408933927"/>
    <hyperlink ref="AO91" r:id="rId206" display="https://pbs.twimg.com/profile_banners/722192639152492545/1461792540"/>
    <hyperlink ref="AO92" r:id="rId207" display="https://pbs.twimg.com/profile_banners/26031947/1494420885"/>
    <hyperlink ref="AO93" r:id="rId208" display="https://pbs.twimg.com/profile_banners/2307003992/1560769452"/>
    <hyperlink ref="AO94" r:id="rId209" display="https://pbs.twimg.com/profile_banners/13691782/1401058588"/>
    <hyperlink ref="AO96" r:id="rId210" display="https://pbs.twimg.com/profile_banners/18244358/1562088049"/>
    <hyperlink ref="AO97" r:id="rId211" display="https://pbs.twimg.com/profile_banners/751507218/1564574451"/>
    <hyperlink ref="AO98" r:id="rId212" display="https://pbs.twimg.com/profile_banners/824116562768621568/1485993802"/>
    <hyperlink ref="AO99" r:id="rId213" display="https://pbs.twimg.com/profile_banners/804553619236331520/1485813433"/>
    <hyperlink ref="AO101" r:id="rId214" display="https://pbs.twimg.com/profile_banners/37206945/1558758429"/>
    <hyperlink ref="AO102" r:id="rId215" display="https://pbs.twimg.com/profile_banners/42411083/1500307240"/>
    <hyperlink ref="AO103" r:id="rId216" display="https://pbs.twimg.com/profile_banners/2200043383/1476550411"/>
    <hyperlink ref="AO104" r:id="rId217" display="https://pbs.twimg.com/profile_banners/955424724502417414/1516650810"/>
    <hyperlink ref="AO105" r:id="rId218" display="https://pbs.twimg.com/profile_banners/308245641/1516915218"/>
    <hyperlink ref="AO107" r:id="rId219" display="https://pbs.twimg.com/profile_banners/27398765/1526304875"/>
    <hyperlink ref="AO108" r:id="rId220" display="https://pbs.twimg.com/profile_banners/2173978087/1491014646"/>
    <hyperlink ref="AO110" r:id="rId221" display="https://pbs.twimg.com/profile_banners/869032235818786817/1514310346"/>
    <hyperlink ref="AO111" r:id="rId222" display="https://pbs.twimg.com/profile_banners/3277359043/1565480463"/>
    <hyperlink ref="AO112" r:id="rId223" display="https://pbs.twimg.com/profile_banners/898213075/1548042237"/>
    <hyperlink ref="AO114" r:id="rId224" display="https://pbs.twimg.com/profile_banners/858884531004354560/1496868558"/>
    <hyperlink ref="AO115" r:id="rId225" display="https://pbs.twimg.com/profile_banners/2961850629/1420560274"/>
    <hyperlink ref="AO116" r:id="rId226" display="https://pbs.twimg.com/profile_banners/525264466/1367486036"/>
    <hyperlink ref="AO118" r:id="rId227" display="https://pbs.twimg.com/profile_banners/6068/1427389734"/>
    <hyperlink ref="AO119" r:id="rId228" display="https://pbs.twimg.com/profile_banners/488844086/1477403756"/>
    <hyperlink ref="AO120" r:id="rId229" display="https://pbs.twimg.com/profile_banners/19948217/1399165908"/>
    <hyperlink ref="AO121" r:id="rId230" display="https://pbs.twimg.com/profile_banners/768117335202799616/1558892311"/>
    <hyperlink ref="AO122" r:id="rId231" display="https://pbs.twimg.com/profile_banners/324/1495976341"/>
    <hyperlink ref="AO123" r:id="rId232" display="https://pbs.twimg.com/profile_banners/4105897212/1543423107"/>
    <hyperlink ref="AO124" r:id="rId233" display="https://pbs.twimg.com/profile_banners/14180843/1512670502"/>
    <hyperlink ref="AO125" r:id="rId234" display="https://pbs.twimg.com/profile_banners/489580628/1546087950"/>
    <hyperlink ref="AO126" r:id="rId235" display="https://pbs.twimg.com/profile_banners/150775823/1563402983"/>
    <hyperlink ref="AO128" r:id="rId236" display="https://pbs.twimg.com/profile_banners/10185562/1392143368"/>
    <hyperlink ref="AO129" r:id="rId237" display="https://pbs.twimg.com/profile_banners/14762194/1458999795"/>
    <hyperlink ref="AO130" r:id="rId238" display="https://pbs.twimg.com/profile_banners/6243822/1448161865"/>
    <hyperlink ref="AO131" r:id="rId239" display="https://pbs.twimg.com/profile_banners/848634103129886721/1507570051"/>
    <hyperlink ref="AO132" r:id="rId240" display="https://pbs.twimg.com/profile_banners/162691844/1564018242"/>
    <hyperlink ref="AO133" r:id="rId241" display="https://pbs.twimg.com/profile_banners/177011467/1361313876"/>
    <hyperlink ref="AO134" r:id="rId242" display="https://pbs.twimg.com/profile_banners/14824849/1465314916"/>
    <hyperlink ref="AO135" r:id="rId243" display="https://pbs.twimg.com/profile_banners/27109019/1445451531"/>
    <hyperlink ref="AO136" r:id="rId244" display="https://pbs.twimg.com/profile_banners/37788181/1550861089"/>
    <hyperlink ref="AO137" r:id="rId245" display="https://pbs.twimg.com/profile_banners/92367751/1531932051"/>
    <hyperlink ref="AO139" r:id="rId246" display="https://pbs.twimg.com/profile_banners/15830716/1376771573"/>
    <hyperlink ref="AO140" r:id="rId247" display="https://pbs.twimg.com/profile_banners/18583722/1554923147"/>
    <hyperlink ref="AO141" r:id="rId248" display="https://pbs.twimg.com/profile_banners/2923344689/1478378343"/>
    <hyperlink ref="AO142" r:id="rId249" display="https://pbs.twimg.com/profile_banners/1159236387306123266/1565261009"/>
    <hyperlink ref="AO143" r:id="rId250" display="https://pbs.twimg.com/profile_banners/26729931/1563868638"/>
    <hyperlink ref="AO144" r:id="rId251" display="https://pbs.twimg.com/profile_banners/119844526/1537226215"/>
    <hyperlink ref="AO145" r:id="rId252" display="https://pbs.twimg.com/profile_banners/17654066/1405538974"/>
    <hyperlink ref="AO146" r:id="rId253" display="https://pbs.twimg.com/profile_banners/780291570914381828/1565463017"/>
    <hyperlink ref="AO148" r:id="rId254" display="https://pbs.twimg.com/profile_banners/27768807/1549904972"/>
    <hyperlink ref="AO149" r:id="rId255" display="https://pbs.twimg.com/profile_banners/85663637/1562452106"/>
    <hyperlink ref="AO151" r:id="rId256" display="https://pbs.twimg.com/profile_banners/169827326/1448120182"/>
    <hyperlink ref="AO152" r:id="rId257" display="https://pbs.twimg.com/profile_banners/19051864/1525787264"/>
    <hyperlink ref="AO153" r:id="rId258" display="https://pbs.twimg.com/profile_banners/20075285/1555641279"/>
    <hyperlink ref="AO154" r:id="rId259" display="https://pbs.twimg.com/profile_banners/19924665/1483492871"/>
    <hyperlink ref="AO155" r:id="rId260" display="https://pbs.twimg.com/profile_banners/25073877/1560920145"/>
    <hyperlink ref="AO156" r:id="rId261" display="https://pbs.twimg.com/profile_banners/22239470/1559751846"/>
    <hyperlink ref="AO157" r:id="rId262" display="https://pbs.twimg.com/profile_banners/112511880/1557532807"/>
    <hyperlink ref="AO158" r:id="rId263" display="https://pbs.twimg.com/profile_banners/218463791/1450462760"/>
    <hyperlink ref="AO160" r:id="rId264" display="https://pbs.twimg.com/profile_banners/24740183/1539925805"/>
    <hyperlink ref="AO162" r:id="rId265" display="https://pbs.twimg.com/profile_banners/3751591514/1516409550"/>
    <hyperlink ref="AO163" r:id="rId266" display="https://pbs.twimg.com/profile_banners/59855362/1506009627"/>
    <hyperlink ref="AO164" r:id="rId267" display="https://pbs.twimg.com/profile_banners/352510937/1515445575"/>
    <hyperlink ref="AO167" r:id="rId268" display="https://pbs.twimg.com/profile_banners/16228398/1398982404"/>
    <hyperlink ref="AO168" r:id="rId269" display="https://pbs.twimg.com/profile_banners/71980259/1505744545"/>
    <hyperlink ref="AO169" r:id="rId270" display="https://pbs.twimg.com/profile_banners/2730704265/1501794634"/>
    <hyperlink ref="AO170" r:id="rId271" display="https://pbs.twimg.com/profile_banners/2440837611/1494453428"/>
    <hyperlink ref="AO171" r:id="rId272" display="https://pbs.twimg.com/profile_banners/903986948464717825/1565012114"/>
    <hyperlink ref="AO172" r:id="rId273" display="https://pbs.twimg.com/profile_banners/1100851182988394501/1564789817"/>
    <hyperlink ref="AU3" r:id="rId274" display="http://abs.twimg.com/images/themes/theme10/bg.gif"/>
    <hyperlink ref="AU4" r:id="rId275" display="http://abs.twimg.com/images/themes/theme1/bg.png"/>
    <hyperlink ref="AU5" r:id="rId276" display="http://abs.twimg.com/images/themes/theme2/bg.gif"/>
    <hyperlink ref="AU6" r:id="rId277" display="http://abs.twimg.com/images/themes/theme1/bg.png"/>
    <hyperlink ref="AU7" r:id="rId278" display="http://abs.twimg.com/images/themes/theme15/bg.png"/>
    <hyperlink ref="AU8" r:id="rId279" display="http://abs.twimg.com/images/themes/theme6/bg.gif"/>
    <hyperlink ref="AU9" r:id="rId280" display="http://abs.twimg.com/images/themes/theme3/bg.gif"/>
    <hyperlink ref="AU10" r:id="rId281" display="http://abs.twimg.com/images/themes/theme1/bg.png"/>
    <hyperlink ref="AU11" r:id="rId282" display="http://abs.twimg.com/images/themes/theme1/bg.png"/>
    <hyperlink ref="AU12" r:id="rId283" display="http://abs.twimg.com/images/themes/theme1/bg.png"/>
    <hyperlink ref="AU13" r:id="rId284" display="http://abs.twimg.com/images/themes/theme1/bg.png"/>
    <hyperlink ref="AU14" r:id="rId285" display="http://abs.twimg.com/images/themes/theme1/bg.png"/>
    <hyperlink ref="AU15" r:id="rId286" display="http://abs.twimg.com/images/themes/theme1/bg.png"/>
    <hyperlink ref="AU16" r:id="rId287" display="http://abs.twimg.com/images/themes/theme1/bg.png"/>
    <hyperlink ref="AU17" r:id="rId288" display="http://abs.twimg.com/images/themes/theme1/bg.png"/>
    <hyperlink ref="AU18" r:id="rId289" display="http://abs.twimg.com/images/themes/theme1/bg.png"/>
    <hyperlink ref="AU20" r:id="rId290" display="http://abs.twimg.com/images/themes/theme10/bg.gif"/>
    <hyperlink ref="AU21" r:id="rId291" display="http://abs.twimg.com/images/themes/theme1/bg.png"/>
    <hyperlink ref="AU22" r:id="rId292" display="http://abs.twimg.com/images/themes/theme1/bg.png"/>
    <hyperlink ref="AU23" r:id="rId293" display="http://abs.twimg.com/images/themes/theme4/bg.gif"/>
    <hyperlink ref="AU24" r:id="rId294" display="http://abs.twimg.com/images/themes/theme1/bg.png"/>
    <hyperlink ref="AU26" r:id="rId295" display="http://abs.twimg.com/images/themes/theme1/bg.png"/>
    <hyperlink ref="AU27" r:id="rId296" display="http://abs.twimg.com/images/themes/theme1/bg.png"/>
    <hyperlink ref="AU30" r:id="rId297" display="http://abs.twimg.com/images/themes/theme14/bg.gif"/>
    <hyperlink ref="AU32" r:id="rId298" display="http://abs.twimg.com/images/themes/theme1/bg.png"/>
    <hyperlink ref="AU33" r:id="rId299" display="http://abs.twimg.com/images/themes/theme1/bg.png"/>
    <hyperlink ref="AU34" r:id="rId300" display="http://abs.twimg.com/images/themes/theme1/bg.png"/>
    <hyperlink ref="AU35" r:id="rId301" display="http://abs.twimg.com/images/themes/theme16/bg.gif"/>
    <hyperlink ref="AU36" r:id="rId302" display="http://abs.twimg.com/images/themes/theme1/bg.png"/>
    <hyperlink ref="AU37" r:id="rId303" display="http://abs.twimg.com/images/themes/theme1/bg.png"/>
    <hyperlink ref="AU38" r:id="rId304" display="http://abs.twimg.com/images/themes/theme16/bg.gif"/>
    <hyperlink ref="AU39" r:id="rId305" display="http://abs.twimg.com/images/themes/theme1/bg.png"/>
    <hyperlink ref="AU40" r:id="rId306" display="http://abs.twimg.com/images/themes/theme16/bg.gif"/>
    <hyperlink ref="AU41" r:id="rId307" display="http://abs.twimg.com/images/themes/theme1/bg.png"/>
    <hyperlink ref="AU42" r:id="rId308" display="http://abs.twimg.com/images/themes/theme1/bg.png"/>
    <hyperlink ref="AU43" r:id="rId309" display="http://abs.twimg.com/images/themes/theme1/bg.png"/>
    <hyperlink ref="AU44" r:id="rId310" display="http://abs.twimg.com/images/themes/theme1/bg.png"/>
    <hyperlink ref="AU45" r:id="rId311" display="http://abs.twimg.com/images/themes/theme14/bg.gif"/>
    <hyperlink ref="AU46" r:id="rId312" display="http://abs.twimg.com/images/themes/theme1/bg.png"/>
    <hyperlink ref="AU47" r:id="rId313" display="http://abs.twimg.com/images/themes/theme16/bg.gif"/>
    <hyperlink ref="AU48" r:id="rId314" display="http://abs.twimg.com/images/themes/theme1/bg.png"/>
    <hyperlink ref="AU49" r:id="rId315" display="http://abs.twimg.com/images/themes/theme1/bg.png"/>
    <hyperlink ref="AU50" r:id="rId316" display="http://abs.twimg.com/images/themes/theme1/bg.png"/>
    <hyperlink ref="AU51" r:id="rId317" display="http://abs.twimg.com/images/themes/theme1/bg.png"/>
    <hyperlink ref="AU52" r:id="rId318" display="http://abs.twimg.com/images/themes/theme15/bg.png"/>
    <hyperlink ref="AU53" r:id="rId319" display="http://abs.twimg.com/images/themes/theme1/bg.png"/>
    <hyperlink ref="AU54" r:id="rId320" display="http://abs.twimg.com/images/themes/theme1/bg.png"/>
    <hyperlink ref="AU55" r:id="rId321" display="http://abs.twimg.com/images/themes/theme1/bg.png"/>
    <hyperlink ref="AU56" r:id="rId322" display="http://abs.twimg.com/images/themes/theme1/bg.png"/>
    <hyperlink ref="AU57" r:id="rId323" display="http://abs.twimg.com/images/themes/theme1/bg.png"/>
    <hyperlink ref="AU58" r:id="rId324" display="http://pbs.twimg.com/profile_background_images/11382526/profile_pic1.jpg"/>
    <hyperlink ref="AU59" r:id="rId325" display="http://abs.twimg.com/images/themes/theme4/bg.gif"/>
    <hyperlink ref="AU60" r:id="rId326" display="http://abs.twimg.com/images/themes/theme1/bg.png"/>
    <hyperlink ref="AU61" r:id="rId327" display="http://abs.twimg.com/images/themes/theme1/bg.png"/>
    <hyperlink ref="AU62" r:id="rId328" display="http://abs.twimg.com/images/themes/theme1/bg.png"/>
    <hyperlink ref="AU63" r:id="rId329" display="http://abs.twimg.com/images/themes/theme1/bg.png"/>
    <hyperlink ref="AU64" r:id="rId330" display="http://abs.twimg.com/images/themes/theme1/bg.png"/>
    <hyperlink ref="AU65" r:id="rId331" display="http://abs.twimg.com/images/themes/theme15/bg.png"/>
    <hyperlink ref="AU66" r:id="rId332" display="http://abs.twimg.com/images/themes/theme1/bg.png"/>
    <hyperlink ref="AU67" r:id="rId333" display="http://abs.twimg.com/images/themes/theme1/bg.png"/>
    <hyperlink ref="AU68" r:id="rId334" display="http://abs.twimg.com/images/themes/theme15/bg.png"/>
    <hyperlink ref="AU69" r:id="rId335" display="http://abs.twimg.com/images/themes/theme1/bg.png"/>
    <hyperlink ref="AU70" r:id="rId336" display="http://abs.twimg.com/images/themes/theme1/bg.png"/>
    <hyperlink ref="AU71" r:id="rId337" display="http://abs.twimg.com/images/themes/theme1/bg.png"/>
    <hyperlink ref="AU72" r:id="rId338" display="http://pbs.twimg.com/profile_background_images/409844436/brands.jpg"/>
    <hyperlink ref="AU73" r:id="rId339" display="http://abs.twimg.com/images/themes/theme15/bg.png"/>
    <hyperlink ref="AU74" r:id="rId340" display="http://abs.twimg.com/images/themes/theme1/bg.png"/>
    <hyperlink ref="AU75" r:id="rId341" display="http://abs.twimg.com/images/themes/theme14/bg.gif"/>
    <hyperlink ref="AU76" r:id="rId342" display="http://abs.twimg.com/images/themes/theme1/bg.png"/>
    <hyperlink ref="AU77" r:id="rId343" display="http://abs.twimg.com/images/themes/theme1/bg.png"/>
    <hyperlink ref="AU78" r:id="rId344" display="http://abs.twimg.com/images/themes/theme1/bg.png"/>
    <hyperlink ref="AU79" r:id="rId345" display="http://abs.twimg.com/images/themes/theme1/bg.png"/>
    <hyperlink ref="AU80" r:id="rId346" display="http://abs.twimg.com/images/themes/theme1/bg.png"/>
    <hyperlink ref="AU82" r:id="rId347" display="http://abs.twimg.com/images/themes/theme1/bg.png"/>
    <hyperlink ref="AU83" r:id="rId348" display="http://abs.twimg.com/images/themes/theme1/bg.png"/>
    <hyperlink ref="AU84" r:id="rId349" display="http://abs.twimg.com/images/themes/theme1/bg.png"/>
    <hyperlink ref="AU85" r:id="rId350" display="http://abs.twimg.com/images/themes/theme1/bg.png"/>
    <hyperlink ref="AU86" r:id="rId351" display="http://abs.twimg.com/images/themes/theme14/bg.gif"/>
    <hyperlink ref="AU88" r:id="rId352" display="http://abs.twimg.com/images/themes/theme1/bg.png"/>
    <hyperlink ref="AU89" r:id="rId353" display="http://abs.twimg.com/images/themes/theme1/bg.png"/>
    <hyperlink ref="AU90" r:id="rId354" display="http://abs.twimg.com/images/themes/theme9/bg.gif"/>
    <hyperlink ref="AU91" r:id="rId355" display="http://abs.twimg.com/images/themes/theme1/bg.png"/>
    <hyperlink ref="AU92" r:id="rId356" display="http://abs.twimg.com/images/themes/theme1/bg.png"/>
    <hyperlink ref="AU93" r:id="rId357" display="http://abs.twimg.com/images/themes/theme1/bg.png"/>
    <hyperlink ref="AU94" r:id="rId358" display="http://abs.twimg.com/images/themes/theme1/bg.png"/>
    <hyperlink ref="AU95" r:id="rId359" display="http://abs.twimg.com/images/themes/theme1/bg.png"/>
    <hyperlink ref="AU96" r:id="rId360" display="http://abs.twimg.com/images/themes/theme1/bg.png"/>
    <hyperlink ref="AU97" r:id="rId361" display="http://abs.twimg.com/images/themes/theme1/bg.png"/>
    <hyperlink ref="AU98" r:id="rId362" display="http://abs.twimg.com/images/themes/theme1/bg.png"/>
    <hyperlink ref="AU100" r:id="rId363" display="http://abs.twimg.com/images/themes/theme1/bg.png"/>
    <hyperlink ref="AU101" r:id="rId364" display="http://abs.twimg.com/images/themes/theme1/bg.png"/>
    <hyperlink ref="AU102" r:id="rId365" display="http://abs.twimg.com/images/themes/theme1/bg.png"/>
    <hyperlink ref="AU103" r:id="rId366" display="http://abs.twimg.com/images/themes/theme1/bg.png"/>
    <hyperlink ref="AU105" r:id="rId367" display="http://abs.twimg.com/images/themes/theme14/bg.gif"/>
    <hyperlink ref="AU106" r:id="rId368" display="http://abs.twimg.com/images/themes/theme14/bg.gif"/>
    <hyperlink ref="AU107" r:id="rId369" display="http://abs.twimg.com/images/themes/theme1/bg.png"/>
    <hyperlink ref="AU108" r:id="rId370" display="http://abs.twimg.com/images/themes/theme12/bg.gif"/>
    <hyperlink ref="AU109" r:id="rId371" display="http://abs.twimg.com/images/themes/theme1/bg.png"/>
    <hyperlink ref="AU111" r:id="rId372" display="http://abs.twimg.com/images/themes/theme1/bg.png"/>
    <hyperlink ref="AU112" r:id="rId373" display="http://abs.twimg.com/images/themes/theme1/bg.png"/>
    <hyperlink ref="AU113" r:id="rId374" display="http://a0.twimg.com/profile_background_images/78185270/hhdl-twitter-bg.jpg"/>
    <hyperlink ref="AU115" r:id="rId375" display="http://abs.twimg.com/images/themes/theme17/bg.gif"/>
    <hyperlink ref="AU116" r:id="rId376" display="http://a0.twimg.com/profile_background_images/858023201/52f4b5a0278e5a44ed595ef3a031a709.jpeg"/>
    <hyperlink ref="AU117" r:id="rId377" display="http://abs.twimg.com/images/themes/theme1/bg.png"/>
    <hyperlink ref="AU118" r:id="rId378" display="http://abs.twimg.com/images/themes/theme15/bg.png"/>
    <hyperlink ref="AU119" r:id="rId379" display="http://abs.twimg.com/images/themes/theme1/bg.png"/>
    <hyperlink ref="AU120" r:id="rId380" display="http://abs.twimg.com/images/themes/theme3/bg.gif"/>
    <hyperlink ref="AU122" r:id="rId381" display="http://abs.twimg.com/images/themes/theme1/bg.png"/>
    <hyperlink ref="AU123" r:id="rId382" display="http://abs.twimg.com/images/themes/theme1/bg.png"/>
    <hyperlink ref="AU124" r:id="rId383" display="http://abs.twimg.com/images/themes/theme9/bg.gif"/>
    <hyperlink ref="AU125" r:id="rId384" display="http://abs.twimg.com/images/themes/theme1/bg.png"/>
    <hyperlink ref="AU126" r:id="rId385" display="http://abs.twimg.com/images/themes/theme9/bg.gif"/>
    <hyperlink ref="AU127" r:id="rId386" display="http://abs.twimg.com/images/themes/theme1/bg.png"/>
    <hyperlink ref="AU128" r:id="rId387" display="http://abs.twimg.com/images/themes/theme14/bg.gif"/>
    <hyperlink ref="AU129" r:id="rId388" display="http://abs.twimg.com/images/themes/theme14/bg.gif"/>
    <hyperlink ref="AU130" r:id="rId389" display="http://abs.twimg.com/images/themes/theme15/bg.png"/>
    <hyperlink ref="AU131" r:id="rId390" display="http://abs.twimg.com/images/themes/theme1/bg.png"/>
    <hyperlink ref="AU132" r:id="rId391" display="http://abs.twimg.com/images/themes/theme1/bg.png"/>
    <hyperlink ref="AU133" r:id="rId392" display="http://abs.twimg.com/images/themes/theme1/bg.png"/>
    <hyperlink ref="AU134" r:id="rId393" display="http://abs.twimg.com/images/themes/theme16/bg.gif"/>
    <hyperlink ref="AU135" r:id="rId394" display="http://abs.twimg.com/images/themes/theme1/bg.png"/>
    <hyperlink ref="AU136" r:id="rId395" display="http://abs.twimg.com/images/themes/theme9/bg.gif"/>
    <hyperlink ref="AU137" r:id="rId396" display="http://abs.twimg.com/images/themes/theme17/bg.gif"/>
    <hyperlink ref="AU138" r:id="rId397" display="http://abs.twimg.com/images/themes/theme11/bg.gif"/>
    <hyperlink ref="AU139" r:id="rId398" display="http://pbs.twimg.com/profile_background_images/159447892/HUGH_HEFNER_FINAL.jpg"/>
    <hyperlink ref="AU140" r:id="rId399" display="http://abs.twimg.com/images/themes/theme1/bg.png"/>
    <hyperlink ref="AU141" r:id="rId400" display="http://abs.twimg.com/images/themes/theme1/bg.png"/>
    <hyperlink ref="AU143" r:id="rId401" display="http://abs.twimg.com/images/themes/theme1/bg.png"/>
    <hyperlink ref="AU144" r:id="rId402" display="http://abs.twimg.com/images/themes/theme1/bg.png"/>
    <hyperlink ref="AU145" r:id="rId403" display="http://abs.twimg.com/images/themes/theme10/bg.gif"/>
    <hyperlink ref="AU146" r:id="rId404" display="http://abs.twimg.com/images/themes/theme1/bg.png"/>
    <hyperlink ref="AU148" r:id="rId405" display="http://abs.twimg.com/images/themes/theme5/bg.gif"/>
    <hyperlink ref="AU149" r:id="rId406" display="http://abs.twimg.com/images/themes/theme13/bg.gif"/>
    <hyperlink ref="AU150" r:id="rId407" display="http://abs.twimg.com/images/themes/theme1/bg.png"/>
    <hyperlink ref="AU151" r:id="rId408" display="http://abs.twimg.com/images/themes/theme1/bg.png"/>
    <hyperlink ref="AU152" r:id="rId409" display="http://abs.twimg.com/images/themes/theme9/bg.gif"/>
    <hyperlink ref="AU153" r:id="rId410" display="http://abs.twimg.com/images/themes/theme10/bg.gif"/>
    <hyperlink ref="AU154" r:id="rId411" display="http://abs.twimg.com/images/themes/theme15/bg.png"/>
    <hyperlink ref="AU155" r:id="rId412" display="http://abs.twimg.com/images/themes/theme1/bg.png"/>
    <hyperlink ref="AU156" r:id="rId413" display="http://abs.twimg.com/images/themes/theme14/bg.gif"/>
    <hyperlink ref="AU157" r:id="rId414" display="http://abs.twimg.com/images/themes/theme1/bg.png"/>
    <hyperlink ref="AU158" r:id="rId415" display="http://abs.twimg.com/images/themes/theme1/bg.png"/>
    <hyperlink ref="AU159" r:id="rId416" display="http://abs.twimg.com/images/themes/theme1/bg.png"/>
    <hyperlink ref="AU160" r:id="rId417" display="http://abs.twimg.com/images/themes/theme9/bg.gif"/>
    <hyperlink ref="AU161" r:id="rId418" display="http://abs.twimg.com/images/themes/theme1/bg.png"/>
    <hyperlink ref="AU162" r:id="rId419" display="http://abs.twimg.com/images/themes/theme1/bg.png"/>
    <hyperlink ref="AU163" r:id="rId420" display="http://abs.twimg.com/images/themes/theme8/bg.gif"/>
    <hyperlink ref="AU164" r:id="rId421" display="http://abs.twimg.com/images/themes/theme15/bg.png"/>
    <hyperlink ref="AU165" r:id="rId422" display="http://abs.twimg.com/images/themes/theme9/bg.gif"/>
    <hyperlink ref="AU166" r:id="rId423" display="http://abs.twimg.com/images/themes/theme1/bg.png"/>
    <hyperlink ref="AU167" r:id="rId424" display="http://abs.twimg.com/images/themes/theme1/bg.png"/>
    <hyperlink ref="AU168" r:id="rId425" display="http://abs.twimg.com/images/themes/theme1/bg.png"/>
    <hyperlink ref="AU169" r:id="rId426" display="http://abs.twimg.com/images/themes/theme1/bg.png"/>
    <hyperlink ref="AU170" r:id="rId427" display="http://abs.twimg.com/images/themes/theme1/bg.png"/>
    <hyperlink ref="AU171" r:id="rId428" display="http://abs.twimg.com/images/themes/theme1/bg.png"/>
    <hyperlink ref="F3" r:id="rId429" display="http://pbs.twimg.com/profile_images/1103113904354258945/5GBUIZjf_normal.jpg"/>
    <hyperlink ref="F4" r:id="rId430" display="http://pbs.twimg.com/profile_images/1013842155087921153/bnfo2z2y_normal.jpg"/>
    <hyperlink ref="F5" r:id="rId431" display="http://pbs.twimg.com/profile_images/619314197667549184/umZ7S-XE_normal.png"/>
    <hyperlink ref="F6" r:id="rId432" display="http://pbs.twimg.com/profile_images/1120996506205474816/_iw71QOE_normal.png"/>
    <hyperlink ref="F7" r:id="rId433" display="http://pbs.twimg.com/profile_images/826772344781885440/Jkc_1M8t_normal.jpg"/>
    <hyperlink ref="F8" r:id="rId434" display="http://pbs.twimg.com/profile_images/1011801952034799616/lLHU-x_B_normal.jpg"/>
    <hyperlink ref="F9" r:id="rId435" display="http://pbs.twimg.com/profile_images/1280437344/ALee_11-04_crop_3_normal.jpg"/>
    <hyperlink ref="F10" r:id="rId436" display="http://pbs.twimg.com/profile_images/558434025954488320/E4r4Rlc__normal.jpeg"/>
    <hyperlink ref="F11" r:id="rId437" display="http://pbs.twimg.com/profile_images/860459345/PierreCB2_normal.jpg"/>
    <hyperlink ref="F12" r:id="rId438" display="http://pbs.twimg.com/profile_images/1109957679223468034/ucICD2F0_normal.png"/>
    <hyperlink ref="F13" r:id="rId439" display="http://pbs.twimg.com/profile_images/656175279870603264/527I9RKw_normal.jpg"/>
    <hyperlink ref="F14" r:id="rId440" display="http://pbs.twimg.com/profile_images/1030338831340335106/BYezADG__normal.jpg"/>
    <hyperlink ref="F15" r:id="rId441" display="http://pbs.twimg.com/profile_images/1153441958318215169/wnBGFL2w_normal.jpg"/>
    <hyperlink ref="F16" r:id="rId442" display="http://pbs.twimg.com/profile_images/425913460682027008/pTZMBUsR_normal.jpeg"/>
    <hyperlink ref="F17" r:id="rId443" display="http://pbs.twimg.com/profile_images/1153826999573438464/c_cwy4lK_normal.png"/>
    <hyperlink ref="F18" r:id="rId444" display="http://pbs.twimg.com/profile_images/567814796767027200/PhsdwlDU_normal.jpeg"/>
    <hyperlink ref="F19" r:id="rId445" display="http://pbs.twimg.com/profile_images/1157433926111105024/Yi8gmxmf_normal.png"/>
    <hyperlink ref="F20" r:id="rId446" display="http://pbs.twimg.com/profile_images/1158998015992107008/ay-OPNgm_normal.jpg"/>
    <hyperlink ref="F21" r:id="rId447" display="http://pbs.twimg.com/profile_images/1092589985155313664/MASrYuMc_normal.jpg"/>
    <hyperlink ref="F22" r:id="rId448" display="http://pbs.twimg.com/profile_images/1103786517686771712/UvG4ZtYW_normal.png"/>
    <hyperlink ref="F23" r:id="rId449" display="http://pbs.twimg.com/profile_images/1127460589779816448/wfdOmgKN_normal.png"/>
    <hyperlink ref="F24" r:id="rId450" display="http://pbs.twimg.com/profile_images/1004133945510772737/_YlJKky-_normal.jpg"/>
    <hyperlink ref="F25" r:id="rId451" display="http://pbs.twimg.com/profile_images/1156610240063967233/NBOY87zg_normal.jpg"/>
    <hyperlink ref="F26" r:id="rId452" display="http://pbs.twimg.com/profile_images/1259558245/vala_300dpi_normal.jpg"/>
    <hyperlink ref="F27" r:id="rId453" display="http://pbs.twimg.com/profile_images/988775660163252226/XpgonN0X_normal.jpg"/>
    <hyperlink ref="F28" r:id="rId454" display="http://pbs.twimg.com/profile_images/1158732832593698817/p8HgFgB0_normal.jpg"/>
    <hyperlink ref="F29" r:id="rId455" display="http://pbs.twimg.com/profile_images/1158445947703234565/uIVPS8aP_normal.png"/>
    <hyperlink ref="F30" r:id="rId456" display="http://pbs.twimg.com/profile_images/577078138695348224/O_Cuqbhg_normal.jpeg"/>
    <hyperlink ref="F31" r:id="rId457" display="http://pbs.twimg.com/profile_images/1072939134073880577/30mvzkGI_normal.jpg"/>
    <hyperlink ref="F32" r:id="rId458" display="http://pbs.twimg.com/profile_images/1008404624762703872/byGLo4LP_normal.jpg"/>
    <hyperlink ref="F33" r:id="rId459" display="http://pbs.twimg.com/profile_images/1145999809687502854/O4FKi6gd_normal.jpg"/>
    <hyperlink ref="F34" r:id="rId460" display="http://pbs.twimg.com/profile_images/1145586192349585408/S4RskWk5_normal.png"/>
    <hyperlink ref="F35" r:id="rId461" display="http://pbs.twimg.com/profile_images/1062393273619226624/HwNoxdk__normal.jpg"/>
    <hyperlink ref="F36" r:id="rId462" display="http://pbs.twimg.com/profile_images/1149571588322254848/Glk9fZaU_normal.jpg"/>
    <hyperlink ref="F37" r:id="rId463" display="http://pbs.twimg.com/profile_images/473507604803510272/7YHU_O8S_normal.png"/>
    <hyperlink ref="F38" r:id="rId464" display="http://pbs.twimg.com/profile_images/926376966462242816/m3Xk29DH_normal.jpg"/>
    <hyperlink ref="F39" r:id="rId465" display="http://pbs.twimg.com/profile_images/484304754013519874/Arq6wB95_normal.jpeg"/>
    <hyperlink ref="F40" r:id="rId466" display="http://pbs.twimg.com/profile_images/1365311061/Janet_and_Woz_normal.jpg"/>
    <hyperlink ref="F41" r:id="rId467" display="http://pbs.twimg.com/profile_images/815456059322036224/o_RQNEOh_normal.jpg"/>
    <hyperlink ref="F42" r:id="rId468" display="http://pbs.twimg.com/profile_images/1148255132217466881/ykDyP_NZ_normal.png"/>
    <hyperlink ref="F43" r:id="rId469" display="http://pbs.twimg.com/profile_images/1067022855395774464/D5Wc-d5B_normal.jpg"/>
    <hyperlink ref="F44" r:id="rId470" display="http://pbs.twimg.com/profile_images/979275073038225408/LNizh4B9_normal.jpg"/>
    <hyperlink ref="F45" r:id="rId471" display="http://pbs.twimg.com/profile_images/1086340743042658304/TkcY1EPu_normal.jpg"/>
    <hyperlink ref="F46" r:id="rId472" display="http://pbs.twimg.com/profile_images/1147784500409188352/bevqKnEh_normal.jpg"/>
    <hyperlink ref="F47" r:id="rId473" display="http://pbs.twimg.com/profile_images/1145282125941186562/qjLYv7B-_normal.png"/>
    <hyperlink ref="F48" r:id="rId474" display="http://pbs.twimg.com/profile_images/845308153465978880/J6m9z60D_normal.jpg"/>
    <hyperlink ref="F49" r:id="rId475" display="http://pbs.twimg.com/profile_images/1119373722287108096/fvcG35HS_normal.jpg"/>
    <hyperlink ref="F50" r:id="rId476" display="http://pbs.twimg.com/profile_images/967594172986224640/YW3Q6UqP_normal.jpg"/>
    <hyperlink ref="F51" r:id="rId477" display="http://pbs.twimg.com/profile_images/512138307870785536/Fe00yVS2_normal.png"/>
    <hyperlink ref="F52" r:id="rId478" display="http://pbs.twimg.com/profile_images/727527189525090304/OHr577N-_normal.jpg"/>
    <hyperlink ref="F53" r:id="rId479" display="http://pbs.twimg.com/profile_images/910626058734465024/8j0MG0_a_normal.jpg"/>
    <hyperlink ref="F54" r:id="rId480" display="http://pbs.twimg.com/profile_images/1146141875054583809/LGNvKKU3_normal.png"/>
    <hyperlink ref="F55" r:id="rId481" display="http://pbs.twimg.com/profile_images/1155176839113007104/sKqY4Awj_normal.jpg"/>
    <hyperlink ref="F56" r:id="rId482" display="http://pbs.twimg.com/profile_images/905570917484548096/3cgkN3XE_normal.jpg"/>
    <hyperlink ref="F57" r:id="rId483" display="http://pbs.twimg.com/profile_images/1145754123431600128/a2TUmMAI_normal.png"/>
    <hyperlink ref="F58" r:id="rId484" display="http://pbs.twimg.com/profile_images/816810471281999872/Lh-U8yw__normal.jpg"/>
    <hyperlink ref="F59" r:id="rId485" display="http://pbs.twimg.com/profile_images/999852887713898496/0rVAtEA9_normal.jpg"/>
    <hyperlink ref="F60" r:id="rId486" display="http://pbs.twimg.com/profile_images/2149993614/afn_the_eagle_normal.jpg"/>
    <hyperlink ref="F61" r:id="rId487" display="http://pbs.twimg.com/profile_images/728213650696220673/i3EKf-PO_normal.jpg"/>
    <hyperlink ref="F62" r:id="rId488" display="http://pbs.twimg.com/profile_images/590915191879118848/3xR_pzhg_normal.png"/>
    <hyperlink ref="F63" r:id="rId489" display="http://pbs.twimg.com/profile_images/451056965846724608/lDXvmd_0_normal.jpeg"/>
    <hyperlink ref="F64" r:id="rId490" display="http://pbs.twimg.com/profile_images/635836486999343104/2AQsz3Y1_normal.jpg"/>
    <hyperlink ref="F65" r:id="rId491" display="http://pbs.twimg.com/profile_images/819192316393099269/70vYa7ok_normal.jpg"/>
    <hyperlink ref="F66" r:id="rId492" display="http://pbs.twimg.com/profile_images/905441125602922496/rXFPuJ4e_normal.jpg"/>
    <hyperlink ref="F67" r:id="rId493" display="http://pbs.twimg.com/profile_images/740874568567377920/CNQIwI--_normal.jpg"/>
    <hyperlink ref="F68" r:id="rId494" display="http://pbs.twimg.com/profile_images/740937134358417413/PSU25shQ_normal.jpg"/>
    <hyperlink ref="F69" r:id="rId495" display="http://pbs.twimg.com/profile_images/910902737625337856/xVVbsYT5_normal.jpg"/>
    <hyperlink ref="F70" r:id="rId496" display="http://pbs.twimg.com/profile_images/632231905392373760/uXmI6tx2_normal.jpg"/>
    <hyperlink ref="F71" r:id="rId497" display="http://pbs.twimg.com/profile_images/726792985317232641/0D6oH9_y_normal.jpg"/>
    <hyperlink ref="F72" r:id="rId498" display="http://pbs.twimg.com/profile_images/1783132389/DMAbldg_normal.jpg"/>
    <hyperlink ref="F73" r:id="rId499" display="http://pbs.twimg.com/profile_images/378800000752320234/366e77dac262174bd838b3cb14650bbd_normal.jpeg"/>
    <hyperlink ref="F74" r:id="rId500" display="http://pbs.twimg.com/profile_images/840612677823139843/eJKfk3-z_normal.jpg"/>
    <hyperlink ref="F75" r:id="rId501" display="http://pbs.twimg.com/profile_images/1073695455068983297/1EAKYqP8_normal.jpg"/>
    <hyperlink ref="F76" r:id="rId502" display="http://pbs.twimg.com/profile_images/1122532054682537987/RlwEYYJw_normal.jpg"/>
    <hyperlink ref="F77" r:id="rId503" display="http://pbs.twimg.com/profile_images/915956671045885955/KGX-2yXj_normal.jpg"/>
    <hyperlink ref="F78" r:id="rId504" display="http://pbs.twimg.com/profile_images/1046050351395360771/Sy456qMl_normal.jpg"/>
    <hyperlink ref="F79" r:id="rId505" display="http://pbs.twimg.com/profile_images/528220435901452289/gOhNUV6M_normal.jpeg"/>
    <hyperlink ref="F80" r:id="rId506" display="http://pbs.twimg.com/profile_images/889013841169969152/iXFqhmMp_normal.jpg"/>
    <hyperlink ref="F81" r:id="rId507" display="http://pbs.twimg.com/profile_images/932709923976294400/3TJleeDC_normal.jpg"/>
    <hyperlink ref="F82" r:id="rId508" display="http://pbs.twimg.com/profile_images/999707837226934273/u8YrC9yO_normal.jpg"/>
    <hyperlink ref="F83" r:id="rId509" display="http://pbs.twimg.com/profile_images/2488970609/ay9jy59jbfvcooq4yiat_normal.jpeg"/>
    <hyperlink ref="F84" r:id="rId510" display="http://pbs.twimg.com/profile_images/345318206/USAG-DAEGU_normal.jpg"/>
    <hyperlink ref="F85" r:id="rId511" display="http://pbs.twimg.com/profile_images/951511779468771333/AGbM-H7X_normal.jpg"/>
    <hyperlink ref="F86" r:id="rId512" display="http://pbs.twimg.com/profile_images/1068251633556090881/JSgpBdfd_normal.jpg"/>
    <hyperlink ref="F87" r:id="rId513" display="http://pbs.twimg.com/profile_images/1009935430643429376/n7fsAuFb_normal.jpg"/>
    <hyperlink ref="F88" r:id="rId514" display="http://pbs.twimg.com/profile_images/557132915474051072/TW90Weey_normal.jpeg"/>
    <hyperlink ref="F89" r:id="rId515" display="http://pbs.twimg.com/profile_images/503728602165153794/rF92crge_normal.jpeg"/>
    <hyperlink ref="F90" r:id="rId516" display="http://pbs.twimg.com/profile_images/654725036276736004/zgOMaQxy_normal.jpg"/>
    <hyperlink ref="F91" r:id="rId517" display="http://pbs.twimg.com/profile_images/722193687380295680/asyXKkkQ_normal.jpg"/>
    <hyperlink ref="F92" r:id="rId518" display="http://pbs.twimg.com/profile_images/862289691718057984/iblqGX8w_normal.jpg"/>
    <hyperlink ref="F93" r:id="rId519" display="http://pbs.twimg.com/profile_images/1138037052568719362/vgQHLHqp_normal.png"/>
    <hyperlink ref="F94" r:id="rId520" display="http://pbs.twimg.com/profile_images/950274067797430272/9VFBvjaz_normal.jpg"/>
    <hyperlink ref="F95" r:id="rId521" display="http://pbs.twimg.com/profile_images/3386336818/9b14580ddb46ec173e5bd4cbe52fa56f_normal.jpeg"/>
    <hyperlink ref="F96" r:id="rId522" display="http://pbs.twimg.com/profile_images/1053419861727162369/xqFP9HSP_normal.jpg"/>
    <hyperlink ref="F97" r:id="rId523" display="http://pbs.twimg.com/profile_images/1156533957531525123/SW6X4oXM_normal.jpg"/>
    <hyperlink ref="F98" r:id="rId524" display="http://pbs.twimg.com/profile_images/825512964656500736/_tUF6zFo_normal.jpg"/>
    <hyperlink ref="F99" r:id="rId525" display="http://pbs.twimg.com/profile_images/826187524938878979/KjKVXHcE_normal.jpg"/>
    <hyperlink ref="F100" r:id="rId526" display="http://pbs.twimg.com/profile_images/591791034071285761/TCGGN4zl_normal.jpg"/>
    <hyperlink ref="F101" r:id="rId527" display="http://pbs.twimg.com/profile_images/1132147682691100673/0aOypIYA_normal.png"/>
    <hyperlink ref="F102" r:id="rId528" display="http://pbs.twimg.com/profile_images/1261112584/Just_Art_700k_normal.jpg"/>
    <hyperlink ref="F103" r:id="rId529" display="http://pbs.twimg.com/profile_images/378800000753923614/ff7d91c49895d556dcbf0dfda20d7cbd_normal.jpeg"/>
    <hyperlink ref="F104" r:id="rId530" display="http://pbs.twimg.com/profile_images/955524821789667328/shPMTcXb_normal.jpg"/>
    <hyperlink ref="F105" r:id="rId531" display="http://pbs.twimg.com/profile_images/956635289811935232/1lYTLJT9_normal.jpg"/>
    <hyperlink ref="F106" r:id="rId532" display="http://pbs.twimg.com/profile_images/1228261055/OUT23275654_normal.jpg"/>
    <hyperlink ref="F107" r:id="rId533" display="http://pbs.twimg.com/profile_images/783622556548866050/lU4F32gy_normal.jpg"/>
    <hyperlink ref="F108" r:id="rId534" display="http://pbs.twimg.com/profile_images/964427234948759552/chLoEZBQ_normal.png"/>
    <hyperlink ref="F109" r:id="rId535" display="http://pbs.twimg.com/profile_images/2654666895/775d67e068517ff7ee8ab62a4f113bc4_normal.jpeg"/>
    <hyperlink ref="F110" r:id="rId536" display="http://pbs.twimg.com/profile_images/1149485366933479424/IswcLY8t_normal.jpg"/>
    <hyperlink ref="F111" r:id="rId537" display="http://pbs.twimg.com/profile_images/1160335221688078336/8NBMcKw-_normal.png"/>
    <hyperlink ref="F112" r:id="rId538" display="http://pbs.twimg.com/profile_images/1087193457591050241/w8nu0KIn_normal.jpg"/>
    <hyperlink ref="F113" r:id="rId539" display="http://a0.twimg.com/profile_images/711293289/hhdl-twitter_normal.png"/>
    <hyperlink ref="F114" r:id="rId540" display="http://pbs.twimg.com/profile_images/869647218495680512/CR3cokh1_normal.jpg"/>
    <hyperlink ref="F115" r:id="rId541" display="http://pbs.twimg.com/profile_images/558302302147072000/G4r1lozb_normal.jpeg"/>
    <hyperlink ref="F116" r:id="rId542" display="http://a0.twimg.com/profile_images/3735690072/65947354d67ddc1be85289076ddde449_normal.jpeg"/>
    <hyperlink ref="F117" r:id="rId543" display="http://pbs.twimg.com/profile_images/1061469533834108928/75pBwCNy_normal.jpg"/>
    <hyperlink ref="F118" r:id="rId544" display="http://pbs.twimg.com/profile_images/1023862117760487424/BttGf7mk_normal.jpg"/>
    <hyperlink ref="F119" r:id="rId545" display="http://pbs.twimg.com/profile_images/1118605823905636352/03oeFUxR_normal.jpg"/>
    <hyperlink ref="F120" r:id="rId546" display="http://pbs.twimg.com/profile_images/1120035729512521729/ykDznUAc_normal.jpg"/>
    <hyperlink ref="F121" r:id="rId547" display="http://pbs.twimg.com/profile_images/1094437310966317056/Xv03Mjwn_normal.jpg"/>
    <hyperlink ref="F122" r:id="rId548" display="http://pbs.twimg.com/profile_images/497204896798502913/COHUXFzo_normal.jpeg"/>
    <hyperlink ref="F123" r:id="rId549" display="http://pbs.twimg.com/profile_images/1067821559363002368/Q78s5Hmq_normal.jpg"/>
    <hyperlink ref="F124" r:id="rId550" display="http://pbs.twimg.com/profile_images/925861194124029952/ArY_1LLi_normal.jpg"/>
    <hyperlink ref="F125" r:id="rId551" display="http://pbs.twimg.com/profile_images/1078996965151584256/s2esuJDR_normal.jpg"/>
    <hyperlink ref="F126" r:id="rId552" display="http://pbs.twimg.com/profile_images/1123552580637024256/mJ0txzQp_normal.png"/>
    <hyperlink ref="F127" r:id="rId553" display="http://pbs.twimg.com/profile_images/52125931/m2bloglogo_normal.gif"/>
    <hyperlink ref="F128" r:id="rId554" display="http://pbs.twimg.com/profile_images/1396181322/new-square-pic_normal.jpg"/>
    <hyperlink ref="F129" r:id="rId555" display="http://pbs.twimg.com/profile_images/1062753774052077569/qfuTxfxd_normal.jpg"/>
    <hyperlink ref="F130" r:id="rId556" display="http://pbs.twimg.com/profile_images/623815099174686720/TYP4WqQ7_normal.jpg"/>
    <hyperlink ref="F131" r:id="rId557" display="http://pbs.twimg.com/profile_images/848635548889690114/OmuFzTKd_normal.jpg"/>
    <hyperlink ref="F132" r:id="rId558" display="http://pbs.twimg.com/profile_images/1151523360859250688/RTnASPdY_normal.png"/>
    <hyperlink ref="F133" r:id="rId559" display="http://pbs.twimg.com/profile_images/2650115882/538895c2bf501e1e6865fff5b20b3022_normal.jpeg"/>
    <hyperlink ref="F134" r:id="rId560" display="http://pbs.twimg.com/profile_images/778368151566295040/8DfAAMcA_normal.jpg"/>
    <hyperlink ref="F135" r:id="rId561" display="http://pbs.twimg.com/profile_images/656897274685992960/W81YCTaU_normal.jpg"/>
    <hyperlink ref="F136" r:id="rId562" display="http://pbs.twimg.com/profile_images/378800000489234571/82a78dd8973086e9633b264a30fa0ed3_normal.png"/>
    <hyperlink ref="F137" r:id="rId563" display="http://pbs.twimg.com/profile_images/1065455403046076416/8F4b6lMk_normal.jpg"/>
    <hyperlink ref="F138" r:id="rId564" display="http://pbs.twimg.com/profile_images/1057000825925513216/dfyrdIwd_normal.jpg"/>
    <hyperlink ref="F139" r:id="rId565" display="http://pbs.twimg.com/profile_images/256327342/hef_normal.jpg"/>
    <hyperlink ref="F140" r:id="rId566" display="http://pbs.twimg.com/profile_images/1042562535277428736/f4i9bUJ5_normal.jpg"/>
    <hyperlink ref="F141" r:id="rId567" display="http://pbs.twimg.com/profile_images/1095258612740644864/AO_XZlod_normal.jpg"/>
    <hyperlink ref="F142" r:id="rId568" display="http://pbs.twimg.com/profile_images/1159240182207602693/SeJU1Qfj_normal.jpg"/>
    <hyperlink ref="F143" r:id="rId569" display="http://pbs.twimg.com/profile_images/1144549819576389633/0NrhfgmC_normal.png"/>
    <hyperlink ref="F144" r:id="rId570" display="http://pbs.twimg.com/profile_images/1041826992843382785/bPDAhTOs_normal.jpg"/>
    <hyperlink ref="F145" r:id="rId571" display="http://pbs.twimg.com/profile_images/489491222809948160/yjjkHY_x_normal.jpeg"/>
    <hyperlink ref="F146" r:id="rId572" display="http://pbs.twimg.com/profile_images/1152619700867649536/Hnuebf9X_normal.jpg"/>
    <hyperlink ref="F147" r:id="rId573" display="http://pbs.twimg.com/profile_images/777328706989600768/rg3Wyf9g_normal.jpg"/>
    <hyperlink ref="F148" r:id="rId574" display="http://pbs.twimg.com/profile_images/1095006860640505861/XXuxjGPA_normal.jpg"/>
    <hyperlink ref="F149" r:id="rId575" display="http://pbs.twimg.com/profile_images/993529860722122752/8x1HiaI6_normal.jpg"/>
    <hyperlink ref="F150" r:id="rId576" display="http://pbs.twimg.com/profile_images/728581733/072_normal.jpg"/>
    <hyperlink ref="F151" r:id="rId577" display="http://pbs.twimg.com/profile_images/802692932759416832/x10czu0d_normal.jpg"/>
    <hyperlink ref="F152" r:id="rId578" display="http://pbs.twimg.com/profile_images/978421732808601600/hn8vo3-x_normal.jpg"/>
    <hyperlink ref="F153" r:id="rId579" display="http://pbs.twimg.com/profile_images/1119066746579668992/nXFo8Vpt_normal.jpg"/>
    <hyperlink ref="F154" r:id="rId580" display="http://pbs.twimg.com/profile_images/903612810411646981/Qdd8bAmI_normal.jpg"/>
    <hyperlink ref="F155" r:id="rId581" display="http://pbs.twimg.com/profile_images/874276197357596672/kUuht00m_normal.jpg"/>
    <hyperlink ref="F156" r:id="rId582" display="http://pbs.twimg.com/profile_images/1136307276791156736/0F0ZsoYn_normal.jpg"/>
    <hyperlink ref="F157" r:id="rId583" display="http://pbs.twimg.com/profile_images/1001828214187134977/b43qiAoO_normal.jpg"/>
    <hyperlink ref="F158" r:id="rId584" display="http://pbs.twimg.com/profile_images/964083170197958656/4rV2A1Sa_normal.jpg"/>
    <hyperlink ref="F159" r:id="rId585" display="http://abs.twimg.com/sticky/default_profile_images/default_profile_3_normal.png"/>
    <hyperlink ref="F160" r:id="rId586" display="http://pbs.twimg.com/profile_images/1039763117679562752/xoOzZrBB_normal.jpg"/>
    <hyperlink ref="F161" r:id="rId587" display="http://pbs.twimg.com/profile_images/738481018756313088/dOvpvSCh_normal.jpg"/>
    <hyperlink ref="F162" r:id="rId588" display="http://pbs.twimg.com/profile_images/939518475889926144/wPD2oBfw_normal.jpg"/>
    <hyperlink ref="F163" r:id="rId589" display="http://pbs.twimg.com/profile_images/950559398602125312/owIkK10f_normal.jpg"/>
    <hyperlink ref="F164" r:id="rId590" display="http://pbs.twimg.com/profile_images/1120233206786199552/t824xLVd_normal.jpg"/>
    <hyperlink ref="F165" r:id="rId591" display="http://pbs.twimg.com/profile_images/411673786098806784/w3BZ7Hmq_normal.jpeg"/>
    <hyperlink ref="F166" r:id="rId592" display="http://pbs.twimg.com/profile_images/379359624/slim_so_normal.jpg"/>
    <hyperlink ref="F167" r:id="rId593" display="http://pbs.twimg.com/profile_images/1422637130/mccigartrophy_normal.jpg"/>
    <hyperlink ref="F168" r:id="rId594" display="http://pbs.twimg.com/profile_images/1019052820669059072/PPAzPKxc_normal.jpg"/>
    <hyperlink ref="F169" r:id="rId595" display="http://pbs.twimg.com/profile_images/951841837161041920/3wShHwwS_normal.jpg"/>
    <hyperlink ref="F170" r:id="rId596" display="http://pbs.twimg.com/profile_images/1101649665647394816/4hiqmgpl_normal.jpg"/>
    <hyperlink ref="F171" r:id="rId597" display="http://pbs.twimg.com/profile_images/1161990352707846145/DlVYZkV6_normal.jpg"/>
    <hyperlink ref="F172" r:id="rId598" display="http://pbs.twimg.com/profile_images/1157438443196157953/GRoFw_3i_normal.png"/>
    <hyperlink ref="AX3" r:id="rId599" display="https://twitter.com/joshmedia"/>
    <hyperlink ref="AX4" r:id="rId600" display="https://twitter.com/equatorcoffees"/>
    <hyperlink ref="AX5" r:id="rId601" display="https://twitter.com/jamesjoaquin"/>
    <hyperlink ref="AX6" r:id="rId602" display="https://twitter.com/davidhornik"/>
    <hyperlink ref="AX7" r:id="rId603" display="https://twitter.com/stephendeberry"/>
    <hyperlink ref="AX8" r:id="rId604" display="https://twitter.com/hunterwalk"/>
    <hyperlink ref="AX9" r:id="rId605" display="https://twitter.com/aileenlee"/>
    <hyperlink ref="AX10" r:id="rId606" display="https://twitter.com/paulgallen"/>
    <hyperlink ref="AX11" r:id="rId607" display="https://twitter.com/pierre"/>
    <hyperlink ref="AX12" r:id="rId608" display="https://twitter.com/mkapor"/>
    <hyperlink ref="AX13" r:id="rId609" display="https://twitter.com/laurenepowell"/>
    <hyperlink ref="AX14" r:id="rId610" display="https://twitter.com/eriktorenberg"/>
    <hyperlink ref="AX15" r:id="rId611" display="https://twitter.com/hilal834"/>
    <hyperlink ref="AX16" r:id="rId612" display="https://twitter.com/edward936efe"/>
    <hyperlink ref="AX17" r:id="rId613" display="https://twitter.com/623hilal"/>
    <hyperlink ref="AX18" r:id="rId614" display="https://twitter.com/jaimevelo"/>
    <hyperlink ref="AX19" r:id="rId615" display="https://twitter.com/sharp_tilda"/>
    <hyperlink ref="AX20" r:id="rId616" display="https://twitter.com/alesmiol"/>
    <hyperlink ref="AX21" r:id="rId617" display="https://twitter.com/vulcaninc"/>
    <hyperlink ref="AX22" r:id="rId618" display="https://twitter.com/microsoft"/>
    <hyperlink ref="AX23" r:id="rId619" display="https://twitter.com/yoochanm_612"/>
    <hyperlink ref="AX24" r:id="rId620" display="https://twitter.com/upstreamfest"/>
    <hyperlink ref="AX25" r:id="rId621" display="https://twitter.com/thatredgirl1"/>
    <hyperlink ref="AX26" r:id="rId622" display="https://twitter.com/valaafshar"/>
    <hyperlink ref="AX27" r:id="rId623" display="https://twitter.com/billgates"/>
    <hyperlink ref="AX28" r:id="rId624" display="https://twitter.com/amolgho31071949"/>
    <hyperlink ref="AX29" r:id="rId625" display="https://twitter.com/mcxbeedfpujgs"/>
    <hyperlink ref="AX30" r:id="rId626" display="https://twitter.com/fusliakt"/>
    <hyperlink ref="AX31" r:id="rId627" display="https://twitter.com/mesias_oficial"/>
    <hyperlink ref="AX32" r:id="rId628" display="https://twitter.com/valijainterna"/>
    <hyperlink ref="AX33" r:id="rId629" display="https://twitter.com/guardiacivil"/>
    <hyperlink ref="AX34" r:id="rId630" display="https://twitter.com/policia"/>
    <hyperlink ref="AX35" r:id="rId631" display="https://twitter.com/openarms_fund"/>
    <hyperlink ref="AX36" r:id="rId632" display="https://twitter.com/vox_es"/>
    <hyperlink ref="AX37" r:id="rId633" display="https://twitter.com/ederothschild"/>
    <hyperlink ref="AX38" r:id="rId634" display="https://twitter.com/mseurope"/>
    <hyperlink ref="AX39" r:id="rId635" display="https://twitter.com/casareal"/>
    <hyperlink ref="AX40" r:id="rId636" display="https://twitter.com/stevewoz"/>
    <hyperlink ref="AX41" r:id="rId637" display="https://twitter.com/el_pais"/>
    <hyperlink ref="AX42" r:id="rId638" display="https://twitter.com/lasextatv"/>
    <hyperlink ref="AX43" r:id="rId639" display="https://twitter.com/mediasetcom"/>
    <hyperlink ref="AX44" r:id="rId640" display="https://twitter.com/actualidadrt"/>
    <hyperlink ref="AX45" r:id="rId641" display="https://twitter.com/cia"/>
    <hyperlink ref="AX46" r:id="rId642" display="https://twitter.com/interiorgob"/>
    <hyperlink ref="AX47" r:id="rId643" display="https://twitter.com/andresantheus"/>
    <hyperlink ref="AX48" r:id="rId644" display="https://twitter.com/flyingheritage"/>
    <hyperlink ref="AX49" r:id="rId645" display="https://twitter.com/andyhickl"/>
    <hyperlink ref="AX50" r:id="rId646" display="https://twitter.com/scrumhalf1"/>
    <hyperlink ref="AX51" r:id="rId647" display="https://twitter.com/wikileaks"/>
    <hyperlink ref="AX52" r:id="rId648" display="https://twitter.com/nsagov"/>
    <hyperlink ref="AX53" r:id="rId649" display="https://twitter.com/keeganhall"/>
    <hyperlink ref="AX54" r:id="rId650" display="https://twitter.com/nfl"/>
    <hyperlink ref="AX55" r:id="rId651" display="https://twitter.com/antman1516"/>
    <hyperlink ref="AX56" r:id="rId652" display="https://twitter.com/jkearse_15"/>
    <hyperlink ref="AX57" r:id="rId653" display="https://twitter.com/seahawks"/>
    <hyperlink ref="AX58" r:id="rId654" display="https://twitter.com/andykaruza"/>
    <hyperlink ref="AX59" r:id="rId655" display="https://twitter.com/healthangel999"/>
    <hyperlink ref="AX60" r:id="rId656" display="https://twitter.com/afnbeneluxradio"/>
    <hyperlink ref="AX61" r:id="rId657" display="https://twitter.com/16thsustbde"/>
    <hyperlink ref="AX62" r:id="rId658" display="https://twitter.com/hascrepublicans"/>
    <hyperlink ref="AX63" r:id="rId659" display="https://twitter.com/usaf_acc"/>
    <hyperlink ref="AX64" r:id="rId660" display="https://twitter.com/challengegov"/>
    <hyperlink ref="AX65" r:id="rId661" display="https://twitter.com/cnichq"/>
    <hyperlink ref="AX66" r:id="rId662" display="https://twitter.com/usarmytacom"/>
    <hyperlink ref="AX67" r:id="rId663" display="https://twitter.com/defenseintel"/>
    <hyperlink ref="AX68" r:id="rId664" display="https://twitter.com/nga_geoint"/>
    <hyperlink ref="AX69" r:id="rId665" display="https://twitter.com/defensedigital"/>
    <hyperlink ref="AX70" r:id="rId666" display="https://twitter.com/armychiefstaff"/>
    <hyperlink ref="AX71" r:id="rId667" display="https://twitter.com/dodmilspouse"/>
    <hyperlink ref="AX72" r:id="rId668" display="https://twitter.com/defensemediaact"/>
    <hyperlink ref="AX73" r:id="rId669" display="https://twitter.com/afnspangdahlem"/>
    <hyperlink ref="AX74" r:id="rId670" display="https://twitter.com/jbwolfsthal"/>
    <hyperlink ref="AX75" r:id="rId671" display="https://twitter.com/darylgkimball"/>
    <hyperlink ref="AX76" r:id="rId672" display="https://twitter.com/kelseydav"/>
    <hyperlink ref="AX77" r:id="rId673" display="https://twitter.com/nukestrat"/>
    <hyperlink ref="AX78" r:id="rId674" display="https://twitter.com/combatathlete75"/>
    <hyperlink ref="AX79" r:id="rId675" display="https://twitter.com/jfcua"/>
    <hyperlink ref="AX80" r:id="rId676" display="https://twitter.com/iron6_1ad"/>
    <hyperlink ref="AX81" r:id="rId677" display="https://twitter.com/secarmy"/>
    <hyperlink ref="AX82" r:id="rId678" display="https://twitter.com/canadianarmy"/>
    <hyperlink ref="AX83" r:id="rId679" display="https://twitter.com/chinfo"/>
    <hyperlink ref="AX84" r:id="rId680" display="https://twitter.com/usagdaegu"/>
    <hyperlink ref="AX85" r:id="rId681" display="https://twitter.com/cnorichardson"/>
    <hyperlink ref="AX86" r:id="rId682" display="https://twitter.com/scotcregan"/>
    <hyperlink ref="AX87" r:id="rId683" display="https://twitter.com/navymcpon"/>
    <hyperlink ref="AX88" r:id="rId684" display="https://twitter.com/evansalisons"/>
    <hyperlink ref="AX89" r:id="rId685" display="https://twitter.com/schausdc"/>
    <hyperlink ref="AX90" r:id="rId686" display="https://twitter.com/insidedefense"/>
    <hyperlink ref="AX91" r:id="rId687" display="https://twitter.com/gen_jackkeane"/>
    <hyperlink ref="AX92" r:id="rId688" display="https://twitter.com/ericfanning"/>
    <hyperlink ref="AX93" r:id="rId689" display="https://twitter.com/usarmycmh"/>
    <hyperlink ref="AX94" r:id="rId690" display="https://twitter.com/b0yle"/>
    <hyperlink ref="AX95" r:id="rId691" display="https://twitter.com/paulgal"/>
    <hyperlink ref="AX96" r:id="rId692" display="https://twitter.com/natgeochannel"/>
    <hyperlink ref="AX97" r:id="rId693" display="https://twitter.com/tambriej"/>
    <hyperlink ref="AX98" r:id="rId694" display="https://twitter.com/alt_nasa"/>
    <hyperlink ref="AX99" r:id="rId695" display="https://twitter.com/sueleugers"/>
    <hyperlink ref="AX100" r:id="rId696" display="https://twitter.com/jaysguitars"/>
    <hyperlink ref="AX101" r:id="rId697" display="https://twitter.com/benjohn65"/>
    <hyperlink ref="AX102" r:id="rId698" display="https://twitter.com/blueheartplanet"/>
    <hyperlink ref="AX103" r:id="rId699" display="https://twitter.com/darrellgallen"/>
    <hyperlink ref="AX104" r:id="rId700" display="https://twitter.com/kwhite_official"/>
    <hyperlink ref="AX105" r:id="rId701" display="https://twitter.com/yearsofliving"/>
    <hyperlink ref="AX106" r:id="rId702" display="https://twitter.com/jimcameron"/>
    <hyperlink ref="AX107" r:id="rId703" display="https://twitter.com/2jazza"/>
    <hyperlink ref="AX108" r:id="rId704" display="https://twitter.com/heroisrotten"/>
    <hyperlink ref="AX109" r:id="rId705" display="https://twitter.com/319hilal"/>
    <hyperlink ref="AX110" r:id="rId706" display="https://twitter.com/adnanba26942430"/>
    <hyperlink ref="AX111" r:id="rId707" display="https://twitter.com/maryajzb64"/>
    <hyperlink ref="AX112" r:id="rId708" display="https://twitter.com/blacepi2912"/>
    <hyperlink ref="AX113" r:id="rId709" display="https://twitter.com/dalailama"/>
    <hyperlink ref="AX114" r:id="rId710" display="https://twitter.com/marioserna1974"/>
    <hyperlink ref="AX115" r:id="rId711" display="https://twitter.com/confepiscopal"/>
    <hyperlink ref="AX116" r:id="rId712" display="https://twitter.com/pontifex_es"/>
    <hyperlink ref="AX117" r:id="rId713" display="https://twitter.com/jeffvossler"/>
    <hyperlink ref="AX118" r:id="rId714" display="https://twitter.com/pau"/>
    <hyperlink ref="AX119" r:id="rId715" display="https://twitter.com/livingcomputers"/>
    <hyperlink ref="AX120" r:id="rId716" display="https://twitter.com/benjedwards"/>
    <hyperlink ref="AX121" r:id="rId717" display="https://twitter.com/allbusiness10"/>
    <hyperlink ref="AX122" r:id="rId718" display="https://twitter.com/chrisfralic"/>
    <hyperlink ref="AX123" r:id="rId719" display="https://twitter.com/dominicpajak"/>
    <hyperlink ref="AX124" r:id="rId720" display="https://twitter.com/bryanlunduke"/>
    <hyperlink ref="AX125" r:id="rId721" display="https://twitter.com/cyndemoya"/>
    <hyperlink ref="AX126" r:id="rId722" display="https://twitter.com/ravracc"/>
    <hyperlink ref="AX127" r:id="rId723" display="https://twitter.com/marcusmueller"/>
    <hyperlink ref="AX128" r:id="rId724" display="https://twitter.com/drchuck"/>
    <hyperlink ref="AX129" r:id="rId725" display="https://twitter.com/davidgreelish"/>
    <hyperlink ref="AX130" r:id="rId726" display="https://twitter.com/pimenta"/>
    <hyperlink ref="AX131" r:id="rId727" display="https://twitter.com/tuxlovesyou"/>
    <hyperlink ref="AX132" r:id="rId728" display="https://twitter.com/tomjcorey"/>
    <hyperlink ref="AX133" r:id="rId729" display="https://twitter.com/farrellybros"/>
    <hyperlink ref="AX134" r:id="rId730" display="https://twitter.com/stevemartintogo"/>
    <hyperlink ref="AX135" r:id="rId731" display="https://twitter.com/elizabethtaylor"/>
    <hyperlink ref="AX136" r:id="rId732" display="https://twitter.com/rodriguez"/>
    <hyperlink ref="AX137" r:id="rId733" display="https://twitter.com/jessicaalba"/>
    <hyperlink ref="AX138" r:id="rId734" display="https://twitter.com/evalongoria"/>
    <hyperlink ref="AX139" r:id="rId735" display="https://twitter.com/hughhefner"/>
    <hyperlink ref="AX140" r:id="rId736" display="https://twitter.com/janefonda"/>
    <hyperlink ref="AX141" r:id="rId737" display="https://twitter.com/samuel_ilitch"/>
    <hyperlink ref="AX142" r:id="rId738" display="https://twitter.com/punishedtaifa"/>
    <hyperlink ref="AX143" r:id="rId739" display="https://twitter.com/rtve"/>
    <hyperlink ref="AX144" r:id="rId740" display="https://twitter.com/onu_es"/>
    <hyperlink ref="AX145" r:id="rId741" display="https://twitter.com/charlescampbell"/>
    <hyperlink ref="AX146" r:id="rId742" display="https://twitter.com/vanlandinghamem"/>
    <hyperlink ref="AX147" r:id="rId743" display="https://twitter.com/rds4u"/>
    <hyperlink ref="AX148" r:id="rId744" display="https://twitter.com/paula_white"/>
    <hyperlink ref="AX149" r:id="rId745" display="https://twitter.com/cfcseattle"/>
    <hyperlink ref="AX150" r:id="rId746" display="https://twitter.com/charlesnieman"/>
    <hyperlink ref="AX151" r:id="rId747" display="https://twitter.com/pastorscottyg"/>
    <hyperlink ref="AX152" r:id="rId748" display="https://twitter.com/christinecaine"/>
    <hyperlink ref="AX153" r:id="rId749" display="https://twitter.com/wendytreat"/>
    <hyperlink ref="AX154" r:id="rId750" display="https://twitter.com/caseytreat"/>
    <hyperlink ref="AX155" r:id="rId751" display="https://twitter.com/realdonaldtrump"/>
    <hyperlink ref="AX156" r:id="rId752" display="https://twitter.com/twentypeace"/>
    <hyperlink ref="AX157" r:id="rId753" display="https://twitter.com/fallout"/>
    <hyperlink ref="AX158" r:id="rId754" display="https://twitter.com/ecsilehiphop"/>
    <hyperlink ref="AX159" r:id="rId755" display="https://twitter.com/coach_smith"/>
    <hyperlink ref="AX160" r:id="rId756" display="https://twitter.com/gawvi"/>
    <hyperlink ref="AX161" r:id="rId757" display="https://twitter.com/soccerkingusa"/>
    <hyperlink ref="AX162" r:id="rId758" display="https://twitter.com/steven_ballmer"/>
    <hyperlink ref="AX163" r:id="rId759" display="https://twitter.com/ricardobsalinas"/>
    <hyperlink ref="AX164" r:id="rId760" display="https://twitter.com/mickyarison"/>
    <hyperlink ref="AX165" r:id="rId761" display="https://twitter.com/john_w_henry"/>
    <hyperlink ref="AX166" r:id="rId762" display="https://twitter.com/carlosslim"/>
    <hyperlink ref="AX167" r:id="rId763" display="https://twitter.com/mcuban"/>
    <hyperlink ref="AX168" r:id="rId764" display="https://twitter.com/cavsdan"/>
    <hyperlink ref="AX169" r:id="rId765" display="https://twitter.com/_riccardo_silva"/>
    <hyperlink ref="AX170" r:id="rId766" display="https://twitter.com/peter_clarke99"/>
    <hyperlink ref="AX171" r:id="rId767" display="https://twitter.com/masicleininger1"/>
    <hyperlink ref="AX172" r:id="rId768" display="https://twitter.com/lolathackston"/>
  </hyperlinks>
  <printOptions/>
  <pageMargins left="0.7" right="0.7" top="0.75" bottom="0.75" header="0.3" footer="0.3"/>
  <pageSetup horizontalDpi="600" verticalDpi="600" orientation="portrait" r:id="rId772"/>
  <legacyDrawing r:id="rId770"/>
  <tableParts>
    <tablePart r:id="rId7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2177</v>
      </c>
      <c r="Z2" s="13" t="s">
        <v>2191</v>
      </c>
      <c r="AA2" s="13" t="s">
        <v>2207</v>
      </c>
      <c r="AB2" s="13" t="s">
        <v>2254</v>
      </c>
      <c r="AC2" s="13" t="s">
        <v>2343</v>
      </c>
      <c r="AD2" s="13" t="s">
        <v>2373</v>
      </c>
      <c r="AE2" s="13" t="s">
        <v>2379</v>
      </c>
      <c r="AF2" s="13" t="s">
        <v>2400</v>
      </c>
      <c r="AG2" s="119" t="s">
        <v>2664</v>
      </c>
      <c r="AH2" s="119" t="s">
        <v>2665</v>
      </c>
      <c r="AI2" s="119" t="s">
        <v>2666</v>
      </c>
      <c r="AJ2" s="119" t="s">
        <v>2667</v>
      </c>
      <c r="AK2" s="119" t="s">
        <v>2668</v>
      </c>
      <c r="AL2" s="119" t="s">
        <v>2669</v>
      </c>
      <c r="AM2" s="119" t="s">
        <v>2670</v>
      </c>
      <c r="AN2" s="119" t="s">
        <v>2671</v>
      </c>
      <c r="AO2" s="119" t="s">
        <v>2674</v>
      </c>
    </row>
    <row r="3" spans="1:41" ht="15">
      <c r="A3" s="87" t="s">
        <v>2131</v>
      </c>
      <c r="B3" s="65" t="s">
        <v>2141</v>
      </c>
      <c r="C3" s="65" t="s">
        <v>56</v>
      </c>
      <c r="D3" s="103"/>
      <c r="E3" s="102"/>
      <c r="F3" s="104" t="s">
        <v>2753</v>
      </c>
      <c r="G3" s="105"/>
      <c r="H3" s="105"/>
      <c r="I3" s="106">
        <v>3</v>
      </c>
      <c r="J3" s="107"/>
      <c r="K3" s="48">
        <v>35</v>
      </c>
      <c r="L3" s="48">
        <v>6</v>
      </c>
      <c r="M3" s="48">
        <v>73</v>
      </c>
      <c r="N3" s="48">
        <v>79</v>
      </c>
      <c r="O3" s="48">
        <v>0</v>
      </c>
      <c r="P3" s="49">
        <v>0</v>
      </c>
      <c r="Q3" s="49">
        <v>0</v>
      </c>
      <c r="R3" s="48">
        <v>1</v>
      </c>
      <c r="S3" s="48">
        <v>0</v>
      </c>
      <c r="T3" s="48">
        <v>35</v>
      </c>
      <c r="U3" s="48">
        <v>79</v>
      </c>
      <c r="V3" s="48">
        <v>2</v>
      </c>
      <c r="W3" s="49">
        <v>1.887347</v>
      </c>
      <c r="X3" s="49">
        <v>0.02857142857142857</v>
      </c>
      <c r="Y3" s="78" t="s">
        <v>2178</v>
      </c>
      <c r="Z3" s="78" t="s">
        <v>512</v>
      </c>
      <c r="AA3" s="78"/>
      <c r="AB3" s="84" t="s">
        <v>2255</v>
      </c>
      <c r="AC3" s="84" t="s">
        <v>2344</v>
      </c>
      <c r="AD3" s="84" t="s">
        <v>2374</v>
      </c>
      <c r="AE3" s="84" t="s">
        <v>2380</v>
      </c>
      <c r="AF3" s="84" t="s">
        <v>2401</v>
      </c>
      <c r="AG3" s="116">
        <v>0</v>
      </c>
      <c r="AH3" s="120">
        <v>0</v>
      </c>
      <c r="AI3" s="116">
        <v>0</v>
      </c>
      <c r="AJ3" s="120">
        <v>0</v>
      </c>
      <c r="AK3" s="116">
        <v>0</v>
      </c>
      <c r="AL3" s="120">
        <v>0</v>
      </c>
      <c r="AM3" s="116">
        <v>86</v>
      </c>
      <c r="AN3" s="120">
        <v>100</v>
      </c>
      <c r="AO3" s="116">
        <v>86</v>
      </c>
    </row>
    <row r="4" spans="1:41" ht="15">
      <c r="A4" s="87" t="s">
        <v>2132</v>
      </c>
      <c r="B4" s="65" t="s">
        <v>2142</v>
      </c>
      <c r="C4" s="65" t="s">
        <v>56</v>
      </c>
      <c r="D4" s="109"/>
      <c r="E4" s="108"/>
      <c r="F4" s="110" t="s">
        <v>2754</v>
      </c>
      <c r="G4" s="111"/>
      <c r="H4" s="111"/>
      <c r="I4" s="112">
        <v>4</v>
      </c>
      <c r="J4" s="113"/>
      <c r="K4" s="48">
        <v>33</v>
      </c>
      <c r="L4" s="48">
        <v>74</v>
      </c>
      <c r="M4" s="48">
        <v>126</v>
      </c>
      <c r="N4" s="48">
        <v>200</v>
      </c>
      <c r="O4" s="48">
        <v>0</v>
      </c>
      <c r="P4" s="49">
        <v>0</v>
      </c>
      <c r="Q4" s="49">
        <v>0</v>
      </c>
      <c r="R4" s="48">
        <v>1</v>
      </c>
      <c r="S4" s="48">
        <v>0</v>
      </c>
      <c r="T4" s="48">
        <v>33</v>
      </c>
      <c r="U4" s="48">
        <v>200</v>
      </c>
      <c r="V4" s="48">
        <v>4</v>
      </c>
      <c r="W4" s="49">
        <v>2.268136</v>
      </c>
      <c r="X4" s="49">
        <v>0.08333333333333333</v>
      </c>
      <c r="Y4" s="78"/>
      <c r="Z4" s="78"/>
      <c r="AA4" s="78"/>
      <c r="AB4" s="84" t="s">
        <v>2256</v>
      </c>
      <c r="AC4" s="84" t="s">
        <v>2345</v>
      </c>
      <c r="AD4" s="84" t="s">
        <v>2375</v>
      </c>
      <c r="AE4" s="84" t="s">
        <v>2381</v>
      </c>
      <c r="AF4" s="84" t="s">
        <v>2402</v>
      </c>
      <c r="AG4" s="116">
        <v>2</v>
      </c>
      <c r="AH4" s="120">
        <v>0.4807692307692308</v>
      </c>
      <c r="AI4" s="116">
        <v>2</v>
      </c>
      <c r="AJ4" s="120">
        <v>0.4807692307692308</v>
      </c>
      <c r="AK4" s="116">
        <v>0</v>
      </c>
      <c r="AL4" s="120">
        <v>0</v>
      </c>
      <c r="AM4" s="116">
        <v>412</v>
      </c>
      <c r="AN4" s="120">
        <v>99.03846153846153</v>
      </c>
      <c r="AO4" s="116">
        <v>416</v>
      </c>
    </row>
    <row r="5" spans="1:41" ht="15">
      <c r="A5" s="87" t="s">
        <v>2133</v>
      </c>
      <c r="B5" s="65" t="s">
        <v>2143</v>
      </c>
      <c r="C5" s="65" t="s">
        <v>56</v>
      </c>
      <c r="D5" s="109"/>
      <c r="E5" s="108"/>
      <c r="F5" s="110" t="s">
        <v>2755</v>
      </c>
      <c r="G5" s="111"/>
      <c r="H5" s="111"/>
      <c r="I5" s="112">
        <v>5</v>
      </c>
      <c r="J5" s="113"/>
      <c r="K5" s="48">
        <v>18</v>
      </c>
      <c r="L5" s="48">
        <v>20</v>
      </c>
      <c r="M5" s="48">
        <v>45</v>
      </c>
      <c r="N5" s="48">
        <v>65</v>
      </c>
      <c r="O5" s="48">
        <v>3</v>
      </c>
      <c r="P5" s="49">
        <v>0</v>
      </c>
      <c r="Q5" s="49">
        <v>0</v>
      </c>
      <c r="R5" s="48">
        <v>1</v>
      </c>
      <c r="S5" s="48">
        <v>0</v>
      </c>
      <c r="T5" s="48">
        <v>18</v>
      </c>
      <c r="U5" s="48">
        <v>65</v>
      </c>
      <c r="V5" s="48">
        <v>3</v>
      </c>
      <c r="W5" s="49">
        <v>1.864198</v>
      </c>
      <c r="X5" s="49">
        <v>0.08496732026143791</v>
      </c>
      <c r="Y5" s="78" t="s">
        <v>2179</v>
      </c>
      <c r="Z5" s="78" t="s">
        <v>2192</v>
      </c>
      <c r="AA5" s="78"/>
      <c r="AB5" s="84" t="s">
        <v>2257</v>
      </c>
      <c r="AC5" s="84" t="s">
        <v>2346</v>
      </c>
      <c r="AD5" s="84" t="s">
        <v>2376</v>
      </c>
      <c r="AE5" s="84" t="s">
        <v>2382</v>
      </c>
      <c r="AF5" s="84" t="s">
        <v>2403</v>
      </c>
      <c r="AG5" s="116">
        <v>35</v>
      </c>
      <c r="AH5" s="120">
        <v>3.538928210313448</v>
      </c>
      <c r="AI5" s="116">
        <v>20</v>
      </c>
      <c r="AJ5" s="120">
        <v>2.0222446916076846</v>
      </c>
      <c r="AK5" s="116">
        <v>0</v>
      </c>
      <c r="AL5" s="120">
        <v>0</v>
      </c>
      <c r="AM5" s="116">
        <v>934</v>
      </c>
      <c r="AN5" s="120">
        <v>94.43882709807886</v>
      </c>
      <c r="AO5" s="116">
        <v>989</v>
      </c>
    </row>
    <row r="6" spans="1:41" ht="15">
      <c r="A6" s="87" t="s">
        <v>2134</v>
      </c>
      <c r="B6" s="65" t="s">
        <v>2144</v>
      </c>
      <c r="C6" s="65" t="s">
        <v>56</v>
      </c>
      <c r="D6" s="109"/>
      <c r="E6" s="108"/>
      <c r="F6" s="110" t="s">
        <v>2756</v>
      </c>
      <c r="G6" s="111"/>
      <c r="H6" s="111"/>
      <c r="I6" s="112">
        <v>6</v>
      </c>
      <c r="J6" s="113"/>
      <c r="K6" s="48">
        <v>15</v>
      </c>
      <c r="L6" s="48">
        <v>14</v>
      </c>
      <c r="M6" s="48">
        <v>15</v>
      </c>
      <c r="N6" s="48">
        <v>29</v>
      </c>
      <c r="O6" s="48">
        <v>0</v>
      </c>
      <c r="P6" s="49">
        <v>0.05555555555555555</v>
      </c>
      <c r="Q6" s="49">
        <v>0.10526315789473684</v>
      </c>
      <c r="R6" s="48">
        <v>1</v>
      </c>
      <c r="S6" s="48">
        <v>0</v>
      </c>
      <c r="T6" s="48">
        <v>15</v>
      </c>
      <c r="U6" s="48">
        <v>29</v>
      </c>
      <c r="V6" s="48">
        <v>4</v>
      </c>
      <c r="W6" s="49">
        <v>2.302222</v>
      </c>
      <c r="X6" s="49">
        <v>0.09047619047619047</v>
      </c>
      <c r="Y6" s="78"/>
      <c r="Z6" s="78"/>
      <c r="AA6" s="78"/>
      <c r="AB6" s="84" t="s">
        <v>2258</v>
      </c>
      <c r="AC6" s="84" t="s">
        <v>2347</v>
      </c>
      <c r="AD6" s="84" t="s">
        <v>2377</v>
      </c>
      <c r="AE6" s="84" t="s">
        <v>2383</v>
      </c>
      <c r="AF6" s="84" t="s">
        <v>2404</v>
      </c>
      <c r="AG6" s="116">
        <v>5</v>
      </c>
      <c r="AH6" s="120">
        <v>5.681818181818182</v>
      </c>
      <c r="AI6" s="116">
        <v>6</v>
      </c>
      <c r="AJ6" s="120">
        <v>6.818181818181818</v>
      </c>
      <c r="AK6" s="116">
        <v>0</v>
      </c>
      <c r="AL6" s="120">
        <v>0</v>
      </c>
      <c r="AM6" s="116">
        <v>77</v>
      </c>
      <c r="AN6" s="120">
        <v>87.5</v>
      </c>
      <c r="AO6" s="116">
        <v>88</v>
      </c>
    </row>
    <row r="7" spans="1:41" ht="15">
      <c r="A7" s="87" t="s">
        <v>2135</v>
      </c>
      <c r="B7" s="65" t="s">
        <v>2145</v>
      </c>
      <c r="C7" s="65" t="s">
        <v>56</v>
      </c>
      <c r="D7" s="109"/>
      <c r="E7" s="108"/>
      <c r="F7" s="110" t="s">
        <v>2757</v>
      </c>
      <c r="G7" s="111"/>
      <c r="H7" s="111"/>
      <c r="I7" s="112">
        <v>7</v>
      </c>
      <c r="J7" s="113"/>
      <c r="K7" s="48">
        <v>15</v>
      </c>
      <c r="L7" s="48">
        <v>37</v>
      </c>
      <c r="M7" s="48">
        <v>0</v>
      </c>
      <c r="N7" s="48">
        <v>37</v>
      </c>
      <c r="O7" s="48">
        <v>0</v>
      </c>
      <c r="P7" s="49">
        <v>0</v>
      </c>
      <c r="Q7" s="49">
        <v>0</v>
      </c>
      <c r="R7" s="48">
        <v>1</v>
      </c>
      <c r="S7" s="48">
        <v>0</v>
      </c>
      <c r="T7" s="48">
        <v>15</v>
      </c>
      <c r="U7" s="48">
        <v>37</v>
      </c>
      <c r="V7" s="48">
        <v>2</v>
      </c>
      <c r="W7" s="49">
        <v>1.537778</v>
      </c>
      <c r="X7" s="49">
        <v>0.1761904761904762</v>
      </c>
      <c r="Y7" s="78"/>
      <c r="Z7" s="78"/>
      <c r="AA7" s="78" t="s">
        <v>519</v>
      </c>
      <c r="AB7" s="84" t="s">
        <v>2259</v>
      </c>
      <c r="AC7" s="84" t="s">
        <v>2348</v>
      </c>
      <c r="AD7" s="84"/>
      <c r="AE7" s="84" t="s">
        <v>2384</v>
      </c>
      <c r="AF7" s="84" t="s">
        <v>2405</v>
      </c>
      <c r="AG7" s="116">
        <v>14</v>
      </c>
      <c r="AH7" s="120">
        <v>4.444444444444445</v>
      </c>
      <c r="AI7" s="116">
        <v>0</v>
      </c>
      <c r="AJ7" s="120">
        <v>0</v>
      </c>
      <c r="AK7" s="116">
        <v>0</v>
      </c>
      <c r="AL7" s="120">
        <v>0</v>
      </c>
      <c r="AM7" s="116">
        <v>301</v>
      </c>
      <c r="AN7" s="120">
        <v>95.55555555555556</v>
      </c>
      <c r="AO7" s="116">
        <v>315</v>
      </c>
    </row>
    <row r="8" spans="1:41" ht="15">
      <c r="A8" s="87" t="s">
        <v>2136</v>
      </c>
      <c r="B8" s="65" t="s">
        <v>2146</v>
      </c>
      <c r="C8" s="65" t="s">
        <v>56</v>
      </c>
      <c r="D8" s="109"/>
      <c r="E8" s="108"/>
      <c r="F8" s="110" t="s">
        <v>2758</v>
      </c>
      <c r="G8" s="111"/>
      <c r="H8" s="111"/>
      <c r="I8" s="112">
        <v>8</v>
      </c>
      <c r="J8" s="113"/>
      <c r="K8" s="48">
        <v>13</v>
      </c>
      <c r="L8" s="48">
        <v>30</v>
      </c>
      <c r="M8" s="48">
        <v>0</v>
      </c>
      <c r="N8" s="48">
        <v>30</v>
      </c>
      <c r="O8" s="48">
        <v>0</v>
      </c>
      <c r="P8" s="49">
        <v>0.034482758620689655</v>
      </c>
      <c r="Q8" s="49">
        <v>0.06666666666666667</v>
      </c>
      <c r="R8" s="48">
        <v>1</v>
      </c>
      <c r="S8" s="48">
        <v>0</v>
      </c>
      <c r="T8" s="48">
        <v>13</v>
      </c>
      <c r="U8" s="48">
        <v>30</v>
      </c>
      <c r="V8" s="48">
        <v>3</v>
      </c>
      <c r="W8" s="49">
        <v>1.597633</v>
      </c>
      <c r="X8" s="49">
        <v>0.19230769230769232</v>
      </c>
      <c r="Y8" s="78" t="s">
        <v>489</v>
      </c>
      <c r="Z8" s="78" t="s">
        <v>514</v>
      </c>
      <c r="AA8" s="78" t="s">
        <v>2208</v>
      </c>
      <c r="AB8" s="84" t="s">
        <v>2260</v>
      </c>
      <c r="AC8" s="84" t="s">
        <v>2349</v>
      </c>
      <c r="AD8" s="84"/>
      <c r="AE8" s="84" t="s">
        <v>2385</v>
      </c>
      <c r="AF8" s="84" t="s">
        <v>2406</v>
      </c>
      <c r="AG8" s="116">
        <v>4</v>
      </c>
      <c r="AH8" s="120">
        <v>1.4388489208633093</v>
      </c>
      <c r="AI8" s="116">
        <v>1</v>
      </c>
      <c r="AJ8" s="120">
        <v>0.3597122302158273</v>
      </c>
      <c r="AK8" s="116">
        <v>0</v>
      </c>
      <c r="AL8" s="120">
        <v>0</v>
      </c>
      <c r="AM8" s="116">
        <v>273</v>
      </c>
      <c r="AN8" s="120">
        <v>98.20143884892086</v>
      </c>
      <c r="AO8" s="116">
        <v>278</v>
      </c>
    </row>
    <row r="9" spans="1:41" ht="15">
      <c r="A9" s="87" t="s">
        <v>2137</v>
      </c>
      <c r="B9" s="65" t="s">
        <v>2147</v>
      </c>
      <c r="C9" s="65" t="s">
        <v>56</v>
      </c>
      <c r="D9" s="109"/>
      <c r="E9" s="108"/>
      <c r="F9" s="110" t="s">
        <v>2759</v>
      </c>
      <c r="G9" s="111"/>
      <c r="H9" s="111"/>
      <c r="I9" s="112">
        <v>9</v>
      </c>
      <c r="J9" s="113"/>
      <c r="K9" s="48">
        <v>12</v>
      </c>
      <c r="L9" s="48">
        <v>11</v>
      </c>
      <c r="M9" s="48">
        <v>0</v>
      </c>
      <c r="N9" s="48">
        <v>11</v>
      </c>
      <c r="O9" s="48">
        <v>0</v>
      </c>
      <c r="P9" s="49">
        <v>0</v>
      </c>
      <c r="Q9" s="49">
        <v>0</v>
      </c>
      <c r="R9" s="48">
        <v>1</v>
      </c>
      <c r="S9" s="48">
        <v>0</v>
      </c>
      <c r="T9" s="48">
        <v>12</v>
      </c>
      <c r="U9" s="48">
        <v>11</v>
      </c>
      <c r="V9" s="48">
        <v>4</v>
      </c>
      <c r="W9" s="49">
        <v>2.027778</v>
      </c>
      <c r="X9" s="49">
        <v>0.08333333333333333</v>
      </c>
      <c r="Y9" s="78"/>
      <c r="Z9" s="78"/>
      <c r="AA9" s="78"/>
      <c r="AB9" s="84" t="s">
        <v>2261</v>
      </c>
      <c r="AC9" s="84" t="s">
        <v>839</v>
      </c>
      <c r="AD9" s="84" t="s">
        <v>347</v>
      </c>
      <c r="AE9" s="84" t="s">
        <v>2386</v>
      </c>
      <c r="AF9" s="84" t="s">
        <v>2407</v>
      </c>
      <c r="AG9" s="116">
        <v>0</v>
      </c>
      <c r="AH9" s="120">
        <v>0</v>
      </c>
      <c r="AI9" s="116">
        <v>0</v>
      </c>
      <c r="AJ9" s="120">
        <v>0</v>
      </c>
      <c r="AK9" s="116">
        <v>0</v>
      </c>
      <c r="AL9" s="120">
        <v>0</v>
      </c>
      <c r="AM9" s="116">
        <v>14</v>
      </c>
      <c r="AN9" s="120">
        <v>100</v>
      </c>
      <c r="AO9" s="116">
        <v>14</v>
      </c>
    </row>
    <row r="10" spans="1:41" ht="14.25" customHeight="1">
      <c r="A10" s="87" t="s">
        <v>2138</v>
      </c>
      <c r="B10" s="65" t="s">
        <v>2148</v>
      </c>
      <c r="C10" s="65" t="s">
        <v>56</v>
      </c>
      <c r="D10" s="109"/>
      <c r="E10" s="108"/>
      <c r="F10" s="110" t="s">
        <v>2760</v>
      </c>
      <c r="G10" s="111"/>
      <c r="H10" s="111"/>
      <c r="I10" s="112">
        <v>10</v>
      </c>
      <c r="J10" s="113"/>
      <c r="K10" s="48">
        <v>11</v>
      </c>
      <c r="L10" s="48">
        <v>20</v>
      </c>
      <c r="M10" s="48">
        <v>16</v>
      </c>
      <c r="N10" s="48">
        <v>36</v>
      </c>
      <c r="O10" s="48">
        <v>0</v>
      </c>
      <c r="P10" s="49">
        <v>0.12</v>
      </c>
      <c r="Q10" s="49">
        <v>0.21428571428571427</v>
      </c>
      <c r="R10" s="48">
        <v>1</v>
      </c>
      <c r="S10" s="48">
        <v>0</v>
      </c>
      <c r="T10" s="48">
        <v>11</v>
      </c>
      <c r="U10" s="48">
        <v>36</v>
      </c>
      <c r="V10" s="48">
        <v>2</v>
      </c>
      <c r="W10" s="49">
        <v>1.404959</v>
      </c>
      <c r="X10" s="49">
        <v>0.2545454545454545</v>
      </c>
      <c r="Y10" s="78" t="s">
        <v>482</v>
      </c>
      <c r="Z10" s="78" t="s">
        <v>512</v>
      </c>
      <c r="AA10" s="78"/>
      <c r="AB10" s="84" t="s">
        <v>2262</v>
      </c>
      <c r="AC10" s="84" t="s">
        <v>2350</v>
      </c>
      <c r="AD10" s="84" t="s">
        <v>2378</v>
      </c>
      <c r="AE10" s="84" t="s">
        <v>2387</v>
      </c>
      <c r="AF10" s="84" t="s">
        <v>2408</v>
      </c>
      <c r="AG10" s="116">
        <v>2</v>
      </c>
      <c r="AH10" s="120">
        <v>2.6666666666666665</v>
      </c>
      <c r="AI10" s="116">
        <v>0</v>
      </c>
      <c r="AJ10" s="120">
        <v>0</v>
      </c>
      <c r="AK10" s="116">
        <v>0</v>
      </c>
      <c r="AL10" s="120">
        <v>0</v>
      </c>
      <c r="AM10" s="116">
        <v>73</v>
      </c>
      <c r="AN10" s="120">
        <v>97.33333333333333</v>
      </c>
      <c r="AO10" s="116">
        <v>75</v>
      </c>
    </row>
    <row r="11" spans="1:41" ht="15">
      <c r="A11" s="87" t="s">
        <v>2139</v>
      </c>
      <c r="B11" s="65" t="s">
        <v>2149</v>
      </c>
      <c r="C11" s="65" t="s">
        <v>56</v>
      </c>
      <c r="D11" s="109"/>
      <c r="E11" s="108"/>
      <c r="F11" s="110" t="s">
        <v>2761</v>
      </c>
      <c r="G11" s="111"/>
      <c r="H11" s="111"/>
      <c r="I11" s="112">
        <v>11</v>
      </c>
      <c r="J11" s="113"/>
      <c r="K11" s="48">
        <v>9</v>
      </c>
      <c r="L11" s="48">
        <v>8</v>
      </c>
      <c r="M11" s="48">
        <v>0</v>
      </c>
      <c r="N11" s="48">
        <v>8</v>
      </c>
      <c r="O11" s="48">
        <v>0</v>
      </c>
      <c r="P11" s="49">
        <v>0</v>
      </c>
      <c r="Q11" s="49">
        <v>0</v>
      </c>
      <c r="R11" s="48">
        <v>1</v>
      </c>
      <c r="S11" s="48">
        <v>0</v>
      </c>
      <c r="T11" s="48">
        <v>9</v>
      </c>
      <c r="U11" s="48">
        <v>8</v>
      </c>
      <c r="V11" s="48">
        <v>2</v>
      </c>
      <c r="W11" s="49">
        <v>1.580247</v>
      </c>
      <c r="X11" s="49">
        <v>0.1111111111111111</v>
      </c>
      <c r="Y11" s="78"/>
      <c r="Z11" s="78"/>
      <c r="AA11" s="78"/>
      <c r="AB11" s="84" t="s">
        <v>2252</v>
      </c>
      <c r="AC11" s="84" t="s">
        <v>839</v>
      </c>
      <c r="AD11" s="84"/>
      <c r="AE11" s="84" t="s">
        <v>2388</v>
      </c>
      <c r="AF11" s="84" t="s">
        <v>2409</v>
      </c>
      <c r="AG11" s="116">
        <v>2</v>
      </c>
      <c r="AH11" s="120">
        <v>5.128205128205129</v>
      </c>
      <c r="AI11" s="116">
        <v>0</v>
      </c>
      <c r="AJ11" s="120">
        <v>0</v>
      </c>
      <c r="AK11" s="116">
        <v>0</v>
      </c>
      <c r="AL11" s="120">
        <v>0</v>
      </c>
      <c r="AM11" s="116">
        <v>37</v>
      </c>
      <c r="AN11" s="120">
        <v>94.87179487179488</v>
      </c>
      <c r="AO11" s="116">
        <v>39</v>
      </c>
    </row>
    <row r="12" spans="1:41" ht="15">
      <c r="A12" s="87" t="s">
        <v>2140</v>
      </c>
      <c r="B12" s="65" t="s">
        <v>2150</v>
      </c>
      <c r="C12" s="65" t="s">
        <v>56</v>
      </c>
      <c r="D12" s="109"/>
      <c r="E12" s="108"/>
      <c r="F12" s="110" t="s">
        <v>2140</v>
      </c>
      <c r="G12" s="111"/>
      <c r="H12" s="111"/>
      <c r="I12" s="112">
        <v>12</v>
      </c>
      <c r="J12" s="113"/>
      <c r="K12" s="48">
        <v>9</v>
      </c>
      <c r="L12" s="48">
        <v>9</v>
      </c>
      <c r="M12" s="48">
        <v>0</v>
      </c>
      <c r="N12" s="48">
        <v>9</v>
      </c>
      <c r="O12" s="48">
        <v>9</v>
      </c>
      <c r="P12" s="49" t="s">
        <v>2154</v>
      </c>
      <c r="Q12" s="49" t="s">
        <v>2154</v>
      </c>
      <c r="R12" s="48">
        <v>9</v>
      </c>
      <c r="S12" s="48">
        <v>9</v>
      </c>
      <c r="T12" s="48">
        <v>1</v>
      </c>
      <c r="U12" s="48">
        <v>1</v>
      </c>
      <c r="V12" s="48">
        <v>0</v>
      </c>
      <c r="W12" s="49">
        <v>0</v>
      </c>
      <c r="X12" s="49">
        <v>0</v>
      </c>
      <c r="Y12" s="78"/>
      <c r="Z12" s="78"/>
      <c r="AA12" s="78" t="s">
        <v>517</v>
      </c>
      <c r="AB12" s="84" t="s">
        <v>839</v>
      </c>
      <c r="AC12" s="84" t="s">
        <v>839</v>
      </c>
      <c r="AD12" s="84"/>
      <c r="AE12" s="84"/>
      <c r="AF12" s="84" t="s">
        <v>2410</v>
      </c>
      <c r="AG12" s="116">
        <v>0</v>
      </c>
      <c r="AH12" s="120">
        <v>0</v>
      </c>
      <c r="AI12" s="116">
        <v>0</v>
      </c>
      <c r="AJ12" s="120">
        <v>0</v>
      </c>
      <c r="AK12" s="116">
        <v>0</v>
      </c>
      <c r="AL12" s="120">
        <v>0</v>
      </c>
      <c r="AM12" s="116">
        <v>6</v>
      </c>
      <c r="AN12" s="120">
        <v>100</v>
      </c>
      <c r="AO12" s="116">
        <v>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2131</v>
      </c>
      <c r="B2" s="84" t="s">
        <v>233</v>
      </c>
      <c r="C2" s="78">
        <f>VLOOKUP(GroupVertices[[#This Row],[Vertex]],Vertices[],MATCH("ID",Vertices[[#Headers],[Vertex]:[Vertex Content Word Count]],0),FALSE)</f>
        <v>59</v>
      </c>
    </row>
    <row r="3" spans="1:3" ht="15">
      <c r="A3" s="78" t="s">
        <v>2131</v>
      </c>
      <c r="B3" s="84" t="s">
        <v>343</v>
      </c>
      <c r="C3" s="78">
        <f>VLOOKUP(GroupVertices[[#This Row],[Vertex]],Vertices[],MATCH("ID",Vertices[[#Headers],[Vertex]:[Vertex Content Word Count]],0),FALSE)</f>
        <v>93</v>
      </c>
    </row>
    <row r="4" spans="1:3" ht="15">
      <c r="A4" s="78" t="s">
        <v>2131</v>
      </c>
      <c r="B4" s="84" t="s">
        <v>342</v>
      </c>
      <c r="C4" s="78">
        <f>VLOOKUP(GroupVertices[[#This Row],[Vertex]],Vertices[],MATCH("ID",Vertices[[#Headers],[Vertex]:[Vertex Content Word Count]],0),FALSE)</f>
        <v>92</v>
      </c>
    </row>
    <row r="5" spans="1:3" ht="15">
      <c r="A5" s="78" t="s">
        <v>2131</v>
      </c>
      <c r="B5" s="84" t="s">
        <v>341</v>
      </c>
      <c r="C5" s="78">
        <f>VLOOKUP(GroupVertices[[#This Row],[Vertex]],Vertices[],MATCH("ID",Vertices[[#Headers],[Vertex]:[Vertex Content Word Count]],0),FALSE)</f>
        <v>91</v>
      </c>
    </row>
    <row r="6" spans="1:3" ht="15">
      <c r="A6" s="78" t="s">
        <v>2131</v>
      </c>
      <c r="B6" s="84" t="s">
        <v>340</v>
      </c>
      <c r="C6" s="78">
        <f>VLOOKUP(GroupVertices[[#This Row],[Vertex]],Vertices[],MATCH("ID",Vertices[[#Headers],[Vertex]:[Vertex Content Word Count]],0),FALSE)</f>
        <v>90</v>
      </c>
    </row>
    <row r="7" spans="1:3" ht="15">
      <c r="A7" s="78" t="s">
        <v>2131</v>
      </c>
      <c r="B7" s="84" t="s">
        <v>339</v>
      </c>
      <c r="C7" s="78">
        <f>VLOOKUP(GroupVertices[[#This Row],[Vertex]],Vertices[],MATCH("ID",Vertices[[#Headers],[Vertex]:[Vertex Content Word Count]],0),FALSE)</f>
        <v>89</v>
      </c>
    </row>
    <row r="8" spans="1:3" ht="15">
      <c r="A8" s="78" t="s">
        <v>2131</v>
      </c>
      <c r="B8" s="84" t="s">
        <v>338</v>
      </c>
      <c r="C8" s="78">
        <f>VLOOKUP(GroupVertices[[#This Row],[Vertex]],Vertices[],MATCH("ID",Vertices[[#Headers],[Vertex]:[Vertex Content Word Count]],0),FALSE)</f>
        <v>88</v>
      </c>
    </row>
    <row r="9" spans="1:3" ht="15">
      <c r="A9" s="78" t="s">
        <v>2131</v>
      </c>
      <c r="B9" s="84" t="s">
        <v>337</v>
      </c>
      <c r="C9" s="78">
        <f>VLOOKUP(GroupVertices[[#This Row],[Vertex]],Vertices[],MATCH("ID",Vertices[[#Headers],[Vertex]:[Vertex Content Word Count]],0),FALSE)</f>
        <v>87</v>
      </c>
    </row>
    <row r="10" spans="1:3" ht="15">
      <c r="A10" s="78" t="s">
        <v>2131</v>
      </c>
      <c r="B10" s="84" t="s">
        <v>336</v>
      </c>
      <c r="C10" s="78">
        <f>VLOOKUP(GroupVertices[[#This Row],[Vertex]],Vertices[],MATCH("ID",Vertices[[#Headers],[Vertex]:[Vertex Content Word Count]],0),FALSE)</f>
        <v>86</v>
      </c>
    </row>
    <row r="11" spans="1:3" ht="15">
      <c r="A11" s="78" t="s">
        <v>2131</v>
      </c>
      <c r="B11" s="84" t="s">
        <v>335</v>
      </c>
      <c r="C11" s="78">
        <f>VLOOKUP(GroupVertices[[#This Row],[Vertex]],Vertices[],MATCH("ID",Vertices[[#Headers],[Vertex]:[Vertex Content Word Count]],0),FALSE)</f>
        <v>85</v>
      </c>
    </row>
    <row r="12" spans="1:3" ht="15">
      <c r="A12" s="78" t="s">
        <v>2131</v>
      </c>
      <c r="B12" s="84" t="s">
        <v>334</v>
      </c>
      <c r="C12" s="78">
        <f>VLOOKUP(GroupVertices[[#This Row],[Vertex]],Vertices[],MATCH("ID",Vertices[[#Headers],[Vertex]:[Vertex Content Word Count]],0),FALSE)</f>
        <v>84</v>
      </c>
    </row>
    <row r="13" spans="1:3" ht="15">
      <c r="A13" s="78" t="s">
        <v>2131</v>
      </c>
      <c r="B13" s="84" t="s">
        <v>333</v>
      </c>
      <c r="C13" s="78">
        <f>VLOOKUP(GroupVertices[[#This Row],[Vertex]],Vertices[],MATCH("ID",Vertices[[#Headers],[Vertex]:[Vertex Content Word Count]],0),FALSE)</f>
        <v>83</v>
      </c>
    </row>
    <row r="14" spans="1:3" ht="15">
      <c r="A14" s="78" t="s">
        <v>2131</v>
      </c>
      <c r="B14" s="84" t="s">
        <v>332</v>
      </c>
      <c r="C14" s="78">
        <f>VLOOKUP(GroupVertices[[#This Row],[Vertex]],Vertices[],MATCH("ID",Vertices[[#Headers],[Vertex]:[Vertex Content Word Count]],0),FALSE)</f>
        <v>82</v>
      </c>
    </row>
    <row r="15" spans="1:3" ht="15">
      <c r="A15" s="78" t="s">
        <v>2131</v>
      </c>
      <c r="B15" s="84" t="s">
        <v>331</v>
      </c>
      <c r="C15" s="78">
        <f>VLOOKUP(GroupVertices[[#This Row],[Vertex]],Vertices[],MATCH("ID",Vertices[[#Headers],[Vertex]:[Vertex Content Word Count]],0),FALSE)</f>
        <v>81</v>
      </c>
    </row>
    <row r="16" spans="1:3" ht="15">
      <c r="A16" s="78" t="s">
        <v>2131</v>
      </c>
      <c r="B16" s="84" t="s">
        <v>330</v>
      </c>
      <c r="C16" s="78">
        <f>VLOOKUP(GroupVertices[[#This Row],[Vertex]],Vertices[],MATCH("ID",Vertices[[#Headers],[Vertex]:[Vertex Content Word Count]],0),FALSE)</f>
        <v>80</v>
      </c>
    </row>
    <row r="17" spans="1:3" ht="15">
      <c r="A17" s="78" t="s">
        <v>2131</v>
      </c>
      <c r="B17" s="84" t="s">
        <v>329</v>
      </c>
      <c r="C17" s="78">
        <f>VLOOKUP(GroupVertices[[#This Row],[Vertex]],Vertices[],MATCH("ID",Vertices[[#Headers],[Vertex]:[Vertex Content Word Count]],0),FALSE)</f>
        <v>79</v>
      </c>
    </row>
    <row r="18" spans="1:3" ht="15">
      <c r="A18" s="78" t="s">
        <v>2131</v>
      </c>
      <c r="B18" s="84" t="s">
        <v>328</v>
      </c>
      <c r="C18" s="78">
        <f>VLOOKUP(GroupVertices[[#This Row],[Vertex]],Vertices[],MATCH("ID",Vertices[[#Headers],[Vertex]:[Vertex Content Word Count]],0),FALSE)</f>
        <v>78</v>
      </c>
    </row>
    <row r="19" spans="1:3" ht="15">
      <c r="A19" s="78" t="s">
        <v>2131</v>
      </c>
      <c r="B19" s="84" t="s">
        <v>327</v>
      </c>
      <c r="C19" s="78">
        <f>VLOOKUP(GroupVertices[[#This Row],[Vertex]],Vertices[],MATCH("ID",Vertices[[#Headers],[Vertex]:[Vertex Content Word Count]],0),FALSE)</f>
        <v>77</v>
      </c>
    </row>
    <row r="20" spans="1:3" ht="15">
      <c r="A20" s="78" t="s">
        <v>2131</v>
      </c>
      <c r="B20" s="84" t="s">
        <v>326</v>
      </c>
      <c r="C20" s="78">
        <f>VLOOKUP(GroupVertices[[#This Row],[Vertex]],Vertices[],MATCH("ID",Vertices[[#Headers],[Vertex]:[Vertex Content Word Count]],0),FALSE)</f>
        <v>76</v>
      </c>
    </row>
    <row r="21" spans="1:3" ht="15">
      <c r="A21" s="78" t="s">
        <v>2131</v>
      </c>
      <c r="B21" s="84" t="s">
        <v>325</v>
      </c>
      <c r="C21" s="78">
        <f>VLOOKUP(GroupVertices[[#This Row],[Vertex]],Vertices[],MATCH("ID",Vertices[[#Headers],[Vertex]:[Vertex Content Word Count]],0),FALSE)</f>
        <v>75</v>
      </c>
    </row>
    <row r="22" spans="1:3" ht="15">
      <c r="A22" s="78" t="s">
        <v>2131</v>
      </c>
      <c r="B22" s="84" t="s">
        <v>324</v>
      </c>
      <c r="C22" s="78">
        <f>VLOOKUP(GroupVertices[[#This Row],[Vertex]],Vertices[],MATCH("ID",Vertices[[#Headers],[Vertex]:[Vertex Content Word Count]],0),FALSE)</f>
        <v>74</v>
      </c>
    </row>
    <row r="23" spans="1:3" ht="15">
      <c r="A23" s="78" t="s">
        <v>2131</v>
      </c>
      <c r="B23" s="84" t="s">
        <v>323</v>
      </c>
      <c r="C23" s="78">
        <f>VLOOKUP(GroupVertices[[#This Row],[Vertex]],Vertices[],MATCH("ID",Vertices[[#Headers],[Vertex]:[Vertex Content Word Count]],0),FALSE)</f>
        <v>73</v>
      </c>
    </row>
    <row r="24" spans="1:3" ht="15">
      <c r="A24" s="78" t="s">
        <v>2131</v>
      </c>
      <c r="B24" s="84" t="s">
        <v>322</v>
      </c>
      <c r="C24" s="78">
        <f>VLOOKUP(GroupVertices[[#This Row],[Vertex]],Vertices[],MATCH("ID",Vertices[[#Headers],[Vertex]:[Vertex Content Word Count]],0),FALSE)</f>
        <v>72</v>
      </c>
    </row>
    <row r="25" spans="1:3" ht="15">
      <c r="A25" s="78" t="s">
        <v>2131</v>
      </c>
      <c r="B25" s="84" t="s">
        <v>321</v>
      </c>
      <c r="C25" s="78">
        <f>VLOOKUP(GroupVertices[[#This Row],[Vertex]],Vertices[],MATCH("ID",Vertices[[#Headers],[Vertex]:[Vertex Content Word Count]],0),FALSE)</f>
        <v>71</v>
      </c>
    </row>
    <row r="26" spans="1:3" ht="15">
      <c r="A26" s="78" t="s">
        <v>2131</v>
      </c>
      <c r="B26" s="84" t="s">
        <v>320</v>
      </c>
      <c r="C26" s="78">
        <f>VLOOKUP(GroupVertices[[#This Row],[Vertex]],Vertices[],MATCH("ID",Vertices[[#Headers],[Vertex]:[Vertex Content Word Count]],0),FALSE)</f>
        <v>70</v>
      </c>
    </row>
    <row r="27" spans="1:3" ht="15">
      <c r="A27" s="78" t="s">
        <v>2131</v>
      </c>
      <c r="B27" s="84" t="s">
        <v>319</v>
      </c>
      <c r="C27" s="78">
        <f>VLOOKUP(GroupVertices[[#This Row],[Vertex]],Vertices[],MATCH("ID",Vertices[[#Headers],[Vertex]:[Vertex Content Word Count]],0),FALSE)</f>
        <v>69</v>
      </c>
    </row>
    <row r="28" spans="1:3" ht="15">
      <c r="A28" s="78" t="s">
        <v>2131</v>
      </c>
      <c r="B28" s="84" t="s">
        <v>318</v>
      </c>
      <c r="C28" s="78">
        <f>VLOOKUP(GroupVertices[[#This Row],[Vertex]],Vertices[],MATCH("ID",Vertices[[#Headers],[Vertex]:[Vertex Content Word Count]],0),FALSE)</f>
        <v>68</v>
      </c>
    </row>
    <row r="29" spans="1:3" ht="15">
      <c r="A29" s="78" t="s">
        <v>2131</v>
      </c>
      <c r="B29" s="84" t="s">
        <v>317</v>
      </c>
      <c r="C29" s="78">
        <f>VLOOKUP(GroupVertices[[#This Row],[Vertex]],Vertices[],MATCH("ID",Vertices[[#Headers],[Vertex]:[Vertex Content Word Count]],0),FALSE)</f>
        <v>67</v>
      </c>
    </row>
    <row r="30" spans="1:3" ht="15">
      <c r="A30" s="78" t="s">
        <v>2131</v>
      </c>
      <c r="B30" s="84" t="s">
        <v>316</v>
      </c>
      <c r="C30" s="78">
        <f>VLOOKUP(GroupVertices[[#This Row],[Vertex]],Vertices[],MATCH("ID",Vertices[[#Headers],[Vertex]:[Vertex Content Word Count]],0),FALSE)</f>
        <v>66</v>
      </c>
    </row>
    <row r="31" spans="1:3" ht="15">
      <c r="A31" s="78" t="s">
        <v>2131</v>
      </c>
      <c r="B31" s="84" t="s">
        <v>315</v>
      </c>
      <c r="C31" s="78">
        <f>VLOOKUP(GroupVertices[[#This Row],[Vertex]],Vertices[],MATCH("ID",Vertices[[#Headers],[Vertex]:[Vertex Content Word Count]],0),FALSE)</f>
        <v>65</v>
      </c>
    </row>
    <row r="32" spans="1:3" ht="15">
      <c r="A32" s="78" t="s">
        <v>2131</v>
      </c>
      <c r="B32" s="84" t="s">
        <v>314</v>
      </c>
      <c r="C32" s="78">
        <f>VLOOKUP(GroupVertices[[#This Row],[Vertex]],Vertices[],MATCH("ID",Vertices[[#Headers],[Vertex]:[Vertex Content Word Count]],0),FALSE)</f>
        <v>64</v>
      </c>
    </row>
    <row r="33" spans="1:3" ht="15">
      <c r="A33" s="78" t="s">
        <v>2131</v>
      </c>
      <c r="B33" s="84" t="s">
        <v>313</v>
      </c>
      <c r="C33" s="78">
        <f>VLOOKUP(GroupVertices[[#This Row],[Vertex]],Vertices[],MATCH("ID",Vertices[[#Headers],[Vertex]:[Vertex Content Word Count]],0),FALSE)</f>
        <v>63</v>
      </c>
    </row>
    <row r="34" spans="1:3" ht="15">
      <c r="A34" s="78" t="s">
        <v>2131</v>
      </c>
      <c r="B34" s="84" t="s">
        <v>312</v>
      </c>
      <c r="C34" s="78">
        <f>VLOOKUP(GroupVertices[[#This Row],[Vertex]],Vertices[],MATCH("ID",Vertices[[#Headers],[Vertex]:[Vertex Content Word Count]],0),FALSE)</f>
        <v>62</v>
      </c>
    </row>
    <row r="35" spans="1:3" ht="15">
      <c r="A35" s="78" t="s">
        <v>2131</v>
      </c>
      <c r="B35" s="84" t="s">
        <v>311</v>
      </c>
      <c r="C35" s="78">
        <f>VLOOKUP(GroupVertices[[#This Row],[Vertex]],Vertices[],MATCH("ID",Vertices[[#Headers],[Vertex]:[Vertex Content Word Count]],0),FALSE)</f>
        <v>61</v>
      </c>
    </row>
    <row r="36" spans="1:3" ht="15">
      <c r="A36" s="78" t="s">
        <v>2131</v>
      </c>
      <c r="B36" s="84" t="s">
        <v>310</v>
      </c>
      <c r="C36" s="78">
        <f>VLOOKUP(GroupVertices[[#This Row],[Vertex]],Vertices[],MATCH("ID",Vertices[[#Headers],[Vertex]:[Vertex Content Word Count]],0),FALSE)</f>
        <v>60</v>
      </c>
    </row>
    <row r="37" spans="1:3" ht="15">
      <c r="A37" s="78" t="s">
        <v>2132</v>
      </c>
      <c r="B37" s="84" t="s">
        <v>286</v>
      </c>
      <c r="C37" s="78">
        <f>VLOOKUP(GroupVertices[[#This Row],[Vertex]],Vertices[],MATCH("ID",Vertices[[#Headers],[Vertex]:[Vertex Content Word Count]],0),FALSE)</f>
        <v>27</v>
      </c>
    </row>
    <row r="38" spans="1:3" ht="15">
      <c r="A38" s="78" t="s">
        <v>2132</v>
      </c>
      <c r="B38" s="84" t="s">
        <v>267</v>
      </c>
      <c r="C38" s="78">
        <f>VLOOKUP(GroupVertices[[#This Row],[Vertex]],Vertices[],MATCH("ID",Vertices[[#Headers],[Vertex]:[Vertex Content Word Count]],0),FALSE)</f>
        <v>142</v>
      </c>
    </row>
    <row r="39" spans="1:3" ht="15">
      <c r="A39" s="78" t="s">
        <v>2132</v>
      </c>
      <c r="B39" s="84" t="s">
        <v>361</v>
      </c>
      <c r="C39" s="78">
        <f>VLOOKUP(GroupVertices[[#This Row],[Vertex]],Vertices[],MATCH("ID",Vertices[[#Headers],[Vertex]:[Vertex Content Word Count]],0),FALSE)</f>
        <v>144</v>
      </c>
    </row>
    <row r="40" spans="1:3" ht="15">
      <c r="A40" s="78" t="s">
        <v>2132</v>
      </c>
      <c r="B40" s="84" t="s">
        <v>266</v>
      </c>
      <c r="C40" s="78">
        <f>VLOOKUP(GroupVertices[[#This Row],[Vertex]],Vertices[],MATCH("ID",Vertices[[#Headers],[Vertex]:[Vertex Content Word Count]],0),FALSE)</f>
        <v>141</v>
      </c>
    </row>
    <row r="41" spans="1:3" ht="15">
      <c r="A41" s="78" t="s">
        <v>2132</v>
      </c>
      <c r="B41" s="84" t="s">
        <v>360</v>
      </c>
      <c r="C41" s="78">
        <f>VLOOKUP(GroupVertices[[#This Row],[Vertex]],Vertices[],MATCH("ID",Vertices[[#Headers],[Vertex]:[Vertex Content Word Count]],0),FALSE)</f>
        <v>143</v>
      </c>
    </row>
    <row r="42" spans="1:3" ht="15">
      <c r="A42" s="78" t="s">
        <v>2132</v>
      </c>
      <c r="B42" s="84" t="s">
        <v>303</v>
      </c>
      <c r="C42" s="78">
        <f>VLOOKUP(GroupVertices[[#This Row],[Vertex]],Vertices[],MATCH("ID",Vertices[[#Headers],[Vertex]:[Vertex Content Word Count]],0),FALSE)</f>
        <v>47</v>
      </c>
    </row>
    <row r="43" spans="1:3" ht="15">
      <c r="A43" s="78" t="s">
        <v>2132</v>
      </c>
      <c r="B43" s="84" t="s">
        <v>302</v>
      </c>
      <c r="C43" s="78">
        <f>VLOOKUP(GroupVertices[[#This Row],[Vertex]],Vertices[],MATCH("ID",Vertices[[#Headers],[Vertex]:[Vertex Content Word Count]],0),FALSE)</f>
        <v>46</v>
      </c>
    </row>
    <row r="44" spans="1:3" ht="15">
      <c r="A44" s="78" t="s">
        <v>2132</v>
      </c>
      <c r="B44" s="84" t="s">
        <v>301</v>
      </c>
      <c r="C44" s="78">
        <f>VLOOKUP(GroupVertices[[#This Row],[Vertex]],Vertices[],MATCH("ID",Vertices[[#Headers],[Vertex]:[Vertex Content Word Count]],0),FALSE)</f>
        <v>45</v>
      </c>
    </row>
    <row r="45" spans="1:3" ht="15">
      <c r="A45" s="78" t="s">
        <v>2132</v>
      </c>
      <c r="B45" s="84" t="s">
        <v>300</v>
      </c>
      <c r="C45" s="78">
        <f>VLOOKUP(GroupVertices[[#This Row],[Vertex]],Vertices[],MATCH("ID",Vertices[[#Headers],[Vertex]:[Vertex Content Word Count]],0),FALSE)</f>
        <v>44</v>
      </c>
    </row>
    <row r="46" spans="1:3" ht="15">
      <c r="A46" s="78" t="s">
        <v>2132</v>
      </c>
      <c r="B46" s="84" t="s">
        <v>299</v>
      </c>
      <c r="C46" s="78">
        <f>VLOOKUP(GroupVertices[[#This Row],[Vertex]],Vertices[],MATCH("ID",Vertices[[#Headers],[Vertex]:[Vertex Content Word Count]],0),FALSE)</f>
        <v>43</v>
      </c>
    </row>
    <row r="47" spans="1:3" ht="15">
      <c r="A47" s="78" t="s">
        <v>2132</v>
      </c>
      <c r="B47" s="84" t="s">
        <v>298</v>
      </c>
      <c r="C47" s="78">
        <f>VLOOKUP(GroupVertices[[#This Row],[Vertex]],Vertices[],MATCH("ID",Vertices[[#Headers],[Vertex]:[Vertex Content Word Count]],0),FALSE)</f>
        <v>42</v>
      </c>
    </row>
    <row r="48" spans="1:3" ht="15">
      <c r="A48" s="78" t="s">
        <v>2132</v>
      </c>
      <c r="B48" s="84" t="s">
        <v>297</v>
      </c>
      <c r="C48" s="78">
        <f>VLOOKUP(GroupVertices[[#This Row],[Vertex]],Vertices[],MATCH("ID",Vertices[[#Headers],[Vertex]:[Vertex Content Word Count]],0),FALSE)</f>
        <v>41</v>
      </c>
    </row>
    <row r="49" spans="1:3" ht="15">
      <c r="A49" s="78" t="s">
        <v>2132</v>
      </c>
      <c r="B49" s="84" t="s">
        <v>284</v>
      </c>
      <c r="C49" s="78">
        <f>VLOOKUP(GroupVertices[[#This Row],[Vertex]],Vertices[],MATCH("ID",Vertices[[#Headers],[Vertex]:[Vertex Content Word Count]],0),FALSE)</f>
        <v>22</v>
      </c>
    </row>
    <row r="50" spans="1:3" ht="15">
      <c r="A50" s="78" t="s">
        <v>2132</v>
      </c>
      <c r="B50" s="84" t="s">
        <v>295</v>
      </c>
      <c r="C50" s="78">
        <f>VLOOKUP(GroupVertices[[#This Row],[Vertex]],Vertices[],MATCH("ID",Vertices[[#Headers],[Vertex]:[Vertex Content Word Count]],0),FALSE)</f>
        <v>39</v>
      </c>
    </row>
    <row r="51" spans="1:3" ht="15">
      <c r="A51" s="78" t="s">
        <v>2132</v>
      </c>
      <c r="B51" s="84" t="s">
        <v>293</v>
      </c>
      <c r="C51" s="78">
        <f>VLOOKUP(GroupVertices[[#This Row],[Vertex]],Vertices[],MATCH("ID",Vertices[[#Headers],[Vertex]:[Vertex Content Word Count]],0),FALSE)</f>
        <v>37</v>
      </c>
    </row>
    <row r="52" spans="1:3" ht="15">
      <c r="A52" s="78" t="s">
        <v>2132</v>
      </c>
      <c r="B52" s="84" t="s">
        <v>250</v>
      </c>
      <c r="C52" s="78">
        <f>VLOOKUP(GroupVertices[[#This Row],[Vertex]],Vertices[],MATCH("ID",Vertices[[#Headers],[Vertex]:[Vertex Content Word Count]],0),FALSE)</f>
        <v>114</v>
      </c>
    </row>
    <row r="53" spans="1:3" ht="15">
      <c r="A53" s="78" t="s">
        <v>2132</v>
      </c>
      <c r="B53" s="84" t="s">
        <v>350</v>
      </c>
      <c r="C53" s="78">
        <f>VLOOKUP(GroupVertices[[#This Row],[Vertex]],Vertices[],MATCH("ID",Vertices[[#Headers],[Vertex]:[Vertex Content Word Count]],0),FALSE)</f>
        <v>116</v>
      </c>
    </row>
    <row r="54" spans="1:3" ht="15">
      <c r="A54" s="78" t="s">
        <v>2132</v>
      </c>
      <c r="B54" s="84" t="s">
        <v>249</v>
      </c>
      <c r="C54" s="78">
        <f>VLOOKUP(GroupVertices[[#This Row],[Vertex]],Vertices[],MATCH("ID",Vertices[[#Headers],[Vertex]:[Vertex Content Word Count]],0),FALSE)</f>
        <v>112</v>
      </c>
    </row>
    <row r="55" spans="1:3" ht="15">
      <c r="A55" s="78" t="s">
        <v>2132</v>
      </c>
      <c r="B55" s="84" t="s">
        <v>349</v>
      </c>
      <c r="C55" s="78">
        <f>VLOOKUP(GroupVertices[[#This Row],[Vertex]],Vertices[],MATCH("ID",Vertices[[#Headers],[Vertex]:[Vertex Content Word Count]],0),FALSE)</f>
        <v>115</v>
      </c>
    </row>
    <row r="56" spans="1:3" ht="15">
      <c r="A56" s="78" t="s">
        <v>2132</v>
      </c>
      <c r="B56" s="84" t="s">
        <v>348</v>
      </c>
      <c r="C56" s="78">
        <f>VLOOKUP(GroupVertices[[#This Row],[Vertex]],Vertices[],MATCH("ID",Vertices[[#Headers],[Vertex]:[Vertex Content Word Count]],0),FALSE)</f>
        <v>113</v>
      </c>
    </row>
    <row r="57" spans="1:3" ht="15">
      <c r="A57" s="78" t="s">
        <v>2132</v>
      </c>
      <c r="B57" s="84" t="s">
        <v>305</v>
      </c>
      <c r="C57" s="78">
        <f>VLOOKUP(GroupVertices[[#This Row],[Vertex]],Vertices[],MATCH("ID",Vertices[[#Headers],[Vertex]:[Vertex Content Word Count]],0),FALSE)</f>
        <v>52</v>
      </c>
    </row>
    <row r="58" spans="1:3" ht="15">
      <c r="A58" s="78" t="s">
        <v>2132</v>
      </c>
      <c r="B58" s="84" t="s">
        <v>230</v>
      </c>
      <c r="C58" s="78">
        <f>VLOOKUP(GroupVertices[[#This Row],[Vertex]],Vertices[],MATCH("ID",Vertices[[#Headers],[Vertex]:[Vertex Content Word Count]],0),FALSE)</f>
        <v>50</v>
      </c>
    </row>
    <row r="59" spans="1:3" ht="15">
      <c r="A59" s="78" t="s">
        <v>2132</v>
      </c>
      <c r="B59" s="84" t="s">
        <v>304</v>
      </c>
      <c r="C59" s="78">
        <f>VLOOKUP(GroupVertices[[#This Row],[Vertex]],Vertices[],MATCH("ID",Vertices[[#Headers],[Vertex]:[Vertex Content Word Count]],0),FALSE)</f>
        <v>51</v>
      </c>
    </row>
    <row r="60" spans="1:3" ht="15">
      <c r="A60" s="78" t="s">
        <v>2132</v>
      </c>
      <c r="B60" s="84" t="s">
        <v>294</v>
      </c>
      <c r="C60" s="78">
        <f>VLOOKUP(GroupVertices[[#This Row],[Vertex]],Vertices[],MATCH("ID",Vertices[[#Headers],[Vertex]:[Vertex Content Word Count]],0),FALSE)</f>
        <v>38</v>
      </c>
    </row>
    <row r="61" spans="1:3" ht="15">
      <c r="A61" s="78" t="s">
        <v>2132</v>
      </c>
      <c r="B61" s="84" t="s">
        <v>227</v>
      </c>
      <c r="C61" s="78">
        <f>VLOOKUP(GroupVertices[[#This Row],[Vertex]],Vertices[],MATCH("ID",Vertices[[#Headers],[Vertex]:[Vertex Content Word Count]],0),FALSE)</f>
        <v>30</v>
      </c>
    </row>
    <row r="62" spans="1:3" ht="15">
      <c r="A62" s="78" t="s">
        <v>2132</v>
      </c>
      <c r="B62" s="84" t="s">
        <v>292</v>
      </c>
      <c r="C62" s="78">
        <f>VLOOKUP(GroupVertices[[#This Row],[Vertex]],Vertices[],MATCH("ID",Vertices[[#Headers],[Vertex]:[Vertex Content Word Count]],0),FALSE)</f>
        <v>36</v>
      </c>
    </row>
    <row r="63" spans="1:3" ht="15">
      <c r="A63" s="78" t="s">
        <v>2132</v>
      </c>
      <c r="B63" s="84" t="s">
        <v>291</v>
      </c>
      <c r="C63" s="78">
        <f>VLOOKUP(GroupVertices[[#This Row],[Vertex]],Vertices[],MATCH("ID",Vertices[[#Headers],[Vertex]:[Vertex Content Word Count]],0),FALSE)</f>
        <v>35</v>
      </c>
    </row>
    <row r="64" spans="1:3" ht="15">
      <c r="A64" s="78" t="s">
        <v>2132</v>
      </c>
      <c r="B64" s="84" t="s">
        <v>290</v>
      </c>
      <c r="C64" s="78">
        <f>VLOOKUP(GroupVertices[[#This Row],[Vertex]],Vertices[],MATCH("ID",Vertices[[#Headers],[Vertex]:[Vertex Content Word Count]],0),FALSE)</f>
        <v>34</v>
      </c>
    </row>
    <row r="65" spans="1:3" ht="15">
      <c r="A65" s="78" t="s">
        <v>2132</v>
      </c>
      <c r="B65" s="84" t="s">
        <v>289</v>
      </c>
      <c r="C65" s="78">
        <f>VLOOKUP(GroupVertices[[#This Row],[Vertex]],Vertices[],MATCH("ID",Vertices[[#Headers],[Vertex]:[Vertex Content Word Count]],0),FALSE)</f>
        <v>33</v>
      </c>
    </row>
    <row r="66" spans="1:3" ht="15">
      <c r="A66" s="78" t="s">
        <v>2132</v>
      </c>
      <c r="B66" s="84" t="s">
        <v>288</v>
      </c>
      <c r="C66" s="78">
        <f>VLOOKUP(GroupVertices[[#This Row],[Vertex]],Vertices[],MATCH("ID",Vertices[[#Headers],[Vertex]:[Vertex Content Word Count]],0),FALSE)</f>
        <v>32</v>
      </c>
    </row>
    <row r="67" spans="1:3" ht="15">
      <c r="A67" s="78" t="s">
        <v>2132</v>
      </c>
      <c r="B67" s="84" t="s">
        <v>287</v>
      </c>
      <c r="C67" s="78">
        <f>VLOOKUP(GroupVertices[[#This Row],[Vertex]],Vertices[],MATCH("ID",Vertices[[#Headers],[Vertex]:[Vertex Content Word Count]],0),FALSE)</f>
        <v>31</v>
      </c>
    </row>
    <row r="68" spans="1:3" ht="15">
      <c r="A68" s="78" t="s">
        <v>2132</v>
      </c>
      <c r="B68" s="84" t="s">
        <v>225</v>
      </c>
      <c r="C68" s="78">
        <f>VLOOKUP(GroupVertices[[#This Row],[Vertex]],Vertices[],MATCH("ID",Vertices[[#Headers],[Vertex]:[Vertex Content Word Count]],0),FALSE)</f>
        <v>28</v>
      </c>
    </row>
    <row r="69" spans="1:3" ht="15">
      <c r="A69" s="78" t="s">
        <v>2132</v>
      </c>
      <c r="B69" s="84" t="s">
        <v>224</v>
      </c>
      <c r="C69" s="78">
        <f>VLOOKUP(GroupVertices[[#This Row],[Vertex]],Vertices[],MATCH("ID",Vertices[[#Headers],[Vertex]:[Vertex Content Word Count]],0),FALSE)</f>
        <v>26</v>
      </c>
    </row>
    <row r="70" spans="1:3" ht="15">
      <c r="A70" s="78" t="s">
        <v>2133</v>
      </c>
      <c r="B70" s="84" t="s">
        <v>274</v>
      </c>
      <c r="C70" s="78">
        <f>VLOOKUP(GroupVertices[[#This Row],[Vertex]],Vertices[],MATCH("ID",Vertices[[#Headers],[Vertex]:[Vertex Content Word Count]],0),FALSE)</f>
        <v>171</v>
      </c>
    </row>
    <row r="71" spans="1:3" ht="15">
      <c r="A71" s="78" t="s">
        <v>2133</v>
      </c>
      <c r="B71" s="84" t="s">
        <v>222</v>
      </c>
      <c r="C71" s="78">
        <f>VLOOKUP(GroupVertices[[#This Row],[Vertex]],Vertices[],MATCH("ID",Vertices[[#Headers],[Vertex]:[Vertex Content Word Count]],0),FALSE)</f>
        <v>10</v>
      </c>
    </row>
    <row r="72" spans="1:3" ht="15">
      <c r="A72" s="78" t="s">
        <v>2133</v>
      </c>
      <c r="B72" s="84" t="s">
        <v>273</v>
      </c>
      <c r="C72" s="78">
        <f>VLOOKUP(GroupVertices[[#This Row],[Vertex]],Vertices[],MATCH("ID",Vertices[[#Headers],[Vertex]:[Vertex Content Word Count]],0),FALSE)</f>
        <v>170</v>
      </c>
    </row>
    <row r="73" spans="1:3" ht="15">
      <c r="A73" s="78" t="s">
        <v>2133</v>
      </c>
      <c r="B73" s="84" t="s">
        <v>268</v>
      </c>
      <c r="C73" s="78">
        <f>VLOOKUP(GroupVertices[[#This Row],[Vertex]],Vertices[],MATCH("ID",Vertices[[#Headers],[Vertex]:[Vertex Content Word Count]],0),FALSE)</f>
        <v>145</v>
      </c>
    </row>
    <row r="74" spans="1:3" ht="15">
      <c r="A74" s="78" t="s">
        <v>2133</v>
      </c>
      <c r="B74" s="84" t="s">
        <v>247</v>
      </c>
      <c r="C74" s="78">
        <f>VLOOKUP(GroupVertices[[#This Row],[Vertex]],Vertices[],MATCH("ID",Vertices[[#Headers],[Vertex]:[Vertex Content Word Count]],0),FALSE)</f>
        <v>110</v>
      </c>
    </row>
    <row r="75" spans="1:3" ht="15">
      <c r="A75" s="78" t="s">
        <v>2133</v>
      </c>
      <c r="B75" s="84" t="s">
        <v>245</v>
      </c>
      <c r="C75" s="78">
        <f>VLOOKUP(GroupVertices[[#This Row],[Vertex]],Vertices[],MATCH("ID",Vertices[[#Headers],[Vertex]:[Vertex Content Word Count]],0),FALSE)</f>
        <v>108</v>
      </c>
    </row>
    <row r="76" spans="1:3" ht="15">
      <c r="A76" s="78" t="s">
        <v>2133</v>
      </c>
      <c r="B76" s="84" t="s">
        <v>232</v>
      </c>
      <c r="C76" s="78">
        <f>VLOOKUP(GroupVertices[[#This Row],[Vertex]],Vertices[],MATCH("ID",Vertices[[#Headers],[Vertex]:[Vertex Content Word Count]],0),FALSE)</f>
        <v>55</v>
      </c>
    </row>
    <row r="77" spans="1:3" ht="15">
      <c r="A77" s="78" t="s">
        <v>2133</v>
      </c>
      <c r="B77" s="84" t="s">
        <v>309</v>
      </c>
      <c r="C77" s="78">
        <f>VLOOKUP(GroupVertices[[#This Row],[Vertex]],Vertices[],MATCH("ID",Vertices[[#Headers],[Vertex]:[Vertex Content Word Count]],0),FALSE)</f>
        <v>58</v>
      </c>
    </row>
    <row r="78" spans="1:3" ht="15">
      <c r="A78" s="78" t="s">
        <v>2133</v>
      </c>
      <c r="B78" s="84" t="s">
        <v>231</v>
      </c>
      <c r="C78" s="78">
        <f>VLOOKUP(GroupVertices[[#This Row],[Vertex]],Vertices[],MATCH("ID",Vertices[[#Headers],[Vertex]:[Vertex Content Word Count]],0),FALSE)</f>
        <v>53</v>
      </c>
    </row>
    <row r="79" spans="1:3" ht="15">
      <c r="A79" s="78" t="s">
        <v>2133</v>
      </c>
      <c r="B79" s="84" t="s">
        <v>308</v>
      </c>
      <c r="C79" s="78">
        <f>VLOOKUP(GroupVertices[[#This Row],[Vertex]],Vertices[],MATCH("ID",Vertices[[#Headers],[Vertex]:[Vertex Content Word Count]],0),FALSE)</f>
        <v>57</v>
      </c>
    </row>
    <row r="80" spans="1:3" ht="15">
      <c r="A80" s="78" t="s">
        <v>2133</v>
      </c>
      <c r="B80" s="84" t="s">
        <v>307</v>
      </c>
      <c r="C80" s="78">
        <f>VLOOKUP(GroupVertices[[#This Row],[Vertex]],Vertices[],MATCH("ID",Vertices[[#Headers],[Vertex]:[Vertex Content Word Count]],0),FALSE)</f>
        <v>56</v>
      </c>
    </row>
    <row r="81" spans="1:3" ht="15">
      <c r="A81" s="78" t="s">
        <v>2133</v>
      </c>
      <c r="B81" s="84" t="s">
        <v>306</v>
      </c>
      <c r="C81" s="78">
        <f>VLOOKUP(GroupVertices[[#This Row],[Vertex]],Vertices[],MATCH("ID",Vertices[[#Headers],[Vertex]:[Vertex Content Word Count]],0),FALSE)</f>
        <v>54</v>
      </c>
    </row>
    <row r="82" spans="1:3" ht="15">
      <c r="A82" s="78" t="s">
        <v>2133</v>
      </c>
      <c r="B82" s="84" t="s">
        <v>229</v>
      </c>
      <c r="C82" s="78">
        <f>VLOOKUP(GroupVertices[[#This Row],[Vertex]],Vertices[],MATCH("ID",Vertices[[#Headers],[Vertex]:[Vertex Content Word Count]],0),FALSE)</f>
        <v>49</v>
      </c>
    </row>
    <row r="83" spans="1:3" ht="15">
      <c r="A83" s="78" t="s">
        <v>2133</v>
      </c>
      <c r="B83" s="84" t="s">
        <v>228</v>
      </c>
      <c r="C83" s="78">
        <f>VLOOKUP(GroupVertices[[#This Row],[Vertex]],Vertices[],MATCH("ID",Vertices[[#Headers],[Vertex]:[Vertex Content Word Count]],0),FALSE)</f>
        <v>48</v>
      </c>
    </row>
    <row r="84" spans="1:3" ht="15">
      <c r="A84" s="78" t="s">
        <v>2133</v>
      </c>
      <c r="B84" s="84" t="s">
        <v>223</v>
      </c>
      <c r="C84" s="78">
        <f>VLOOKUP(GroupVertices[[#This Row],[Vertex]],Vertices[],MATCH("ID",Vertices[[#Headers],[Vertex]:[Vertex Content Word Count]],0),FALSE)</f>
        <v>25</v>
      </c>
    </row>
    <row r="85" spans="1:3" ht="15">
      <c r="A85" s="78" t="s">
        <v>2133</v>
      </c>
      <c r="B85" s="84" t="s">
        <v>285</v>
      </c>
      <c r="C85" s="78">
        <f>VLOOKUP(GroupVertices[[#This Row],[Vertex]],Vertices[],MATCH("ID",Vertices[[#Headers],[Vertex]:[Vertex Content Word Count]],0),FALSE)</f>
        <v>24</v>
      </c>
    </row>
    <row r="86" spans="1:3" ht="15">
      <c r="A86" s="78" t="s">
        <v>2133</v>
      </c>
      <c r="B86" s="84" t="s">
        <v>221</v>
      </c>
      <c r="C86" s="78">
        <f>VLOOKUP(GroupVertices[[#This Row],[Vertex]],Vertices[],MATCH("ID",Vertices[[#Headers],[Vertex]:[Vertex Content Word Count]],0),FALSE)</f>
        <v>23</v>
      </c>
    </row>
    <row r="87" spans="1:3" ht="15">
      <c r="A87" s="78" t="s">
        <v>2133</v>
      </c>
      <c r="B87" s="84" t="s">
        <v>218</v>
      </c>
      <c r="C87" s="78">
        <f>VLOOKUP(GroupVertices[[#This Row],[Vertex]],Vertices[],MATCH("ID",Vertices[[#Headers],[Vertex]:[Vertex Content Word Count]],0),FALSE)</f>
        <v>18</v>
      </c>
    </row>
    <row r="88" spans="1:3" ht="15">
      <c r="A88" s="78" t="s">
        <v>2134</v>
      </c>
      <c r="B88" s="84" t="s">
        <v>271</v>
      </c>
      <c r="C88" s="78">
        <f>VLOOKUP(GroupVertices[[#This Row],[Vertex]],Vertices[],MATCH("ID",Vertices[[#Headers],[Vertex]:[Vertex Content Word Count]],0),FALSE)</f>
        <v>158</v>
      </c>
    </row>
    <row r="89" spans="1:3" ht="15">
      <c r="A89" s="78" t="s">
        <v>2134</v>
      </c>
      <c r="B89" s="84" t="s">
        <v>373</v>
      </c>
      <c r="C89" s="78">
        <f>VLOOKUP(GroupVertices[[#This Row],[Vertex]],Vertices[],MATCH("ID",Vertices[[#Headers],[Vertex]:[Vertex Content Word Count]],0),FALSE)</f>
        <v>160</v>
      </c>
    </row>
    <row r="90" spans="1:3" ht="15">
      <c r="A90" s="78" t="s">
        <v>2134</v>
      </c>
      <c r="B90" s="84" t="s">
        <v>270</v>
      </c>
      <c r="C90" s="78">
        <f>VLOOKUP(GroupVertices[[#This Row],[Vertex]],Vertices[],MATCH("ID",Vertices[[#Headers],[Vertex]:[Vertex Content Word Count]],0),FALSE)</f>
        <v>156</v>
      </c>
    </row>
    <row r="91" spans="1:3" ht="15">
      <c r="A91" s="78" t="s">
        <v>2134</v>
      </c>
      <c r="B91" s="84" t="s">
        <v>372</v>
      </c>
      <c r="C91" s="78">
        <f>VLOOKUP(GroupVertices[[#This Row],[Vertex]],Vertices[],MATCH("ID",Vertices[[#Headers],[Vertex]:[Vertex Content Word Count]],0),FALSE)</f>
        <v>159</v>
      </c>
    </row>
    <row r="92" spans="1:3" ht="15">
      <c r="A92" s="78" t="s">
        <v>2134</v>
      </c>
      <c r="B92" s="84" t="s">
        <v>370</v>
      </c>
      <c r="C92" s="78">
        <f>VLOOKUP(GroupVertices[[#This Row],[Vertex]],Vertices[],MATCH("ID",Vertices[[#Headers],[Vertex]:[Vertex Content Word Count]],0),FALSE)</f>
        <v>155</v>
      </c>
    </row>
    <row r="93" spans="1:3" ht="15">
      <c r="A93" s="78" t="s">
        <v>2134</v>
      </c>
      <c r="B93" s="84" t="s">
        <v>371</v>
      </c>
      <c r="C93" s="78">
        <f>VLOOKUP(GroupVertices[[#This Row],[Vertex]],Vertices[],MATCH("ID",Vertices[[#Headers],[Vertex]:[Vertex Content Word Count]],0),FALSE)</f>
        <v>157</v>
      </c>
    </row>
    <row r="94" spans="1:3" ht="15">
      <c r="A94" s="78" t="s">
        <v>2134</v>
      </c>
      <c r="B94" s="84" t="s">
        <v>269</v>
      </c>
      <c r="C94" s="78">
        <f>VLOOKUP(GroupVertices[[#This Row],[Vertex]],Vertices[],MATCH("ID",Vertices[[#Headers],[Vertex]:[Vertex Content Word Count]],0),FALSE)</f>
        <v>146</v>
      </c>
    </row>
    <row r="95" spans="1:3" ht="15">
      <c r="A95" s="78" t="s">
        <v>2134</v>
      </c>
      <c r="B95" s="84" t="s">
        <v>369</v>
      </c>
      <c r="C95" s="78">
        <f>VLOOKUP(GroupVertices[[#This Row],[Vertex]],Vertices[],MATCH("ID",Vertices[[#Headers],[Vertex]:[Vertex Content Word Count]],0),FALSE)</f>
        <v>154</v>
      </c>
    </row>
    <row r="96" spans="1:3" ht="15">
      <c r="A96" s="78" t="s">
        <v>2134</v>
      </c>
      <c r="B96" s="84" t="s">
        <v>368</v>
      </c>
      <c r="C96" s="78">
        <f>VLOOKUP(GroupVertices[[#This Row],[Vertex]],Vertices[],MATCH("ID",Vertices[[#Headers],[Vertex]:[Vertex Content Word Count]],0),FALSE)</f>
        <v>153</v>
      </c>
    </row>
    <row r="97" spans="1:3" ht="15">
      <c r="A97" s="78" t="s">
        <v>2134</v>
      </c>
      <c r="B97" s="84" t="s">
        <v>367</v>
      </c>
      <c r="C97" s="78">
        <f>VLOOKUP(GroupVertices[[#This Row],[Vertex]],Vertices[],MATCH("ID",Vertices[[#Headers],[Vertex]:[Vertex Content Word Count]],0),FALSE)</f>
        <v>152</v>
      </c>
    </row>
    <row r="98" spans="1:3" ht="15">
      <c r="A98" s="78" t="s">
        <v>2134</v>
      </c>
      <c r="B98" s="84" t="s">
        <v>366</v>
      </c>
      <c r="C98" s="78">
        <f>VLOOKUP(GroupVertices[[#This Row],[Vertex]],Vertices[],MATCH("ID",Vertices[[#Headers],[Vertex]:[Vertex Content Word Count]],0),FALSE)</f>
        <v>151</v>
      </c>
    </row>
    <row r="99" spans="1:3" ht="15">
      <c r="A99" s="78" t="s">
        <v>2134</v>
      </c>
      <c r="B99" s="84" t="s">
        <v>365</v>
      </c>
      <c r="C99" s="78">
        <f>VLOOKUP(GroupVertices[[#This Row],[Vertex]],Vertices[],MATCH("ID",Vertices[[#Headers],[Vertex]:[Vertex Content Word Count]],0),FALSE)</f>
        <v>150</v>
      </c>
    </row>
    <row r="100" spans="1:3" ht="15">
      <c r="A100" s="78" t="s">
        <v>2134</v>
      </c>
      <c r="B100" s="84" t="s">
        <v>364</v>
      </c>
      <c r="C100" s="78">
        <f>VLOOKUP(GroupVertices[[#This Row],[Vertex]],Vertices[],MATCH("ID",Vertices[[#Headers],[Vertex]:[Vertex Content Word Count]],0),FALSE)</f>
        <v>149</v>
      </c>
    </row>
    <row r="101" spans="1:3" ht="15">
      <c r="A101" s="78" t="s">
        <v>2134</v>
      </c>
      <c r="B101" s="84" t="s">
        <v>363</v>
      </c>
      <c r="C101" s="78">
        <f>VLOOKUP(GroupVertices[[#This Row],[Vertex]],Vertices[],MATCH("ID",Vertices[[#Headers],[Vertex]:[Vertex Content Word Count]],0),FALSE)</f>
        <v>148</v>
      </c>
    </row>
    <row r="102" spans="1:3" ht="15">
      <c r="A102" s="78" t="s">
        <v>2134</v>
      </c>
      <c r="B102" s="84" t="s">
        <v>362</v>
      </c>
      <c r="C102" s="78">
        <f>VLOOKUP(GroupVertices[[#This Row],[Vertex]],Vertices[],MATCH("ID",Vertices[[#Headers],[Vertex]:[Vertex Content Word Count]],0),FALSE)</f>
        <v>147</v>
      </c>
    </row>
    <row r="103" spans="1:3" ht="15">
      <c r="A103" s="78" t="s">
        <v>2135</v>
      </c>
      <c r="B103" s="84" t="s">
        <v>296</v>
      </c>
      <c r="C103" s="78">
        <f>VLOOKUP(GroupVertices[[#This Row],[Vertex]],Vertices[],MATCH("ID",Vertices[[#Headers],[Vertex]:[Vertex Content Word Count]],0),FALSE)</f>
        <v>40</v>
      </c>
    </row>
    <row r="104" spans="1:3" ht="15">
      <c r="A104" s="78" t="s">
        <v>2135</v>
      </c>
      <c r="B104" s="84" t="s">
        <v>263</v>
      </c>
      <c r="C104" s="78">
        <f>VLOOKUP(GroupVertices[[#This Row],[Vertex]],Vertices[],MATCH("ID",Vertices[[#Headers],[Vertex]:[Vertex Content Word Count]],0),FALSE)</f>
        <v>131</v>
      </c>
    </row>
    <row r="105" spans="1:3" ht="15">
      <c r="A105" s="78" t="s">
        <v>2135</v>
      </c>
      <c r="B105" s="84" t="s">
        <v>264</v>
      </c>
      <c r="C105" s="78">
        <f>VLOOKUP(GroupVertices[[#This Row],[Vertex]],Vertices[],MATCH("ID",Vertices[[#Headers],[Vertex]:[Vertex Content Word Count]],0),FALSE)</f>
        <v>119</v>
      </c>
    </row>
    <row r="106" spans="1:3" ht="15">
      <c r="A106" s="78" t="s">
        <v>2135</v>
      </c>
      <c r="B106" s="84" t="s">
        <v>351</v>
      </c>
      <c r="C106" s="78">
        <f>VLOOKUP(GroupVertices[[#This Row],[Vertex]],Vertices[],MATCH("ID",Vertices[[#Headers],[Vertex]:[Vertex Content Word Count]],0),FALSE)</f>
        <v>118</v>
      </c>
    </row>
    <row r="107" spans="1:3" ht="15">
      <c r="A107" s="78" t="s">
        <v>2135</v>
      </c>
      <c r="B107" s="84" t="s">
        <v>262</v>
      </c>
      <c r="C107" s="78">
        <f>VLOOKUP(GroupVertices[[#This Row],[Vertex]],Vertices[],MATCH("ID",Vertices[[#Headers],[Vertex]:[Vertex Content Word Count]],0),FALSE)</f>
        <v>130</v>
      </c>
    </row>
    <row r="108" spans="1:3" ht="15">
      <c r="A108" s="78" t="s">
        <v>2135</v>
      </c>
      <c r="B108" s="84" t="s">
        <v>261</v>
      </c>
      <c r="C108" s="78">
        <f>VLOOKUP(GroupVertices[[#This Row],[Vertex]],Vertices[],MATCH("ID",Vertices[[#Headers],[Vertex]:[Vertex Content Word Count]],0),FALSE)</f>
        <v>129</v>
      </c>
    </row>
    <row r="109" spans="1:3" ht="15">
      <c r="A109" s="78" t="s">
        <v>2135</v>
      </c>
      <c r="B109" s="84" t="s">
        <v>260</v>
      </c>
      <c r="C109" s="78">
        <f>VLOOKUP(GroupVertices[[#This Row],[Vertex]],Vertices[],MATCH("ID",Vertices[[#Headers],[Vertex]:[Vertex Content Word Count]],0),FALSE)</f>
        <v>128</v>
      </c>
    </row>
    <row r="110" spans="1:3" ht="15">
      <c r="A110" s="78" t="s">
        <v>2135</v>
      </c>
      <c r="B110" s="84" t="s">
        <v>259</v>
      </c>
      <c r="C110" s="78">
        <f>VLOOKUP(GroupVertices[[#This Row],[Vertex]],Vertices[],MATCH("ID",Vertices[[#Headers],[Vertex]:[Vertex Content Word Count]],0),FALSE)</f>
        <v>127</v>
      </c>
    </row>
    <row r="111" spans="1:3" ht="15">
      <c r="A111" s="78" t="s">
        <v>2135</v>
      </c>
      <c r="B111" s="84" t="s">
        <v>258</v>
      </c>
      <c r="C111" s="78">
        <f>VLOOKUP(GroupVertices[[#This Row],[Vertex]],Vertices[],MATCH("ID",Vertices[[#Headers],[Vertex]:[Vertex Content Word Count]],0),FALSE)</f>
        <v>126</v>
      </c>
    </row>
    <row r="112" spans="1:3" ht="15">
      <c r="A112" s="78" t="s">
        <v>2135</v>
      </c>
      <c r="B112" s="84" t="s">
        <v>257</v>
      </c>
      <c r="C112" s="78">
        <f>VLOOKUP(GroupVertices[[#This Row],[Vertex]],Vertices[],MATCH("ID",Vertices[[#Headers],[Vertex]:[Vertex Content Word Count]],0),FALSE)</f>
        <v>125</v>
      </c>
    </row>
    <row r="113" spans="1:3" ht="15">
      <c r="A113" s="78" t="s">
        <v>2135</v>
      </c>
      <c r="B113" s="84" t="s">
        <v>256</v>
      </c>
      <c r="C113" s="78">
        <f>VLOOKUP(GroupVertices[[#This Row],[Vertex]],Vertices[],MATCH("ID",Vertices[[#Headers],[Vertex]:[Vertex Content Word Count]],0),FALSE)</f>
        <v>124</v>
      </c>
    </row>
    <row r="114" spans="1:3" ht="15">
      <c r="A114" s="78" t="s">
        <v>2135</v>
      </c>
      <c r="B114" s="84" t="s">
        <v>255</v>
      </c>
      <c r="C114" s="78">
        <f>VLOOKUP(GroupVertices[[#This Row],[Vertex]],Vertices[],MATCH("ID",Vertices[[#Headers],[Vertex]:[Vertex Content Word Count]],0),FALSE)</f>
        <v>123</v>
      </c>
    </row>
    <row r="115" spans="1:3" ht="15">
      <c r="A115" s="78" t="s">
        <v>2135</v>
      </c>
      <c r="B115" s="84" t="s">
        <v>254</v>
      </c>
      <c r="C115" s="78">
        <f>VLOOKUP(GroupVertices[[#This Row],[Vertex]],Vertices[],MATCH("ID",Vertices[[#Headers],[Vertex]:[Vertex Content Word Count]],0),FALSE)</f>
        <v>122</v>
      </c>
    </row>
    <row r="116" spans="1:3" ht="15">
      <c r="A116" s="78" t="s">
        <v>2135</v>
      </c>
      <c r="B116" s="84" t="s">
        <v>252</v>
      </c>
      <c r="C116" s="78">
        <f>VLOOKUP(GroupVertices[[#This Row],[Vertex]],Vertices[],MATCH("ID",Vertices[[#Headers],[Vertex]:[Vertex Content Word Count]],0),FALSE)</f>
        <v>120</v>
      </c>
    </row>
    <row r="117" spans="1:3" ht="15">
      <c r="A117" s="78" t="s">
        <v>2135</v>
      </c>
      <c r="B117" s="84" t="s">
        <v>251</v>
      </c>
      <c r="C117" s="78">
        <f>VLOOKUP(GroupVertices[[#This Row],[Vertex]],Vertices[],MATCH("ID",Vertices[[#Headers],[Vertex]:[Vertex Content Word Count]],0),FALSE)</f>
        <v>117</v>
      </c>
    </row>
    <row r="118" spans="1:3" ht="15">
      <c r="A118" s="78" t="s">
        <v>2136</v>
      </c>
      <c r="B118" s="84" t="s">
        <v>253</v>
      </c>
      <c r="C118" s="78">
        <f>VLOOKUP(GroupVertices[[#This Row],[Vertex]],Vertices[],MATCH("ID",Vertices[[#Headers],[Vertex]:[Vertex Content Word Count]],0),FALSE)</f>
        <v>121</v>
      </c>
    </row>
    <row r="119" spans="1:3" ht="15">
      <c r="A119" s="78" t="s">
        <v>2136</v>
      </c>
      <c r="B119" s="84" t="s">
        <v>234</v>
      </c>
      <c r="C119" s="78">
        <f>VLOOKUP(GroupVertices[[#This Row],[Vertex]],Vertices[],MATCH("ID",Vertices[[#Headers],[Vertex]:[Vertex Content Word Count]],0),FALSE)</f>
        <v>94</v>
      </c>
    </row>
    <row r="120" spans="1:3" ht="15">
      <c r="A120" s="78" t="s">
        <v>2136</v>
      </c>
      <c r="B120" s="84" t="s">
        <v>345</v>
      </c>
      <c r="C120" s="78">
        <f>VLOOKUP(GroupVertices[[#This Row],[Vertex]],Vertices[],MATCH("ID",Vertices[[#Headers],[Vertex]:[Vertex Content Word Count]],0),FALSE)</f>
        <v>96</v>
      </c>
    </row>
    <row r="121" spans="1:3" ht="15">
      <c r="A121" s="78" t="s">
        <v>2136</v>
      </c>
      <c r="B121" s="84" t="s">
        <v>344</v>
      </c>
      <c r="C121" s="78">
        <f>VLOOKUP(GroupVertices[[#This Row],[Vertex]],Vertices[],MATCH("ID",Vertices[[#Headers],[Vertex]:[Vertex Content Word Count]],0),FALSE)</f>
        <v>95</v>
      </c>
    </row>
    <row r="122" spans="1:3" ht="15">
      <c r="A122" s="78" t="s">
        <v>2136</v>
      </c>
      <c r="B122" s="84" t="s">
        <v>242</v>
      </c>
      <c r="C122" s="78">
        <f>VLOOKUP(GroupVertices[[#This Row],[Vertex]],Vertices[],MATCH("ID",Vertices[[#Headers],[Vertex]:[Vertex Content Word Count]],0),FALSE)</f>
        <v>103</v>
      </c>
    </row>
    <row r="123" spans="1:3" ht="15">
      <c r="A123" s="78" t="s">
        <v>2136</v>
      </c>
      <c r="B123" s="84" t="s">
        <v>241</v>
      </c>
      <c r="C123" s="78">
        <f>VLOOKUP(GroupVertices[[#This Row],[Vertex]],Vertices[],MATCH("ID",Vertices[[#Headers],[Vertex]:[Vertex Content Word Count]],0),FALSE)</f>
        <v>102</v>
      </c>
    </row>
    <row r="124" spans="1:3" ht="15">
      <c r="A124" s="78" t="s">
        <v>2136</v>
      </c>
      <c r="B124" s="84" t="s">
        <v>240</v>
      </c>
      <c r="C124" s="78">
        <f>VLOOKUP(GroupVertices[[#This Row],[Vertex]],Vertices[],MATCH("ID",Vertices[[#Headers],[Vertex]:[Vertex Content Word Count]],0),FALSE)</f>
        <v>101</v>
      </c>
    </row>
    <row r="125" spans="1:3" ht="15">
      <c r="A125" s="78" t="s">
        <v>2136</v>
      </c>
      <c r="B125" s="84" t="s">
        <v>239</v>
      </c>
      <c r="C125" s="78">
        <f>VLOOKUP(GroupVertices[[#This Row],[Vertex]],Vertices[],MATCH("ID",Vertices[[#Headers],[Vertex]:[Vertex Content Word Count]],0),FALSE)</f>
        <v>100</v>
      </c>
    </row>
    <row r="126" spans="1:3" ht="15">
      <c r="A126" s="78" t="s">
        <v>2136</v>
      </c>
      <c r="B126" s="84" t="s">
        <v>238</v>
      </c>
      <c r="C126" s="78">
        <f>VLOOKUP(GroupVertices[[#This Row],[Vertex]],Vertices[],MATCH("ID",Vertices[[#Headers],[Vertex]:[Vertex Content Word Count]],0),FALSE)</f>
        <v>99</v>
      </c>
    </row>
    <row r="127" spans="1:3" ht="15">
      <c r="A127" s="78" t="s">
        <v>2136</v>
      </c>
      <c r="B127" s="84" t="s">
        <v>237</v>
      </c>
      <c r="C127" s="78">
        <f>VLOOKUP(GroupVertices[[#This Row],[Vertex]],Vertices[],MATCH("ID",Vertices[[#Headers],[Vertex]:[Vertex Content Word Count]],0),FALSE)</f>
        <v>98</v>
      </c>
    </row>
    <row r="128" spans="1:3" ht="15">
      <c r="A128" s="78" t="s">
        <v>2136</v>
      </c>
      <c r="B128" s="84" t="s">
        <v>236</v>
      </c>
      <c r="C128" s="78">
        <f>VLOOKUP(GroupVertices[[#This Row],[Vertex]],Vertices[],MATCH("ID",Vertices[[#Headers],[Vertex]:[Vertex Content Word Count]],0),FALSE)</f>
        <v>97</v>
      </c>
    </row>
    <row r="129" spans="1:3" ht="15">
      <c r="A129" s="78" t="s">
        <v>2136</v>
      </c>
      <c r="B129" s="84" t="s">
        <v>235</v>
      </c>
      <c r="C129" s="78">
        <f>VLOOKUP(GroupVertices[[#This Row],[Vertex]],Vertices[],MATCH("ID",Vertices[[#Headers],[Vertex]:[Vertex Content Word Count]],0),FALSE)</f>
        <v>21</v>
      </c>
    </row>
    <row r="130" spans="1:3" ht="15">
      <c r="A130" s="78" t="s">
        <v>2136</v>
      </c>
      <c r="B130" s="84" t="s">
        <v>220</v>
      </c>
      <c r="C130" s="78">
        <f>VLOOKUP(GroupVertices[[#This Row],[Vertex]],Vertices[],MATCH("ID",Vertices[[#Headers],[Vertex]:[Vertex Content Word Count]],0),FALSE)</f>
        <v>20</v>
      </c>
    </row>
    <row r="131" spans="1:3" ht="15">
      <c r="A131" s="78" t="s">
        <v>2137</v>
      </c>
      <c r="B131" s="84" t="s">
        <v>265</v>
      </c>
      <c r="C131" s="78">
        <f>VLOOKUP(GroupVertices[[#This Row],[Vertex]],Vertices[],MATCH("ID",Vertices[[#Headers],[Vertex]:[Vertex Content Word Count]],0),FALSE)</f>
        <v>132</v>
      </c>
    </row>
    <row r="132" spans="1:3" ht="15">
      <c r="A132" s="78" t="s">
        <v>2137</v>
      </c>
      <c r="B132" s="84" t="s">
        <v>359</v>
      </c>
      <c r="C132" s="78">
        <f>VLOOKUP(GroupVertices[[#This Row],[Vertex]],Vertices[],MATCH("ID",Vertices[[#Headers],[Vertex]:[Vertex Content Word Count]],0),FALSE)</f>
        <v>140</v>
      </c>
    </row>
    <row r="133" spans="1:3" ht="15">
      <c r="A133" s="78" t="s">
        <v>2137</v>
      </c>
      <c r="B133" s="84" t="s">
        <v>358</v>
      </c>
      <c r="C133" s="78">
        <f>VLOOKUP(GroupVertices[[#This Row],[Vertex]],Vertices[],MATCH("ID",Vertices[[#Headers],[Vertex]:[Vertex Content Word Count]],0),FALSE)</f>
        <v>139</v>
      </c>
    </row>
    <row r="134" spans="1:3" ht="15">
      <c r="A134" s="78" t="s">
        <v>2137</v>
      </c>
      <c r="B134" s="84" t="s">
        <v>357</v>
      </c>
      <c r="C134" s="78">
        <f>VLOOKUP(GroupVertices[[#This Row],[Vertex]],Vertices[],MATCH("ID",Vertices[[#Headers],[Vertex]:[Vertex Content Word Count]],0),FALSE)</f>
        <v>138</v>
      </c>
    </row>
    <row r="135" spans="1:3" ht="15">
      <c r="A135" s="78" t="s">
        <v>2137</v>
      </c>
      <c r="B135" s="84" t="s">
        <v>356</v>
      </c>
      <c r="C135" s="78">
        <f>VLOOKUP(GroupVertices[[#This Row],[Vertex]],Vertices[],MATCH("ID",Vertices[[#Headers],[Vertex]:[Vertex Content Word Count]],0),FALSE)</f>
        <v>137</v>
      </c>
    </row>
    <row r="136" spans="1:3" ht="15">
      <c r="A136" s="78" t="s">
        <v>2137</v>
      </c>
      <c r="B136" s="84" t="s">
        <v>355</v>
      </c>
      <c r="C136" s="78">
        <f>VLOOKUP(GroupVertices[[#This Row],[Vertex]],Vertices[],MATCH("ID",Vertices[[#Headers],[Vertex]:[Vertex Content Word Count]],0),FALSE)</f>
        <v>136</v>
      </c>
    </row>
    <row r="137" spans="1:3" ht="15">
      <c r="A137" s="78" t="s">
        <v>2137</v>
      </c>
      <c r="B137" s="84" t="s">
        <v>354</v>
      </c>
      <c r="C137" s="78">
        <f>VLOOKUP(GroupVertices[[#This Row],[Vertex]],Vertices[],MATCH("ID",Vertices[[#Headers],[Vertex]:[Vertex Content Word Count]],0),FALSE)</f>
        <v>135</v>
      </c>
    </row>
    <row r="138" spans="1:3" ht="15">
      <c r="A138" s="78" t="s">
        <v>2137</v>
      </c>
      <c r="B138" s="84" t="s">
        <v>353</v>
      </c>
      <c r="C138" s="78">
        <f>VLOOKUP(GroupVertices[[#This Row],[Vertex]],Vertices[],MATCH("ID",Vertices[[#Headers],[Vertex]:[Vertex Content Word Count]],0),FALSE)</f>
        <v>134</v>
      </c>
    </row>
    <row r="139" spans="1:3" ht="15">
      <c r="A139" s="78" t="s">
        <v>2137</v>
      </c>
      <c r="B139" s="84" t="s">
        <v>352</v>
      </c>
      <c r="C139" s="78">
        <f>VLOOKUP(GroupVertices[[#This Row],[Vertex]],Vertices[],MATCH("ID",Vertices[[#Headers],[Vertex]:[Vertex Content Word Count]],0),FALSE)</f>
        <v>133</v>
      </c>
    </row>
    <row r="140" spans="1:3" ht="15">
      <c r="A140" s="78" t="s">
        <v>2137</v>
      </c>
      <c r="B140" s="84" t="s">
        <v>347</v>
      </c>
      <c r="C140" s="78">
        <f>VLOOKUP(GroupVertices[[#This Row],[Vertex]],Vertices[],MATCH("ID",Vertices[[#Headers],[Vertex]:[Vertex Content Word Count]],0),FALSE)</f>
        <v>106</v>
      </c>
    </row>
    <row r="141" spans="1:3" ht="15">
      <c r="A141" s="78" t="s">
        <v>2137</v>
      </c>
      <c r="B141" s="84" t="s">
        <v>243</v>
      </c>
      <c r="C141" s="78">
        <f>VLOOKUP(GroupVertices[[#This Row],[Vertex]],Vertices[],MATCH("ID",Vertices[[#Headers],[Vertex]:[Vertex Content Word Count]],0),FALSE)</f>
        <v>104</v>
      </c>
    </row>
    <row r="142" spans="1:3" ht="15">
      <c r="A142" s="78" t="s">
        <v>2137</v>
      </c>
      <c r="B142" s="84" t="s">
        <v>346</v>
      </c>
      <c r="C142" s="78">
        <f>VLOOKUP(GroupVertices[[#This Row],[Vertex]],Vertices[],MATCH("ID",Vertices[[#Headers],[Vertex]:[Vertex Content Word Count]],0),FALSE)</f>
        <v>105</v>
      </c>
    </row>
    <row r="143" spans="1:3" ht="15">
      <c r="A143" s="78" t="s">
        <v>2138</v>
      </c>
      <c r="B143" s="84" t="s">
        <v>214</v>
      </c>
      <c r="C143" s="78">
        <f>VLOOKUP(GroupVertices[[#This Row],[Vertex]],Vertices[],MATCH("ID",Vertices[[#Headers],[Vertex]:[Vertex Content Word Count]],0),FALSE)</f>
        <v>7</v>
      </c>
    </row>
    <row r="144" spans="1:3" ht="15">
      <c r="A144" s="78" t="s">
        <v>2138</v>
      </c>
      <c r="B144" s="84" t="s">
        <v>283</v>
      </c>
      <c r="C144" s="78">
        <f>VLOOKUP(GroupVertices[[#This Row],[Vertex]],Vertices[],MATCH("ID",Vertices[[#Headers],[Vertex]:[Vertex Content Word Count]],0),FALSE)</f>
        <v>14</v>
      </c>
    </row>
    <row r="145" spans="1:3" ht="15">
      <c r="A145" s="78" t="s">
        <v>2138</v>
      </c>
      <c r="B145" s="84" t="s">
        <v>212</v>
      </c>
      <c r="C145" s="78">
        <f>VLOOKUP(GroupVertices[[#This Row],[Vertex]],Vertices[],MATCH("ID",Vertices[[#Headers],[Vertex]:[Vertex Content Word Count]],0),FALSE)</f>
        <v>3</v>
      </c>
    </row>
    <row r="146" spans="1:3" ht="15">
      <c r="A146" s="78" t="s">
        <v>2138</v>
      </c>
      <c r="B146" s="84" t="s">
        <v>213</v>
      </c>
      <c r="C146" s="78">
        <f>VLOOKUP(GroupVertices[[#This Row],[Vertex]],Vertices[],MATCH("ID",Vertices[[#Headers],[Vertex]:[Vertex Content Word Count]],0),FALSE)</f>
        <v>5</v>
      </c>
    </row>
    <row r="147" spans="1:3" ht="15">
      <c r="A147" s="78" t="s">
        <v>2138</v>
      </c>
      <c r="B147" s="84" t="s">
        <v>282</v>
      </c>
      <c r="C147" s="78">
        <f>VLOOKUP(GroupVertices[[#This Row],[Vertex]],Vertices[],MATCH("ID",Vertices[[#Headers],[Vertex]:[Vertex Content Word Count]],0),FALSE)</f>
        <v>13</v>
      </c>
    </row>
    <row r="148" spans="1:3" ht="15">
      <c r="A148" s="78" t="s">
        <v>2138</v>
      </c>
      <c r="B148" s="84" t="s">
        <v>281</v>
      </c>
      <c r="C148" s="78">
        <f>VLOOKUP(GroupVertices[[#This Row],[Vertex]],Vertices[],MATCH("ID",Vertices[[#Headers],[Vertex]:[Vertex Content Word Count]],0),FALSE)</f>
        <v>12</v>
      </c>
    </row>
    <row r="149" spans="1:3" ht="15">
      <c r="A149" s="78" t="s">
        <v>2138</v>
      </c>
      <c r="B149" s="84" t="s">
        <v>280</v>
      </c>
      <c r="C149" s="78">
        <f>VLOOKUP(GroupVertices[[#This Row],[Vertex]],Vertices[],MATCH("ID",Vertices[[#Headers],[Vertex]:[Vertex Content Word Count]],0),FALSE)</f>
        <v>11</v>
      </c>
    </row>
    <row r="150" spans="1:3" ht="15">
      <c r="A150" s="78" t="s">
        <v>2138</v>
      </c>
      <c r="B150" s="84" t="s">
        <v>279</v>
      </c>
      <c r="C150" s="78">
        <f>VLOOKUP(GroupVertices[[#This Row],[Vertex]],Vertices[],MATCH("ID",Vertices[[#Headers],[Vertex]:[Vertex Content Word Count]],0),FALSE)</f>
        <v>9</v>
      </c>
    </row>
    <row r="151" spans="1:3" ht="15">
      <c r="A151" s="78" t="s">
        <v>2138</v>
      </c>
      <c r="B151" s="84" t="s">
        <v>278</v>
      </c>
      <c r="C151" s="78">
        <f>VLOOKUP(GroupVertices[[#This Row],[Vertex]],Vertices[],MATCH("ID",Vertices[[#Headers],[Vertex]:[Vertex Content Word Count]],0),FALSE)</f>
        <v>8</v>
      </c>
    </row>
    <row r="152" spans="1:3" ht="15">
      <c r="A152" s="78" t="s">
        <v>2138</v>
      </c>
      <c r="B152" s="84" t="s">
        <v>277</v>
      </c>
      <c r="C152" s="78">
        <f>VLOOKUP(GroupVertices[[#This Row],[Vertex]],Vertices[],MATCH("ID",Vertices[[#Headers],[Vertex]:[Vertex Content Word Count]],0),FALSE)</f>
        <v>6</v>
      </c>
    </row>
    <row r="153" spans="1:3" ht="15">
      <c r="A153" s="78" t="s">
        <v>2138</v>
      </c>
      <c r="B153" s="84" t="s">
        <v>276</v>
      </c>
      <c r="C153" s="78">
        <f>VLOOKUP(GroupVertices[[#This Row],[Vertex]],Vertices[],MATCH("ID",Vertices[[#Headers],[Vertex]:[Vertex Content Word Count]],0),FALSE)</f>
        <v>4</v>
      </c>
    </row>
    <row r="154" spans="1:3" ht="15">
      <c r="A154" s="78" t="s">
        <v>2139</v>
      </c>
      <c r="B154" s="84" t="s">
        <v>272</v>
      </c>
      <c r="C154" s="78">
        <f>VLOOKUP(GroupVertices[[#This Row],[Vertex]],Vertices[],MATCH("ID",Vertices[[#Headers],[Vertex]:[Vertex Content Word Count]],0),FALSE)</f>
        <v>161</v>
      </c>
    </row>
    <row r="155" spans="1:3" ht="15">
      <c r="A155" s="78" t="s">
        <v>2139</v>
      </c>
      <c r="B155" s="84" t="s">
        <v>381</v>
      </c>
      <c r="C155" s="78">
        <f>VLOOKUP(GroupVertices[[#This Row],[Vertex]],Vertices[],MATCH("ID",Vertices[[#Headers],[Vertex]:[Vertex Content Word Count]],0),FALSE)</f>
        <v>169</v>
      </c>
    </row>
    <row r="156" spans="1:3" ht="15">
      <c r="A156" s="78" t="s">
        <v>2139</v>
      </c>
      <c r="B156" s="84" t="s">
        <v>380</v>
      </c>
      <c r="C156" s="78">
        <f>VLOOKUP(GroupVertices[[#This Row],[Vertex]],Vertices[],MATCH("ID",Vertices[[#Headers],[Vertex]:[Vertex Content Word Count]],0),FALSE)</f>
        <v>168</v>
      </c>
    </row>
    <row r="157" spans="1:3" ht="15">
      <c r="A157" s="78" t="s">
        <v>2139</v>
      </c>
      <c r="B157" s="84" t="s">
        <v>379</v>
      </c>
      <c r="C157" s="78">
        <f>VLOOKUP(GroupVertices[[#This Row],[Vertex]],Vertices[],MATCH("ID",Vertices[[#Headers],[Vertex]:[Vertex Content Word Count]],0),FALSE)</f>
        <v>167</v>
      </c>
    </row>
    <row r="158" spans="1:3" ht="15">
      <c r="A158" s="78" t="s">
        <v>2139</v>
      </c>
      <c r="B158" s="84" t="s">
        <v>378</v>
      </c>
      <c r="C158" s="78">
        <f>VLOOKUP(GroupVertices[[#This Row],[Vertex]],Vertices[],MATCH("ID",Vertices[[#Headers],[Vertex]:[Vertex Content Word Count]],0),FALSE)</f>
        <v>166</v>
      </c>
    </row>
    <row r="159" spans="1:3" ht="15">
      <c r="A159" s="78" t="s">
        <v>2139</v>
      </c>
      <c r="B159" s="84" t="s">
        <v>377</v>
      </c>
      <c r="C159" s="78">
        <f>VLOOKUP(GroupVertices[[#This Row],[Vertex]],Vertices[],MATCH("ID",Vertices[[#Headers],[Vertex]:[Vertex Content Word Count]],0),FALSE)</f>
        <v>165</v>
      </c>
    </row>
    <row r="160" spans="1:3" ht="15">
      <c r="A160" s="78" t="s">
        <v>2139</v>
      </c>
      <c r="B160" s="84" t="s">
        <v>376</v>
      </c>
      <c r="C160" s="78">
        <f>VLOOKUP(GroupVertices[[#This Row],[Vertex]],Vertices[],MATCH("ID",Vertices[[#Headers],[Vertex]:[Vertex Content Word Count]],0),FALSE)</f>
        <v>164</v>
      </c>
    </row>
    <row r="161" spans="1:3" ht="15">
      <c r="A161" s="78" t="s">
        <v>2139</v>
      </c>
      <c r="B161" s="84" t="s">
        <v>375</v>
      </c>
      <c r="C161" s="78">
        <f>VLOOKUP(GroupVertices[[#This Row],[Vertex]],Vertices[],MATCH("ID",Vertices[[#Headers],[Vertex]:[Vertex Content Word Count]],0),FALSE)</f>
        <v>163</v>
      </c>
    </row>
    <row r="162" spans="1:3" ht="15">
      <c r="A162" s="78" t="s">
        <v>2139</v>
      </c>
      <c r="B162" s="84" t="s">
        <v>374</v>
      </c>
      <c r="C162" s="78">
        <f>VLOOKUP(GroupVertices[[#This Row],[Vertex]],Vertices[],MATCH("ID",Vertices[[#Headers],[Vertex]:[Vertex Content Word Count]],0),FALSE)</f>
        <v>162</v>
      </c>
    </row>
    <row r="163" spans="1:3" ht="15">
      <c r="A163" s="78" t="s">
        <v>2140</v>
      </c>
      <c r="B163" s="84" t="s">
        <v>215</v>
      </c>
      <c r="C163" s="78">
        <f>VLOOKUP(GroupVertices[[#This Row],[Vertex]],Vertices[],MATCH("ID",Vertices[[#Headers],[Vertex]:[Vertex Content Word Count]],0),FALSE)</f>
        <v>15</v>
      </c>
    </row>
    <row r="164" spans="1:3" ht="15">
      <c r="A164" s="78" t="s">
        <v>2140</v>
      </c>
      <c r="B164" s="84" t="s">
        <v>216</v>
      </c>
      <c r="C164" s="78">
        <f>VLOOKUP(GroupVertices[[#This Row],[Vertex]],Vertices[],MATCH("ID",Vertices[[#Headers],[Vertex]:[Vertex Content Word Count]],0),FALSE)</f>
        <v>16</v>
      </c>
    </row>
    <row r="165" spans="1:3" ht="15">
      <c r="A165" s="78" t="s">
        <v>2140</v>
      </c>
      <c r="B165" s="84" t="s">
        <v>217</v>
      </c>
      <c r="C165" s="78">
        <f>VLOOKUP(GroupVertices[[#This Row],[Vertex]],Vertices[],MATCH("ID",Vertices[[#Headers],[Vertex]:[Vertex Content Word Count]],0),FALSE)</f>
        <v>17</v>
      </c>
    </row>
    <row r="166" spans="1:3" ht="15">
      <c r="A166" s="78" t="s">
        <v>2140</v>
      </c>
      <c r="B166" s="84" t="s">
        <v>219</v>
      </c>
      <c r="C166" s="78">
        <f>VLOOKUP(GroupVertices[[#This Row],[Vertex]],Vertices[],MATCH("ID",Vertices[[#Headers],[Vertex]:[Vertex Content Word Count]],0),FALSE)</f>
        <v>19</v>
      </c>
    </row>
    <row r="167" spans="1:3" ht="15">
      <c r="A167" s="78" t="s">
        <v>2140</v>
      </c>
      <c r="B167" s="84" t="s">
        <v>226</v>
      </c>
      <c r="C167" s="78">
        <f>VLOOKUP(GroupVertices[[#This Row],[Vertex]],Vertices[],MATCH("ID",Vertices[[#Headers],[Vertex]:[Vertex Content Word Count]],0),FALSE)</f>
        <v>29</v>
      </c>
    </row>
    <row r="168" spans="1:3" ht="15">
      <c r="A168" s="78" t="s">
        <v>2140</v>
      </c>
      <c r="B168" s="84" t="s">
        <v>244</v>
      </c>
      <c r="C168" s="78">
        <f>VLOOKUP(GroupVertices[[#This Row],[Vertex]],Vertices[],MATCH("ID",Vertices[[#Headers],[Vertex]:[Vertex Content Word Count]],0),FALSE)</f>
        <v>107</v>
      </c>
    </row>
    <row r="169" spans="1:3" ht="15">
      <c r="A169" s="78" t="s">
        <v>2140</v>
      </c>
      <c r="B169" s="84" t="s">
        <v>246</v>
      </c>
      <c r="C169" s="78">
        <f>VLOOKUP(GroupVertices[[#This Row],[Vertex]],Vertices[],MATCH("ID",Vertices[[#Headers],[Vertex]:[Vertex Content Word Count]],0),FALSE)</f>
        <v>109</v>
      </c>
    </row>
    <row r="170" spans="1:3" ht="15">
      <c r="A170" s="78" t="s">
        <v>2140</v>
      </c>
      <c r="B170" s="84" t="s">
        <v>248</v>
      </c>
      <c r="C170" s="78">
        <f>VLOOKUP(GroupVertices[[#This Row],[Vertex]],Vertices[],MATCH("ID",Vertices[[#Headers],[Vertex]:[Vertex Content Word Count]],0),FALSE)</f>
        <v>111</v>
      </c>
    </row>
    <row r="171" spans="1:3" ht="15">
      <c r="A171" s="78" t="s">
        <v>2140</v>
      </c>
      <c r="B171" s="84" t="s">
        <v>275</v>
      </c>
      <c r="C171" s="78">
        <f>VLOOKUP(GroupVertices[[#This Row],[Vertex]],Vertices[],MATCH("ID",Vertices[[#Headers],[Vertex]:[Vertex Content Word Count]],0),FALSE)</f>
        <v>172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2678</v>
      </c>
      <c r="B2" s="34" t="s">
        <v>2092</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106</v>
      </c>
      <c r="J2" s="37">
        <f>MIN(Vertices[Betweenness Centrality])</f>
        <v>0</v>
      </c>
      <c r="K2" s="38">
        <f>COUNTIF(Vertices[Betweenness Centrality],"&gt;= "&amp;J2)-COUNTIF(Vertices[Betweenness Centrality],"&gt;="&amp;J3)</f>
        <v>148</v>
      </c>
      <c r="L2" s="37">
        <f>MIN(Vertices[Closeness Centrality])</f>
        <v>0</v>
      </c>
      <c r="M2" s="38">
        <f>COUNTIF(Vertices[Closeness Centrality],"&gt;= "&amp;L2)-COUNTIF(Vertices[Closeness Centrality],"&gt;="&amp;L3)</f>
        <v>9</v>
      </c>
      <c r="N2" s="37">
        <f>MIN(Vertices[Eigenvector Centrality])</f>
        <v>0</v>
      </c>
      <c r="O2" s="38">
        <f>COUNTIF(Vertices[Eigenvector Centrality],"&gt;= "&amp;N2)-COUNTIF(Vertices[Eigenvector Centrality],"&gt;="&amp;N3)</f>
        <v>68</v>
      </c>
      <c r="P2" s="37">
        <f>MIN(Vertices[PageRank])</f>
        <v>0.313479</v>
      </c>
      <c r="Q2" s="38">
        <f>COUNTIF(Vertices[PageRank],"&gt;= "&amp;P2)-COUNTIF(Vertices[PageRank],"&gt;="&amp;P3)</f>
        <v>83</v>
      </c>
      <c r="R2" s="37">
        <f>MIN(Vertices[Clustering Coefficient])</f>
        <v>0</v>
      </c>
      <c r="S2" s="43">
        <f>COUNTIF(Vertices[Clustering Coefficient],"&gt;= "&amp;R2)-COUNTIF(Vertices[Clustering Coefficient],"&gt;="&amp;R3)</f>
        <v>97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v>
      </c>
      <c r="G3" s="40">
        <f>COUNTIF(Vertices[In-Degree],"&gt;= "&amp;F3)-COUNTIF(Vertices[In-Degree],"&gt;="&amp;F4)</f>
        <v>83</v>
      </c>
      <c r="H3" s="39">
        <f aca="true" t="shared" si="3" ref="H3:H26">H2+($H$57-$H$2)/BinDivisor</f>
        <v>0.6545454545454545</v>
      </c>
      <c r="I3" s="40">
        <f>COUNTIF(Vertices[Out-Degree],"&gt;= "&amp;H3)-COUNTIF(Vertices[Out-Degree],"&gt;="&amp;H4)</f>
        <v>17</v>
      </c>
      <c r="J3" s="39">
        <f aca="true" t="shared" si="4" ref="J3:J26">J2+($J$57-$J$2)/BinDivisor</f>
        <v>365.1647836909091</v>
      </c>
      <c r="K3" s="40">
        <f>COUNTIF(Vertices[Betweenness Centrality],"&gt;= "&amp;J3)-COUNTIF(Vertices[Betweenness Centrality],"&gt;="&amp;J4)</f>
        <v>7</v>
      </c>
      <c r="L3" s="39">
        <f aca="true" t="shared" si="5" ref="L3:L26">L2+($L$57-$L$2)/BinDivisor</f>
        <v>6.334545454545455E-05</v>
      </c>
      <c r="M3" s="40">
        <f>COUNTIF(Vertices[Closeness Centrality],"&gt;= "&amp;L3)-COUNTIF(Vertices[Closeness Centrality],"&gt;="&amp;L4)</f>
        <v>0</v>
      </c>
      <c r="N3" s="39">
        <f aca="true" t="shared" si="6" ref="N3:N26">N2+($N$57-$N$2)/BinDivisor</f>
        <v>0.0008791090909090909</v>
      </c>
      <c r="O3" s="40">
        <f>COUNTIF(Vertices[Eigenvector Centrality],"&gt;= "&amp;N3)-COUNTIF(Vertices[Eigenvector Centrality],"&gt;="&amp;N4)</f>
        <v>15</v>
      </c>
      <c r="P3" s="39">
        <f aca="true" t="shared" si="7" ref="P3:P26">P2+($P$57-$P$2)/BinDivisor</f>
        <v>0.5927510727272728</v>
      </c>
      <c r="Q3" s="40">
        <f>COUNTIF(Vertices[PageRank],"&gt;= "&amp;P3)-COUNTIF(Vertices[PageRank],"&gt;="&amp;P4)</f>
        <v>39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170</v>
      </c>
      <c r="D4" s="32">
        <f t="shared" si="1"/>
        <v>0</v>
      </c>
      <c r="E4" s="3">
        <f>COUNTIF(Vertices[Degree],"&gt;= "&amp;D4)-COUNTIF(Vertices[Degree],"&gt;="&amp;D5)</f>
        <v>0</v>
      </c>
      <c r="F4" s="37">
        <f t="shared" si="2"/>
        <v>1.2</v>
      </c>
      <c r="G4" s="38">
        <f>COUNTIF(Vertices[In-Degree],"&gt;= "&amp;F4)-COUNTIF(Vertices[In-Degree],"&gt;="&amp;F5)</f>
        <v>0</v>
      </c>
      <c r="H4" s="37">
        <f t="shared" si="3"/>
        <v>1.309090909090909</v>
      </c>
      <c r="I4" s="38">
        <f>COUNTIF(Vertices[Out-Degree],"&gt;= "&amp;H4)-COUNTIF(Vertices[Out-Degree],"&gt;="&amp;H5)</f>
        <v>0</v>
      </c>
      <c r="J4" s="37">
        <f t="shared" si="4"/>
        <v>730.3295673818182</v>
      </c>
      <c r="K4" s="38">
        <f>COUNTIF(Vertices[Betweenness Centrality],"&gt;= "&amp;J4)-COUNTIF(Vertices[Betweenness Centrality],"&gt;="&amp;J5)</f>
        <v>5</v>
      </c>
      <c r="L4" s="37">
        <f t="shared" si="5"/>
        <v>0.0001266909090909091</v>
      </c>
      <c r="M4" s="38">
        <f>COUNTIF(Vertices[Closeness Centrality],"&gt;= "&amp;L4)-COUNTIF(Vertices[Closeness Centrality],"&gt;="&amp;L5)</f>
        <v>0</v>
      </c>
      <c r="N4" s="37">
        <f t="shared" si="6"/>
        <v>0.0017582181818181818</v>
      </c>
      <c r="O4" s="38">
        <f>COUNTIF(Vertices[Eigenvector Centrality],"&gt;= "&amp;N4)-COUNTIF(Vertices[Eigenvector Centrality],"&gt;="&amp;N5)</f>
        <v>3</v>
      </c>
      <c r="P4" s="37">
        <f t="shared" si="7"/>
        <v>0.8720231454545455</v>
      </c>
      <c r="Q4" s="38">
        <f>COUNTIF(Vertices[PageRank],"&gt;= "&amp;P4)-COUNTIF(Vertices[PageRank],"&gt;="&amp;P5)</f>
        <v>22</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1.7999999999999998</v>
      </c>
      <c r="G5" s="40">
        <f>COUNTIF(Vertices[In-Degree],"&gt;= "&amp;F5)-COUNTIF(Vertices[In-Degree],"&gt;="&amp;F6)</f>
        <v>18</v>
      </c>
      <c r="H5" s="39">
        <f t="shared" si="3"/>
        <v>1.9636363636363636</v>
      </c>
      <c r="I5" s="40">
        <f>COUNTIF(Vertices[Out-Degree],"&gt;= "&amp;H5)-COUNTIF(Vertices[Out-Degree],"&gt;="&amp;H6)</f>
        <v>4</v>
      </c>
      <c r="J5" s="39">
        <f t="shared" si="4"/>
        <v>1095.494351072727</v>
      </c>
      <c r="K5" s="40">
        <f>COUNTIF(Vertices[Betweenness Centrality],"&gt;= "&amp;J5)-COUNTIF(Vertices[Betweenness Centrality],"&gt;="&amp;J6)</f>
        <v>2</v>
      </c>
      <c r="L5" s="39">
        <f t="shared" si="5"/>
        <v>0.00019003636363636365</v>
      </c>
      <c r="M5" s="40">
        <f>COUNTIF(Vertices[Closeness Centrality],"&gt;= "&amp;L5)-COUNTIF(Vertices[Closeness Centrality],"&gt;="&amp;L6)</f>
        <v>0</v>
      </c>
      <c r="N5" s="39">
        <f t="shared" si="6"/>
        <v>0.0026373272727272727</v>
      </c>
      <c r="O5" s="40">
        <f>COUNTIF(Vertices[Eigenvector Centrality],"&gt;= "&amp;N5)-COUNTIF(Vertices[Eigenvector Centrality],"&gt;="&amp;N6)</f>
        <v>15</v>
      </c>
      <c r="P5" s="39">
        <f t="shared" si="7"/>
        <v>1.1512952181818183</v>
      </c>
      <c r="Q5" s="40">
        <f>COUNTIF(Vertices[PageRank],"&gt;= "&amp;P5)-COUNTIF(Vertices[PageRank],"&gt;="&amp;P6)</f>
        <v>0</v>
      </c>
      <c r="R5" s="39">
        <f t="shared" si="8"/>
        <v>0.05454545454545454</v>
      </c>
      <c r="S5" s="44">
        <f>COUNTIF(Vertices[Clustering Coefficient],"&gt;= "&amp;R5)-COUNTIF(Vertices[Clustering Coefficient],"&gt;="&amp;R6)</f>
        <v>13</v>
      </c>
      <c r="T5" s="39" t="e">
        <f ca="1" t="shared" si="9"/>
        <v>#REF!</v>
      </c>
      <c r="U5" s="40" t="e">
        <f ca="1" t="shared" si="0"/>
        <v>#REF!</v>
      </c>
    </row>
    <row r="6" spans="1:21" ht="15">
      <c r="A6" s="34" t="s">
        <v>148</v>
      </c>
      <c r="B6" s="34">
        <v>256</v>
      </c>
      <c r="D6" s="32">
        <f t="shared" si="1"/>
        <v>0</v>
      </c>
      <c r="E6" s="3">
        <f>COUNTIF(Vertices[Degree],"&gt;= "&amp;D6)-COUNTIF(Vertices[Degree],"&gt;="&amp;D7)</f>
        <v>0</v>
      </c>
      <c r="F6" s="37">
        <f t="shared" si="2"/>
        <v>2.4</v>
      </c>
      <c r="G6" s="38">
        <f>COUNTIF(Vertices[In-Degree],"&gt;= "&amp;F6)-COUNTIF(Vertices[In-Degree],"&gt;="&amp;F7)</f>
        <v>0</v>
      </c>
      <c r="H6" s="37">
        <f t="shared" si="3"/>
        <v>2.618181818181818</v>
      </c>
      <c r="I6" s="38">
        <f>COUNTIF(Vertices[Out-Degree],"&gt;= "&amp;H6)-COUNTIF(Vertices[Out-Degree],"&gt;="&amp;H7)</f>
        <v>24</v>
      </c>
      <c r="J6" s="37">
        <f t="shared" si="4"/>
        <v>1460.6591347636363</v>
      </c>
      <c r="K6" s="38">
        <f>COUNTIF(Vertices[Betweenness Centrality],"&gt;= "&amp;J6)-COUNTIF(Vertices[Betweenness Centrality],"&gt;="&amp;J7)</f>
        <v>0</v>
      </c>
      <c r="L6" s="37">
        <f t="shared" si="5"/>
        <v>0.0002533818181818182</v>
      </c>
      <c r="M6" s="38">
        <f>COUNTIF(Vertices[Closeness Centrality],"&gt;= "&amp;L6)-COUNTIF(Vertices[Closeness Centrality],"&gt;="&amp;L7)</f>
        <v>0</v>
      </c>
      <c r="N6" s="37">
        <f t="shared" si="6"/>
        <v>0.0035164363636363636</v>
      </c>
      <c r="O6" s="38">
        <f>COUNTIF(Vertices[Eigenvector Centrality],"&gt;= "&amp;N6)-COUNTIF(Vertices[Eigenvector Centrality],"&gt;="&amp;N7)</f>
        <v>1</v>
      </c>
      <c r="P6" s="37">
        <f t="shared" si="7"/>
        <v>1.4305672909090912</v>
      </c>
      <c r="Q6" s="38">
        <f>COUNTIF(Vertices[PageRank],"&gt;= "&amp;P6)-COUNTIF(Vertices[PageRank],"&gt;="&amp;P7)</f>
        <v>6</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305</v>
      </c>
      <c r="D7" s="32">
        <f t="shared" si="1"/>
        <v>0</v>
      </c>
      <c r="E7" s="3">
        <f>COUNTIF(Vertices[Degree],"&gt;= "&amp;D7)-COUNTIF(Vertices[Degree],"&gt;="&amp;D8)</f>
        <v>0</v>
      </c>
      <c r="F7" s="39">
        <f t="shared" si="2"/>
        <v>3</v>
      </c>
      <c r="G7" s="40">
        <f>COUNTIF(Vertices[In-Degree],"&gt;= "&amp;F7)-COUNTIF(Vertices[In-Degree],"&gt;="&amp;F8)</f>
        <v>10</v>
      </c>
      <c r="H7" s="39">
        <f t="shared" si="3"/>
        <v>3.2727272727272725</v>
      </c>
      <c r="I7" s="40">
        <f>COUNTIF(Vertices[Out-Degree],"&gt;= "&amp;H7)-COUNTIF(Vertices[Out-Degree],"&gt;="&amp;H8)</f>
        <v>0</v>
      </c>
      <c r="J7" s="39">
        <f t="shared" si="4"/>
        <v>1825.8239184545455</v>
      </c>
      <c r="K7" s="40">
        <f>COUNTIF(Vertices[Betweenness Centrality],"&gt;= "&amp;J7)-COUNTIF(Vertices[Betweenness Centrality],"&gt;="&amp;J8)</f>
        <v>0</v>
      </c>
      <c r="L7" s="39">
        <f t="shared" si="5"/>
        <v>0.0003167272727272728</v>
      </c>
      <c r="M7" s="40">
        <f>COUNTIF(Vertices[Closeness Centrality],"&gt;= "&amp;L7)-COUNTIF(Vertices[Closeness Centrality],"&gt;="&amp;L8)</f>
        <v>0</v>
      </c>
      <c r="N7" s="39">
        <f t="shared" si="6"/>
        <v>0.004395545454545454</v>
      </c>
      <c r="O7" s="40">
        <f>COUNTIF(Vertices[Eigenvector Centrality],"&gt;= "&amp;N7)-COUNTIF(Vertices[Eigenvector Centrality],"&gt;="&amp;N8)</f>
        <v>8</v>
      </c>
      <c r="P7" s="39">
        <f t="shared" si="7"/>
        <v>1.709839363636364</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561</v>
      </c>
      <c r="D8" s="32">
        <f t="shared" si="1"/>
        <v>0</v>
      </c>
      <c r="E8" s="3">
        <f>COUNTIF(Vertices[Degree],"&gt;= "&amp;D8)-COUNTIF(Vertices[Degree],"&gt;="&amp;D9)</f>
        <v>0</v>
      </c>
      <c r="F8" s="37">
        <f t="shared" si="2"/>
        <v>3.6</v>
      </c>
      <c r="G8" s="38">
        <f>COUNTIF(Vertices[In-Degree],"&gt;= "&amp;F8)-COUNTIF(Vertices[In-Degree],"&gt;="&amp;F9)</f>
        <v>0</v>
      </c>
      <c r="H8" s="37">
        <f t="shared" si="3"/>
        <v>3.927272727272727</v>
      </c>
      <c r="I8" s="38">
        <f>COUNTIF(Vertices[Out-Degree],"&gt;= "&amp;H8)-COUNTIF(Vertices[Out-Degree],"&gt;="&amp;H9)</f>
        <v>1</v>
      </c>
      <c r="J8" s="37">
        <f t="shared" si="4"/>
        <v>2190.9887021454547</v>
      </c>
      <c r="K8" s="38">
        <f>COUNTIF(Vertices[Betweenness Centrality],"&gt;= "&amp;J8)-COUNTIF(Vertices[Betweenness Centrality],"&gt;="&amp;J9)</f>
        <v>2</v>
      </c>
      <c r="L8" s="37">
        <f t="shared" si="5"/>
        <v>0.00038007272727272735</v>
      </c>
      <c r="M8" s="38">
        <f>COUNTIF(Vertices[Closeness Centrality],"&gt;= "&amp;L8)-COUNTIF(Vertices[Closeness Centrality],"&gt;="&amp;L9)</f>
        <v>0</v>
      </c>
      <c r="N8" s="37">
        <f t="shared" si="6"/>
        <v>0.0052746545454545445</v>
      </c>
      <c r="O8" s="38">
        <f>COUNTIF(Vertices[Eigenvector Centrality],"&gt;= "&amp;N8)-COUNTIF(Vertices[Eigenvector Centrality],"&gt;="&amp;N9)</f>
        <v>17</v>
      </c>
      <c r="P8" s="37">
        <f t="shared" si="7"/>
        <v>1.9891114363636369</v>
      </c>
      <c r="Q8" s="38">
        <f>COUNTIF(Vertices[PageRank],"&gt;= "&amp;P8)-COUNTIF(Vertices[PageRank],"&gt;="&amp;P9)</f>
        <v>3</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4.2</v>
      </c>
      <c r="G9" s="40">
        <f>COUNTIF(Vertices[In-Degree],"&gt;= "&amp;F9)-COUNTIF(Vertices[In-Degree],"&gt;="&amp;F10)</f>
        <v>0</v>
      </c>
      <c r="H9" s="39">
        <f t="shared" si="3"/>
        <v>4.581818181818181</v>
      </c>
      <c r="I9" s="40">
        <f>COUNTIF(Vertices[Out-Degree],"&gt;= "&amp;H9)-COUNTIF(Vertices[Out-Degree],"&gt;="&amp;H10)</f>
        <v>1</v>
      </c>
      <c r="J9" s="39">
        <f t="shared" si="4"/>
        <v>2556.153485836364</v>
      </c>
      <c r="K9" s="40">
        <f>COUNTIF(Vertices[Betweenness Centrality],"&gt;= "&amp;J9)-COUNTIF(Vertices[Betweenness Centrality],"&gt;="&amp;J10)</f>
        <v>3</v>
      </c>
      <c r="L9" s="39">
        <f t="shared" si="5"/>
        <v>0.00044341818181818193</v>
      </c>
      <c r="M9" s="40">
        <f>COUNTIF(Vertices[Closeness Centrality],"&gt;= "&amp;L9)-COUNTIF(Vertices[Closeness Centrality],"&gt;="&amp;L10)</f>
        <v>0</v>
      </c>
      <c r="N9" s="39">
        <f t="shared" si="6"/>
        <v>0.006153763636363635</v>
      </c>
      <c r="O9" s="40">
        <f>COUNTIF(Vertices[Eigenvector Centrality],"&gt;= "&amp;N9)-COUNTIF(Vertices[Eigenvector Centrality],"&gt;="&amp;N10)</f>
        <v>7</v>
      </c>
      <c r="P9" s="39">
        <f t="shared" si="7"/>
        <v>2.2683835090909095</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2679</v>
      </c>
      <c r="B10" s="34">
        <v>3</v>
      </c>
      <c r="D10" s="32">
        <f t="shared" si="1"/>
        <v>0</v>
      </c>
      <c r="E10" s="3">
        <f>COUNTIF(Vertices[Degree],"&gt;= "&amp;D10)-COUNTIF(Vertices[Degree],"&gt;="&amp;D11)</f>
        <v>0</v>
      </c>
      <c r="F10" s="37">
        <f t="shared" si="2"/>
        <v>4.8</v>
      </c>
      <c r="G10" s="38">
        <f>COUNTIF(Vertices[In-Degree],"&gt;= "&amp;F10)-COUNTIF(Vertices[In-Degree],"&gt;="&amp;F11)</f>
        <v>2</v>
      </c>
      <c r="H10" s="37">
        <f t="shared" si="3"/>
        <v>5.236363636363635</v>
      </c>
      <c r="I10" s="38">
        <f>COUNTIF(Vertices[Out-Degree],"&gt;= "&amp;H10)-COUNTIF(Vertices[Out-Degree],"&gt;="&amp;H11)</f>
        <v>0</v>
      </c>
      <c r="J10" s="37">
        <f t="shared" si="4"/>
        <v>2921.318269527273</v>
      </c>
      <c r="K10" s="38">
        <f>COUNTIF(Vertices[Betweenness Centrality],"&gt;= "&amp;J10)-COUNTIF(Vertices[Betweenness Centrality],"&gt;="&amp;J11)</f>
        <v>1</v>
      </c>
      <c r="L10" s="37">
        <f t="shared" si="5"/>
        <v>0.0005067636363636365</v>
      </c>
      <c r="M10" s="38">
        <f>COUNTIF(Vertices[Closeness Centrality],"&gt;= "&amp;L10)-COUNTIF(Vertices[Closeness Centrality],"&gt;="&amp;L11)</f>
        <v>0</v>
      </c>
      <c r="N10" s="37">
        <f t="shared" si="6"/>
        <v>0.0070328727272727255</v>
      </c>
      <c r="O10" s="38">
        <f>COUNTIF(Vertices[Eigenvector Centrality],"&gt;= "&amp;N10)-COUNTIF(Vertices[Eigenvector Centrality],"&gt;="&amp;N11)</f>
        <v>3</v>
      </c>
      <c r="P10" s="37">
        <f t="shared" si="7"/>
        <v>2.5476555818181823</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5.3999999999999995</v>
      </c>
      <c r="G11" s="40">
        <f>COUNTIF(Vertices[In-Degree],"&gt;= "&amp;F11)-COUNTIF(Vertices[In-Degree],"&gt;="&amp;F12)</f>
        <v>0</v>
      </c>
      <c r="H11" s="39">
        <f t="shared" si="3"/>
        <v>5.89090909090909</v>
      </c>
      <c r="I11" s="40">
        <f>COUNTIF(Vertices[Out-Degree],"&gt;= "&amp;H11)-COUNTIF(Vertices[Out-Degree],"&gt;="&amp;H12)</f>
        <v>4</v>
      </c>
      <c r="J11" s="39">
        <f t="shared" si="4"/>
        <v>3286.4830532181822</v>
      </c>
      <c r="K11" s="40">
        <f>COUNTIF(Vertices[Betweenness Centrality],"&gt;= "&amp;J11)-COUNTIF(Vertices[Betweenness Centrality],"&gt;="&amp;J12)</f>
        <v>0</v>
      </c>
      <c r="L11" s="39">
        <f t="shared" si="5"/>
        <v>0.0005701090909090911</v>
      </c>
      <c r="M11" s="40">
        <f>COUNTIF(Vertices[Closeness Centrality],"&gt;= "&amp;L11)-COUNTIF(Vertices[Closeness Centrality],"&gt;="&amp;L12)</f>
        <v>0</v>
      </c>
      <c r="N11" s="39">
        <f t="shared" si="6"/>
        <v>0.007911981818181816</v>
      </c>
      <c r="O11" s="40">
        <f>COUNTIF(Vertices[Eigenvector Centrality],"&gt;= "&amp;N11)-COUNTIF(Vertices[Eigenvector Centrality],"&gt;="&amp;N12)</f>
        <v>11</v>
      </c>
      <c r="P11" s="39">
        <f t="shared" si="7"/>
        <v>2.826927654545455</v>
      </c>
      <c r="Q11" s="40">
        <f>COUNTIF(Vertices[PageRank],"&gt;= "&amp;P11)-COUNTIF(Vertices[PageRank],"&gt;="&amp;P12)</f>
        <v>2</v>
      </c>
      <c r="R11" s="39">
        <f t="shared" si="8"/>
        <v>0.16363636363636366</v>
      </c>
      <c r="S11" s="44">
        <f>COUNTIF(Vertices[Clustering Coefficient],"&gt;= "&amp;R11)-COUNTIF(Vertices[Clustering Coefficient],"&gt;="&amp;R12)</f>
        <v>22</v>
      </c>
      <c r="T11" s="39" t="e">
        <f ca="1" t="shared" si="9"/>
        <v>#REF!</v>
      </c>
      <c r="U11" s="40" t="e">
        <f ca="1" t="shared" si="0"/>
        <v>#REF!</v>
      </c>
    </row>
    <row r="12" spans="1:21" ht="15">
      <c r="A12" s="34" t="s">
        <v>176</v>
      </c>
      <c r="B12" s="34">
        <v>12</v>
      </c>
      <c r="D12" s="32">
        <f t="shared" si="1"/>
        <v>0</v>
      </c>
      <c r="E12" s="3">
        <f>COUNTIF(Vertices[Degree],"&gt;= "&amp;D12)-COUNTIF(Vertices[Degree],"&gt;="&amp;D13)</f>
        <v>0</v>
      </c>
      <c r="F12" s="37">
        <f t="shared" si="2"/>
        <v>5.999999999999999</v>
      </c>
      <c r="G12" s="38">
        <f>COUNTIF(Vertices[In-Degree],"&gt;= "&amp;F12)-COUNTIF(Vertices[In-Degree],"&gt;="&amp;F13)</f>
        <v>7</v>
      </c>
      <c r="H12" s="37">
        <f t="shared" si="3"/>
        <v>6.545454545454544</v>
      </c>
      <c r="I12" s="38">
        <f>COUNTIF(Vertices[Out-Degree],"&gt;= "&amp;H12)-COUNTIF(Vertices[Out-Degree],"&gt;="&amp;H13)</f>
        <v>0</v>
      </c>
      <c r="J12" s="37">
        <f t="shared" si="4"/>
        <v>3651.6478369090914</v>
      </c>
      <c r="K12" s="38">
        <f>COUNTIF(Vertices[Betweenness Centrality],"&gt;= "&amp;J12)-COUNTIF(Vertices[Betweenness Centrality],"&gt;="&amp;J13)</f>
        <v>0</v>
      </c>
      <c r="L12" s="37">
        <f t="shared" si="5"/>
        <v>0.0006334545454545457</v>
      </c>
      <c r="M12" s="38">
        <f>COUNTIF(Vertices[Closeness Centrality],"&gt;= "&amp;L12)-COUNTIF(Vertices[Closeness Centrality],"&gt;="&amp;L13)</f>
        <v>0</v>
      </c>
      <c r="N12" s="37">
        <f t="shared" si="6"/>
        <v>0.008791090909090906</v>
      </c>
      <c r="O12" s="38">
        <f>COUNTIF(Vertices[Eigenvector Centrality],"&gt;= "&amp;N12)-COUNTIF(Vertices[Eigenvector Centrality],"&gt;="&amp;N13)</f>
        <v>1</v>
      </c>
      <c r="P12" s="37">
        <f t="shared" si="7"/>
        <v>3.106199727272728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383</v>
      </c>
      <c r="B13" s="34">
        <v>67</v>
      </c>
      <c r="D13" s="32">
        <f t="shared" si="1"/>
        <v>0</v>
      </c>
      <c r="E13" s="3">
        <f>COUNTIF(Vertices[Degree],"&gt;= "&amp;D13)-COUNTIF(Vertices[Degree],"&gt;="&amp;D14)</f>
        <v>0</v>
      </c>
      <c r="F13" s="39">
        <f t="shared" si="2"/>
        <v>6.599999999999999</v>
      </c>
      <c r="G13" s="40">
        <f>COUNTIF(Vertices[In-Degree],"&gt;= "&amp;F13)-COUNTIF(Vertices[In-Degree],"&gt;="&amp;F14)</f>
        <v>0</v>
      </c>
      <c r="H13" s="39">
        <f t="shared" si="3"/>
        <v>7.199999999999998</v>
      </c>
      <c r="I13" s="40">
        <f>COUNTIF(Vertices[Out-Degree],"&gt;= "&amp;H13)-COUNTIF(Vertices[Out-Degree],"&gt;="&amp;H14)</f>
        <v>0</v>
      </c>
      <c r="J13" s="39">
        <f t="shared" si="4"/>
        <v>4016.8126206000006</v>
      </c>
      <c r="K13" s="40">
        <f>COUNTIF(Vertices[Betweenness Centrality],"&gt;= "&amp;J13)-COUNTIF(Vertices[Betweenness Centrality],"&gt;="&amp;J14)</f>
        <v>0</v>
      </c>
      <c r="L13" s="39">
        <f t="shared" si="5"/>
        <v>0.0006968000000000002</v>
      </c>
      <c r="M13" s="40">
        <f>COUNTIF(Vertices[Closeness Centrality],"&gt;= "&amp;L13)-COUNTIF(Vertices[Closeness Centrality],"&gt;="&amp;L14)</f>
        <v>0</v>
      </c>
      <c r="N13" s="39">
        <f t="shared" si="6"/>
        <v>0.009670199999999997</v>
      </c>
      <c r="O13" s="40">
        <f>COUNTIF(Vertices[Eigenvector Centrality],"&gt;= "&amp;N13)-COUNTIF(Vertices[Eigenvector Centrality],"&gt;="&amp;N14)</f>
        <v>1</v>
      </c>
      <c r="P13" s="39">
        <f t="shared" si="7"/>
        <v>3.385471800000001</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382</v>
      </c>
      <c r="B14" s="34">
        <v>482</v>
      </c>
      <c r="D14" s="32">
        <f t="shared" si="1"/>
        <v>0</v>
      </c>
      <c r="E14" s="3">
        <f>COUNTIF(Vertices[Degree],"&gt;= "&amp;D14)-COUNTIF(Vertices[Degree],"&gt;="&amp;D15)</f>
        <v>0</v>
      </c>
      <c r="F14" s="37">
        <f t="shared" si="2"/>
        <v>7.199999999999998</v>
      </c>
      <c r="G14" s="38">
        <f>COUNTIF(Vertices[In-Degree],"&gt;= "&amp;F14)-COUNTIF(Vertices[In-Degree],"&gt;="&amp;F15)</f>
        <v>0</v>
      </c>
      <c r="H14" s="37">
        <f t="shared" si="3"/>
        <v>7.854545454545453</v>
      </c>
      <c r="I14" s="38">
        <f>COUNTIF(Vertices[Out-Degree],"&gt;= "&amp;H14)-COUNTIF(Vertices[Out-Degree],"&gt;="&amp;H15)</f>
        <v>0</v>
      </c>
      <c r="J14" s="37">
        <f t="shared" si="4"/>
        <v>4381.977404290909</v>
      </c>
      <c r="K14" s="38">
        <f>COUNTIF(Vertices[Betweenness Centrality],"&gt;= "&amp;J14)-COUNTIF(Vertices[Betweenness Centrality],"&gt;="&amp;J15)</f>
        <v>0</v>
      </c>
      <c r="L14" s="37">
        <f t="shared" si="5"/>
        <v>0.0007601454545454548</v>
      </c>
      <c r="M14" s="38">
        <f>COUNTIF(Vertices[Closeness Centrality],"&gt;= "&amp;L14)-COUNTIF(Vertices[Closeness Centrality],"&gt;="&amp;L15)</f>
        <v>0</v>
      </c>
      <c r="N14" s="37">
        <f t="shared" si="6"/>
        <v>0.010549309090909087</v>
      </c>
      <c r="O14" s="38">
        <f>COUNTIF(Vertices[Eigenvector Centrality],"&gt;= "&amp;N14)-COUNTIF(Vertices[Eigenvector Centrality],"&gt;="&amp;N15)</f>
        <v>0</v>
      </c>
      <c r="P14" s="37">
        <f t="shared" si="7"/>
        <v>3.6647438727272736</v>
      </c>
      <c r="Q14" s="38">
        <f>COUNTIF(Vertices[PageRank],"&gt;= "&amp;P14)-COUNTIF(Vertices[PageRank],"&gt;="&amp;P15)</f>
        <v>3</v>
      </c>
      <c r="R14" s="37">
        <f t="shared" si="8"/>
        <v>0.21818181818181823</v>
      </c>
      <c r="S14" s="43">
        <f>COUNTIF(Vertices[Clustering Coefficient],"&gt;= "&amp;R14)-COUNTIF(Vertices[Clustering Coefficient],"&gt;="&amp;R15)</f>
        <v>2</v>
      </c>
      <c r="T14" s="37" t="e">
        <f ca="1" t="shared" si="9"/>
        <v>#REF!</v>
      </c>
      <c r="U14" s="38" t="e">
        <f ca="1" t="shared" si="0"/>
        <v>#REF!</v>
      </c>
    </row>
    <row r="15" spans="1:21" ht="15">
      <c r="A15" s="123"/>
      <c r="B15" s="123"/>
      <c r="D15" s="32">
        <f t="shared" si="1"/>
        <v>0</v>
      </c>
      <c r="E15" s="3">
        <f>COUNTIF(Vertices[Degree],"&gt;= "&amp;D15)-COUNTIF(Vertices[Degree],"&gt;="&amp;D16)</f>
        <v>0</v>
      </c>
      <c r="F15" s="39">
        <f t="shared" si="2"/>
        <v>7.799999999999998</v>
      </c>
      <c r="G15" s="40">
        <f>COUNTIF(Vertices[In-Degree],"&gt;= "&amp;F15)-COUNTIF(Vertices[In-Degree],"&gt;="&amp;F16)</f>
        <v>2</v>
      </c>
      <c r="H15" s="39">
        <f t="shared" si="3"/>
        <v>8.509090909090908</v>
      </c>
      <c r="I15" s="40">
        <f>COUNTIF(Vertices[Out-Degree],"&gt;= "&amp;H15)-COUNTIF(Vertices[Out-Degree],"&gt;="&amp;H16)</f>
        <v>1</v>
      </c>
      <c r="J15" s="39">
        <f t="shared" si="4"/>
        <v>4747.142187981818</v>
      </c>
      <c r="K15" s="40">
        <f>COUNTIF(Vertices[Betweenness Centrality],"&gt;= "&amp;J15)-COUNTIF(Vertices[Betweenness Centrality],"&gt;="&amp;J16)</f>
        <v>0</v>
      </c>
      <c r="L15" s="39">
        <f t="shared" si="5"/>
        <v>0.0008234909090909094</v>
      </c>
      <c r="M15" s="40">
        <f>COUNTIF(Vertices[Closeness Centrality],"&gt;= "&amp;L15)-COUNTIF(Vertices[Closeness Centrality],"&gt;="&amp;L16)</f>
        <v>0</v>
      </c>
      <c r="N15" s="39">
        <f t="shared" si="6"/>
        <v>0.011428418181818178</v>
      </c>
      <c r="O15" s="40">
        <f>COUNTIF(Vertices[Eigenvector Centrality],"&gt;= "&amp;N15)-COUNTIF(Vertices[Eigenvector Centrality],"&gt;="&amp;N16)</f>
        <v>0</v>
      </c>
      <c r="P15" s="39">
        <f t="shared" si="7"/>
        <v>3.9440159454545465</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12</v>
      </c>
      <c r="D16" s="32">
        <f t="shared" si="1"/>
        <v>0</v>
      </c>
      <c r="E16" s="3">
        <f>COUNTIF(Vertices[Degree],"&gt;= "&amp;D16)-COUNTIF(Vertices[Degree],"&gt;="&amp;D17)</f>
        <v>0</v>
      </c>
      <c r="F16" s="37">
        <f t="shared" si="2"/>
        <v>8.399999999999999</v>
      </c>
      <c r="G16" s="38">
        <f>COUNTIF(Vertices[In-Degree],"&gt;= "&amp;F16)-COUNTIF(Vertices[In-Degree],"&gt;="&amp;F17)</f>
        <v>0</v>
      </c>
      <c r="H16" s="37">
        <f t="shared" si="3"/>
        <v>9.163636363636362</v>
      </c>
      <c r="I16" s="38">
        <f>COUNTIF(Vertices[Out-Degree],"&gt;= "&amp;H16)-COUNTIF(Vertices[Out-Degree],"&gt;="&amp;H17)</f>
        <v>0</v>
      </c>
      <c r="J16" s="37">
        <f t="shared" si="4"/>
        <v>5112.306971672727</v>
      </c>
      <c r="K16" s="38">
        <f>COUNTIF(Vertices[Betweenness Centrality],"&gt;= "&amp;J16)-COUNTIF(Vertices[Betweenness Centrality],"&gt;="&amp;J17)</f>
        <v>0</v>
      </c>
      <c r="L16" s="37">
        <f t="shared" si="5"/>
        <v>0.000886836363636364</v>
      </c>
      <c r="M16" s="38">
        <f>COUNTIF(Vertices[Closeness Centrality],"&gt;= "&amp;L16)-COUNTIF(Vertices[Closeness Centrality],"&gt;="&amp;L17)</f>
        <v>0</v>
      </c>
      <c r="N16" s="37">
        <f t="shared" si="6"/>
        <v>0.012307527272727268</v>
      </c>
      <c r="O16" s="38">
        <f>COUNTIF(Vertices[Eigenvector Centrality],"&gt;= "&amp;N16)-COUNTIF(Vertices[Eigenvector Centrality],"&gt;="&amp;N17)</f>
        <v>0</v>
      </c>
      <c r="P16" s="37">
        <f t="shared" si="7"/>
        <v>4.223288018181819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8.999999999999998</v>
      </c>
      <c r="G17" s="40">
        <f>COUNTIF(Vertices[In-Degree],"&gt;= "&amp;F17)-COUNTIF(Vertices[In-Degree],"&gt;="&amp;F18)</f>
        <v>2</v>
      </c>
      <c r="H17" s="39">
        <f t="shared" si="3"/>
        <v>9.818181818181817</v>
      </c>
      <c r="I17" s="40">
        <f>COUNTIF(Vertices[Out-Degree],"&gt;= "&amp;H17)-COUNTIF(Vertices[Out-Degree],"&gt;="&amp;H18)</f>
        <v>2</v>
      </c>
      <c r="J17" s="39">
        <f t="shared" si="4"/>
        <v>5477.471755363636</v>
      </c>
      <c r="K17" s="40">
        <f>COUNTIF(Vertices[Betweenness Centrality],"&gt;= "&amp;J17)-COUNTIF(Vertices[Betweenness Centrality],"&gt;="&amp;J18)</f>
        <v>0</v>
      </c>
      <c r="L17" s="39">
        <f t="shared" si="5"/>
        <v>0.0009501818181818185</v>
      </c>
      <c r="M17" s="40">
        <f>COUNTIF(Vertices[Closeness Centrality],"&gt;= "&amp;L17)-COUNTIF(Vertices[Closeness Centrality],"&gt;="&amp;L18)</f>
        <v>0</v>
      </c>
      <c r="N17" s="39">
        <f t="shared" si="6"/>
        <v>0.013186636363636359</v>
      </c>
      <c r="O17" s="40">
        <f>COUNTIF(Vertices[Eigenvector Centrality],"&gt;= "&amp;N17)-COUNTIF(Vertices[Eigenvector Centrality],"&gt;="&amp;N18)</f>
        <v>0</v>
      </c>
      <c r="P17" s="39">
        <f t="shared" si="7"/>
        <v>4.502560090909092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0.016181229773462782</v>
      </c>
      <c r="D18" s="32">
        <f t="shared" si="1"/>
        <v>0</v>
      </c>
      <c r="E18" s="3">
        <f>COUNTIF(Vertices[Degree],"&gt;= "&amp;D18)-COUNTIF(Vertices[Degree],"&gt;="&amp;D19)</f>
        <v>0</v>
      </c>
      <c r="F18" s="37">
        <f t="shared" si="2"/>
        <v>9.599999999999998</v>
      </c>
      <c r="G18" s="38">
        <f>COUNTIF(Vertices[In-Degree],"&gt;= "&amp;F18)-COUNTIF(Vertices[In-Degree],"&gt;="&amp;F19)</f>
        <v>1</v>
      </c>
      <c r="H18" s="37">
        <f t="shared" si="3"/>
        <v>10.47272727272727</v>
      </c>
      <c r="I18" s="38">
        <f>COUNTIF(Vertices[Out-Degree],"&gt;= "&amp;H18)-COUNTIF(Vertices[Out-Degree],"&gt;="&amp;H19)</f>
        <v>3</v>
      </c>
      <c r="J18" s="37">
        <f t="shared" si="4"/>
        <v>5842.636539054544</v>
      </c>
      <c r="K18" s="38">
        <f>COUNTIF(Vertices[Betweenness Centrality],"&gt;= "&amp;J18)-COUNTIF(Vertices[Betweenness Centrality],"&gt;="&amp;J19)</f>
        <v>0</v>
      </c>
      <c r="L18" s="37">
        <f t="shared" si="5"/>
        <v>0.001013527272727273</v>
      </c>
      <c r="M18" s="38">
        <f>COUNTIF(Vertices[Closeness Centrality],"&gt;= "&amp;L18)-COUNTIF(Vertices[Closeness Centrality],"&gt;="&amp;L19)</f>
        <v>0</v>
      </c>
      <c r="N18" s="37">
        <f t="shared" si="6"/>
        <v>0.01406574545454545</v>
      </c>
      <c r="O18" s="38">
        <f>COUNTIF(Vertices[Eigenvector Centrality],"&gt;= "&amp;N18)-COUNTIF(Vertices[Eigenvector Centrality],"&gt;="&amp;N19)</f>
        <v>0</v>
      </c>
      <c r="P18" s="37">
        <f t="shared" si="7"/>
        <v>4.7818321636363645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0.03184713375796178</v>
      </c>
      <c r="D19" s="32">
        <f t="shared" si="1"/>
        <v>0</v>
      </c>
      <c r="E19" s="3">
        <f>COUNTIF(Vertices[Degree],"&gt;= "&amp;D19)-COUNTIF(Vertices[Degree],"&gt;="&amp;D20)</f>
        <v>0</v>
      </c>
      <c r="F19" s="39">
        <f t="shared" si="2"/>
        <v>10.199999999999998</v>
      </c>
      <c r="G19" s="40">
        <f>COUNTIF(Vertices[In-Degree],"&gt;= "&amp;F19)-COUNTIF(Vertices[In-Degree],"&gt;="&amp;F20)</f>
        <v>0</v>
      </c>
      <c r="H19" s="39">
        <f t="shared" si="3"/>
        <v>11.127272727272725</v>
      </c>
      <c r="I19" s="40">
        <f>COUNTIF(Vertices[Out-Degree],"&gt;= "&amp;H19)-COUNTIF(Vertices[Out-Degree],"&gt;="&amp;H20)</f>
        <v>0</v>
      </c>
      <c r="J19" s="39">
        <f t="shared" si="4"/>
        <v>6207.801322745453</v>
      </c>
      <c r="K19" s="40">
        <f>COUNTIF(Vertices[Betweenness Centrality],"&gt;= "&amp;J19)-COUNTIF(Vertices[Betweenness Centrality],"&gt;="&amp;J20)</f>
        <v>0</v>
      </c>
      <c r="L19" s="39">
        <f t="shared" si="5"/>
        <v>0.0010768727272727275</v>
      </c>
      <c r="M19" s="40">
        <f>COUNTIF(Vertices[Closeness Centrality],"&gt;= "&amp;L19)-COUNTIF(Vertices[Closeness Centrality],"&gt;="&amp;L20)</f>
        <v>0</v>
      </c>
      <c r="N19" s="39">
        <f t="shared" si="6"/>
        <v>0.01494485454545454</v>
      </c>
      <c r="O19" s="40">
        <f>COUNTIF(Vertices[Eigenvector Centrality],"&gt;= "&amp;N19)-COUNTIF(Vertices[Eigenvector Centrality],"&gt;="&amp;N20)</f>
        <v>0</v>
      </c>
      <c r="P19" s="39">
        <f t="shared" si="7"/>
        <v>5.061104236363637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10.799999999999997</v>
      </c>
      <c r="G20" s="38">
        <f>COUNTIF(Vertices[In-Degree],"&gt;= "&amp;F20)-COUNTIF(Vertices[In-Degree],"&gt;="&amp;F21)</f>
        <v>0</v>
      </c>
      <c r="H20" s="37">
        <f t="shared" si="3"/>
        <v>11.78181818181818</v>
      </c>
      <c r="I20" s="38">
        <f>COUNTIF(Vertices[Out-Degree],"&gt;= "&amp;H20)-COUNTIF(Vertices[Out-Degree],"&gt;="&amp;H21)</f>
        <v>0</v>
      </c>
      <c r="J20" s="37">
        <f t="shared" si="4"/>
        <v>6572.966106436362</v>
      </c>
      <c r="K20" s="38">
        <f>COUNTIF(Vertices[Betweenness Centrality],"&gt;= "&amp;J20)-COUNTIF(Vertices[Betweenness Centrality],"&gt;="&amp;J21)</f>
        <v>0</v>
      </c>
      <c r="L20" s="37">
        <f t="shared" si="5"/>
        <v>0.001140218181818182</v>
      </c>
      <c r="M20" s="38">
        <f>COUNTIF(Vertices[Closeness Centrality],"&gt;= "&amp;L20)-COUNTIF(Vertices[Closeness Centrality],"&gt;="&amp;L21)</f>
        <v>0</v>
      </c>
      <c r="N20" s="37">
        <f t="shared" si="6"/>
        <v>0.015823963636363632</v>
      </c>
      <c r="O20" s="38">
        <f>COUNTIF(Vertices[Eigenvector Centrality],"&gt;= "&amp;N20)-COUNTIF(Vertices[Eigenvector Centrality],"&gt;="&amp;N21)</f>
        <v>1</v>
      </c>
      <c r="P20" s="37">
        <f t="shared" si="7"/>
        <v>5.34037630909091</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10</v>
      </c>
      <c r="D21" s="32">
        <f t="shared" si="1"/>
        <v>0</v>
      </c>
      <c r="E21" s="3">
        <f>COUNTIF(Vertices[Degree],"&gt;= "&amp;D21)-COUNTIF(Vertices[Degree],"&gt;="&amp;D22)</f>
        <v>0</v>
      </c>
      <c r="F21" s="39">
        <f t="shared" si="2"/>
        <v>11.399999999999997</v>
      </c>
      <c r="G21" s="40">
        <f>COUNTIF(Vertices[In-Degree],"&gt;= "&amp;F21)-COUNTIF(Vertices[In-Degree],"&gt;="&amp;F22)</f>
        <v>0</v>
      </c>
      <c r="H21" s="39">
        <f t="shared" si="3"/>
        <v>12.436363636363634</v>
      </c>
      <c r="I21" s="40">
        <f>COUNTIF(Vertices[Out-Degree],"&gt;= "&amp;H21)-COUNTIF(Vertices[Out-Degree],"&gt;="&amp;H22)</f>
        <v>1</v>
      </c>
      <c r="J21" s="39">
        <f t="shared" si="4"/>
        <v>6938.1308901272705</v>
      </c>
      <c r="K21" s="40">
        <f>COUNTIF(Vertices[Betweenness Centrality],"&gt;= "&amp;J21)-COUNTIF(Vertices[Betweenness Centrality],"&gt;="&amp;J22)</f>
        <v>0</v>
      </c>
      <c r="L21" s="39">
        <f t="shared" si="5"/>
        <v>0.0012035636363636364</v>
      </c>
      <c r="M21" s="40">
        <f>COUNTIF(Vertices[Closeness Centrality],"&gt;= "&amp;L21)-COUNTIF(Vertices[Closeness Centrality],"&gt;="&amp;L22)</f>
        <v>0</v>
      </c>
      <c r="N21" s="39">
        <f t="shared" si="6"/>
        <v>0.016703072727272724</v>
      </c>
      <c r="O21" s="40">
        <f>COUNTIF(Vertices[Eigenvector Centrality],"&gt;= "&amp;N21)-COUNTIF(Vertices[Eigenvector Centrality],"&gt;="&amp;N22)</f>
        <v>0</v>
      </c>
      <c r="P21" s="39">
        <f t="shared" si="7"/>
        <v>5.619648381818183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11.999999999999996</v>
      </c>
      <c r="G22" s="38">
        <f>COUNTIF(Vertices[In-Degree],"&gt;= "&amp;F22)-COUNTIF(Vertices[In-Degree],"&gt;="&amp;F23)</f>
        <v>0</v>
      </c>
      <c r="H22" s="37">
        <f t="shared" si="3"/>
        <v>13.090909090909088</v>
      </c>
      <c r="I22" s="38">
        <f>COUNTIF(Vertices[Out-Degree],"&gt;= "&amp;H22)-COUNTIF(Vertices[Out-Degree],"&gt;="&amp;H23)</f>
        <v>0</v>
      </c>
      <c r="J22" s="37">
        <f t="shared" si="4"/>
        <v>7303.295673818179</v>
      </c>
      <c r="K22" s="38">
        <f>COUNTIF(Vertices[Betweenness Centrality],"&gt;= "&amp;J22)-COUNTIF(Vertices[Betweenness Centrality],"&gt;="&amp;J23)</f>
        <v>0</v>
      </c>
      <c r="L22" s="37">
        <f t="shared" si="5"/>
        <v>0.001266909090909091</v>
      </c>
      <c r="M22" s="38">
        <f>COUNTIF(Vertices[Closeness Centrality],"&gt;= "&amp;L22)-COUNTIF(Vertices[Closeness Centrality],"&gt;="&amp;L23)</f>
        <v>0</v>
      </c>
      <c r="N22" s="37">
        <f t="shared" si="6"/>
        <v>0.017582181818181816</v>
      </c>
      <c r="O22" s="38">
        <f>COUNTIF(Vertices[Eigenvector Centrality],"&gt;= "&amp;N22)-COUNTIF(Vertices[Eigenvector Centrality],"&gt;="&amp;N23)</f>
        <v>0</v>
      </c>
      <c r="P22" s="37">
        <f t="shared" si="7"/>
        <v>5.898920454545456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161</v>
      </c>
      <c r="D23" s="32">
        <f t="shared" si="1"/>
        <v>0</v>
      </c>
      <c r="E23" s="3">
        <f>COUNTIF(Vertices[Degree],"&gt;= "&amp;D23)-COUNTIF(Vertices[Degree],"&gt;="&amp;D24)</f>
        <v>0</v>
      </c>
      <c r="F23" s="39">
        <f t="shared" si="2"/>
        <v>12.599999999999996</v>
      </c>
      <c r="G23" s="40">
        <f>COUNTIF(Vertices[In-Degree],"&gt;= "&amp;F23)-COUNTIF(Vertices[In-Degree],"&gt;="&amp;F24)</f>
        <v>2</v>
      </c>
      <c r="H23" s="39">
        <f t="shared" si="3"/>
        <v>13.745454545454542</v>
      </c>
      <c r="I23" s="40">
        <f>COUNTIF(Vertices[Out-Degree],"&gt;= "&amp;H23)-COUNTIF(Vertices[Out-Degree],"&gt;="&amp;H24)</f>
        <v>0</v>
      </c>
      <c r="J23" s="39">
        <f t="shared" si="4"/>
        <v>7668.460457509088</v>
      </c>
      <c r="K23" s="40">
        <f>COUNTIF(Vertices[Betweenness Centrality],"&gt;= "&amp;J23)-COUNTIF(Vertices[Betweenness Centrality],"&gt;="&amp;J24)</f>
        <v>0</v>
      </c>
      <c r="L23" s="39">
        <f t="shared" si="5"/>
        <v>0.0013302545454545454</v>
      </c>
      <c r="M23" s="40">
        <f>COUNTIF(Vertices[Closeness Centrality],"&gt;= "&amp;L23)-COUNTIF(Vertices[Closeness Centrality],"&gt;="&amp;L24)</f>
        <v>0</v>
      </c>
      <c r="N23" s="39">
        <f t="shared" si="6"/>
        <v>0.01846129090909091</v>
      </c>
      <c r="O23" s="40">
        <f>COUNTIF(Vertices[Eigenvector Centrality],"&gt;= "&amp;N23)-COUNTIF(Vertices[Eigenvector Centrality],"&gt;="&amp;N24)</f>
        <v>0</v>
      </c>
      <c r="P23" s="39">
        <f t="shared" si="7"/>
        <v>6.178192527272729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552</v>
      </c>
      <c r="D24" s="32">
        <f t="shared" si="1"/>
        <v>0</v>
      </c>
      <c r="E24" s="3">
        <f>COUNTIF(Vertices[Degree],"&gt;= "&amp;D24)-COUNTIF(Vertices[Degree],"&gt;="&amp;D25)</f>
        <v>0</v>
      </c>
      <c r="F24" s="37">
        <f t="shared" si="2"/>
        <v>13.199999999999996</v>
      </c>
      <c r="G24" s="38">
        <f>COUNTIF(Vertices[In-Degree],"&gt;= "&amp;F24)-COUNTIF(Vertices[In-Degree],"&gt;="&amp;F25)</f>
        <v>0</v>
      </c>
      <c r="H24" s="37">
        <f t="shared" si="3"/>
        <v>14.399999999999997</v>
      </c>
      <c r="I24" s="38">
        <f>COUNTIF(Vertices[Out-Degree],"&gt;= "&amp;H24)-COUNTIF(Vertices[Out-Degree],"&gt;="&amp;H25)</f>
        <v>1</v>
      </c>
      <c r="J24" s="37">
        <f t="shared" si="4"/>
        <v>8033.625241199997</v>
      </c>
      <c r="K24" s="38">
        <f>COUNTIF(Vertices[Betweenness Centrality],"&gt;= "&amp;J24)-COUNTIF(Vertices[Betweenness Centrality],"&gt;="&amp;J25)</f>
        <v>0</v>
      </c>
      <c r="L24" s="37">
        <f t="shared" si="5"/>
        <v>0.0013935999999999998</v>
      </c>
      <c r="M24" s="38">
        <f>COUNTIF(Vertices[Closeness Centrality],"&gt;= "&amp;L24)-COUNTIF(Vertices[Closeness Centrality],"&gt;="&amp;L25)</f>
        <v>0</v>
      </c>
      <c r="N24" s="37">
        <f t="shared" si="6"/>
        <v>0.0193404</v>
      </c>
      <c r="O24" s="38">
        <f>COUNTIF(Vertices[Eigenvector Centrality],"&gt;= "&amp;N24)-COUNTIF(Vertices[Eigenvector Centrality],"&gt;="&amp;N25)</f>
        <v>2</v>
      </c>
      <c r="P24" s="37">
        <f t="shared" si="7"/>
        <v>6.4574646000000016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13.799999999999995</v>
      </c>
      <c r="G25" s="40">
        <f>COUNTIF(Vertices[In-Degree],"&gt;= "&amp;F25)-COUNTIF(Vertices[In-Degree],"&gt;="&amp;F26)</f>
        <v>0</v>
      </c>
      <c r="H25" s="39">
        <f t="shared" si="3"/>
        <v>15.054545454545451</v>
      </c>
      <c r="I25" s="40">
        <f>COUNTIF(Vertices[Out-Degree],"&gt;= "&amp;H25)-COUNTIF(Vertices[Out-Degree],"&gt;="&amp;H26)</f>
        <v>0</v>
      </c>
      <c r="J25" s="39">
        <f t="shared" si="4"/>
        <v>8398.790024890906</v>
      </c>
      <c r="K25" s="40">
        <f>COUNTIF(Vertices[Betweenness Centrality],"&gt;= "&amp;J25)-COUNTIF(Vertices[Betweenness Centrality],"&gt;="&amp;J26)</f>
        <v>0</v>
      </c>
      <c r="L25" s="39">
        <f t="shared" si="5"/>
        <v>0.0014569454545454543</v>
      </c>
      <c r="M25" s="40">
        <f>COUNTIF(Vertices[Closeness Centrality],"&gt;= "&amp;L25)-COUNTIF(Vertices[Closeness Centrality],"&gt;="&amp;L26)</f>
        <v>0</v>
      </c>
      <c r="N25" s="39">
        <f t="shared" si="6"/>
        <v>0.020219509090909093</v>
      </c>
      <c r="O25" s="40">
        <f>COUNTIF(Vertices[Eigenvector Centrality],"&gt;= "&amp;N25)-COUNTIF(Vertices[Eigenvector Centrality],"&gt;="&amp;N26)</f>
        <v>0</v>
      </c>
      <c r="P25" s="39">
        <f t="shared" si="7"/>
        <v>6.736736672727274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14.399999999999995</v>
      </c>
      <c r="G26" s="38">
        <f>COUNTIF(Vertices[In-Degree],"&gt;= "&amp;F26)-COUNTIF(Vertices[In-Degree],"&gt;="&amp;F28)</f>
        <v>0</v>
      </c>
      <c r="H26" s="37">
        <f t="shared" si="3"/>
        <v>15.709090909090905</v>
      </c>
      <c r="I26" s="38">
        <f>COUNTIF(Vertices[Out-Degree],"&gt;= "&amp;H26)-COUNTIF(Vertices[Out-Degree],"&gt;="&amp;H28)</f>
        <v>2</v>
      </c>
      <c r="J26" s="37">
        <f t="shared" si="4"/>
        <v>8763.954808581815</v>
      </c>
      <c r="K26" s="38">
        <f>COUNTIF(Vertices[Betweenness Centrality],"&gt;= "&amp;J26)-COUNTIF(Vertices[Betweenness Centrality],"&gt;="&amp;J28)</f>
        <v>0</v>
      </c>
      <c r="L26" s="37">
        <f t="shared" si="5"/>
        <v>0.0015202909090909088</v>
      </c>
      <c r="M26" s="38">
        <f>COUNTIF(Vertices[Closeness Centrality],"&gt;= "&amp;L26)-COUNTIF(Vertices[Closeness Centrality],"&gt;="&amp;L28)</f>
        <v>2</v>
      </c>
      <c r="N26" s="37">
        <f t="shared" si="6"/>
        <v>0.021098618181818185</v>
      </c>
      <c r="O26" s="38">
        <f>COUNTIF(Vertices[Eigenvector Centrality],"&gt;= "&amp;N26)-COUNTIF(Vertices[Eigenvector Centrality],"&gt;="&amp;N28)</f>
        <v>2</v>
      </c>
      <c r="P26" s="37">
        <f t="shared" si="7"/>
        <v>7.016008745454547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3.277594</v>
      </c>
      <c r="D27" s="32"/>
      <c r="E27" s="3">
        <f>COUNTIF(Vertices[Degree],"&gt;= "&amp;D27)-COUNTIF(Vertices[Degree],"&gt;="&amp;D28)</f>
        <v>0</v>
      </c>
      <c r="F27" s="61"/>
      <c r="G27" s="62">
        <f>COUNTIF(Vertices[In-Degree],"&gt;= "&amp;F27)-COUNTIF(Vertices[In-Degree],"&gt;="&amp;F28)</f>
        <v>-2</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-159</v>
      </c>
      <c r="N27" s="61"/>
      <c r="O27" s="62">
        <f>COUNTIF(Vertices[Eigenvector Centrality],"&gt;= "&amp;N27)-COUNTIF(Vertices[Eigenvector Centrality],"&gt;="&amp;N28)</f>
        <v>-15</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14.999999999999995</v>
      </c>
      <c r="G28" s="40">
        <f>COUNTIF(Vertices[In-Degree],"&gt;= "&amp;F28)-COUNTIF(Vertices[In-Degree],"&gt;="&amp;F40)</f>
        <v>0</v>
      </c>
      <c r="H28" s="39">
        <f>H26+($H$57-$H$2)/BinDivisor</f>
        <v>16.36363636363636</v>
      </c>
      <c r="I28" s="40">
        <f>COUNTIF(Vertices[Out-Degree],"&gt;= "&amp;H28)-COUNTIF(Vertices[Out-Degree],"&gt;="&amp;H40)</f>
        <v>1</v>
      </c>
      <c r="J28" s="39">
        <f>J26+($J$57-$J$2)/BinDivisor</f>
        <v>9129.119592272724</v>
      </c>
      <c r="K28" s="40">
        <f>COUNTIF(Vertices[Betweenness Centrality],"&gt;= "&amp;J28)-COUNTIF(Vertices[Betweenness Centrality],"&gt;="&amp;J40)</f>
        <v>0</v>
      </c>
      <c r="L28" s="39">
        <f>L26+($L$57-$L$2)/BinDivisor</f>
        <v>0.0015836363636363632</v>
      </c>
      <c r="M28" s="40">
        <f>COUNTIF(Vertices[Closeness Centrality],"&gt;= "&amp;L28)-COUNTIF(Vertices[Closeness Centrality],"&gt;="&amp;L40)</f>
        <v>0</v>
      </c>
      <c r="N28" s="39">
        <f>N26+($N$57-$N$2)/BinDivisor</f>
        <v>0.021977727272727277</v>
      </c>
      <c r="O28" s="40">
        <f>COUNTIF(Vertices[Eigenvector Centrality],"&gt;= "&amp;N28)-COUNTIF(Vertices[Eigenvector Centrality],"&gt;="&amp;N40)</f>
        <v>7</v>
      </c>
      <c r="P28" s="39">
        <f>P26+($P$57-$P$2)/BinDivisor</f>
        <v>7.29528081818182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0.010929342151061608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2680</v>
      </c>
      <c r="B30" s="34">
        <v>0.450026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2681</v>
      </c>
      <c r="B32" s="34" t="s">
        <v>2682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-159</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-159</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15.599999999999994</v>
      </c>
      <c r="G40" s="38">
        <f>COUNTIF(Vertices[In-Degree],"&gt;= "&amp;F40)-COUNTIF(Vertices[In-Degree],"&gt;="&amp;F41)</f>
        <v>0</v>
      </c>
      <c r="H40" s="37">
        <f>H28+($H$57-$H$2)/BinDivisor</f>
        <v>17.018181818181816</v>
      </c>
      <c r="I40" s="38">
        <f>COUNTIF(Vertices[Out-Degree],"&gt;= "&amp;H40)-COUNTIF(Vertices[Out-Degree],"&gt;="&amp;H41)</f>
        <v>0</v>
      </c>
      <c r="J40" s="37">
        <f>J28+($J$57-$J$2)/BinDivisor</f>
        <v>9494.284375963633</v>
      </c>
      <c r="K40" s="38">
        <f>COUNTIF(Vertices[Betweenness Centrality],"&gt;= "&amp;J40)-COUNTIF(Vertices[Betweenness Centrality],"&gt;="&amp;J41)</f>
        <v>1</v>
      </c>
      <c r="L40" s="37">
        <f>L28+($L$57-$L$2)/BinDivisor</f>
        <v>0.0016469818181818177</v>
      </c>
      <c r="M40" s="38">
        <f>COUNTIF(Vertices[Closeness Centrality],"&gt;= "&amp;L40)-COUNTIF(Vertices[Closeness Centrality],"&gt;="&amp;L41)</f>
        <v>38</v>
      </c>
      <c r="N40" s="37">
        <f>N28+($N$57-$N$2)/BinDivisor</f>
        <v>0.02285683636363637</v>
      </c>
      <c r="O40" s="38">
        <f>COUNTIF(Vertices[Eigenvector Centrality],"&gt;= "&amp;N40)-COUNTIF(Vertices[Eigenvector Centrality],"&gt;="&amp;N41)</f>
        <v>0</v>
      </c>
      <c r="P40" s="37">
        <f>P28+($P$57-$P$2)/BinDivisor</f>
        <v>7.574552890909093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16.199999999999996</v>
      </c>
      <c r="G41" s="40">
        <f>COUNTIF(Vertices[In-Degree],"&gt;= "&amp;F41)-COUNTIF(Vertices[In-Degree],"&gt;="&amp;F42)</f>
        <v>0</v>
      </c>
      <c r="H41" s="39">
        <f aca="true" t="shared" si="12" ref="H41:H56">H40+($H$57-$H$2)/BinDivisor</f>
        <v>17.672727272727272</v>
      </c>
      <c r="I41" s="40">
        <f>COUNTIF(Vertices[Out-Degree],"&gt;= "&amp;H41)-COUNTIF(Vertices[Out-Degree],"&gt;="&amp;H42)</f>
        <v>0</v>
      </c>
      <c r="J41" s="39">
        <f aca="true" t="shared" si="13" ref="J41:J56">J40+($J$57-$J$2)/BinDivisor</f>
        <v>9859.449159654541</v>
      </c>
      <c r="K41" s="40">
        <f>COUNTIF(Vertices[Betweenness Centrality],"&gt;= "&amp;J41)-COUNTIF(Vertices[Betweenness Centrality],"&gt;="&amp;J42)</f>
        <v>0</v>
      </c>
      <c r="L41" s="39">
        <f aca="true" t="shared" si="14" ref="L41:L56">L40+($L$57-$L$2)/BinDivisor</f>
        <v>0.0017103272727272722</v>
      </c>
      <c r="M41" s="40">
        <f>COUNTIF(Vertices[Closeness Centrality],"&gt;= "&amp;L41)-COUNTIF(Vertices[Closeness Centrality],"&gt;="&amp;L42)</f>
        <v>12</v>
      </c>
      <c r="N41" s="39">
        <f aca="true" t="shared" si="15" ref="N41:N56">N40+($N$57-$N$2)/BinDivisor</f>
        <v>0.02373594545454546</v>
      </c>
      <c r="O41" s="40">
        <f>COUNTIF(Vertices[Eigenvector Centrality],"&gt;= "&amp;N41)-COUNTIF(Vertices[Eigenvector Centrality],"&gt;="&amp;N42)</f>
        <v>0</v>
      </c>
      <c r="P41" s="39">
        <f aca="true" t="shared" si="16" ref="P41:P56">P40+($P$57-$P$2)/BinDivisor</f>
        <v>7.853824963636366</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16.799999999999997</v>
      </c>
      <c r="G42" s="38">
        <f>COUNTIF(Vertices[In-Degree],"&gt;= "&amp;F42)-COUNTIF(Vertices[In-Degree],"&gt;="&amp;F43)</f>
        <v>0</v>
      </c>
      <c r="H42" s="37">
        <f t="shared" si="12"/>
        <v>18.327272727272728</v>
      </c>
      <c r="I42" s="38">
        <f>COUNTIF(Vertices[Out-Degree],"&gt;= "&amp;H42)-COUNTIF(Vertices[Out-Degree],"&gt;="&amp;H43)</f>
        <v>0</v>
      </c>
      <c r="J42" s="37">
        <f t="shared" si="13"/>
        <v>10224.61394334545</v>
      </c>
      <c r="K42" s="38">
        <f>COUNTIF(Vertices[Betweenness Centrality],"&gt;= "&amp;J42)-COUNTIF(Vertices[Betweenness Centrality],"&gt;="&amp;J43)</f>
        <v>0</v>
      </c>
      <c r="L42" s="37">
        <f t="shared" si="14"/>
        <v>0.0017736727272727266</v>
      </c>
      <c r="M42" s="38">
        <f>COUNTIF(Vertices[Closeness Centrality],"&gt;= "&amp;L42)-COUNTIF(Vertices[Closeness Centrality],"&gt;="&amp;L43)</f>
        <v>13</v>
      </c>
      <c r="N42" s="37">
        <f t="shared" si="15"/>
        <v>0.024615054545454554</v>
      </c>
      <c r="O42" s="38">
        <f>COUNTIF(Vertices[Eigenvector Centrality],"&gt;= "&amp;N42)-COUNTIF(Vertices[Eigenvector Centrality],"&gt;="&amp;N43)</f>
        <v>0</v>
      </c>
      <c r="P42" s="37">
        <f t="shared" si="16"/>
        <v>8.133097036363639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17.4</v>
      </c>
      <c r="G43" s="40">
        <f>COUNTIF(Vertices[In-Degree],"&gt;= "&amp;F43)-COUNTIF(Vertices[In-Degree],"&gt;="&amp;F44)</f>
        <v>0</v>
      </c>
      <c r="H43" s="39">
        <f t="shared" si="12"/>
        <v>18.981818181818184</v>
      </c>
      <c r="I43" s="40">
        <f>COUNTIF(Vertices[Out-Degree],"&gt;= "&amp;H43)-COUNTIF(Vertices[Out-Degree],"&gt;="&amp;H44)</f>
        <v>1</v>
      </c>
      <c r="J43" s="39">
        <f t="shared" si="13"/>
        <v>10589.778727036359</v>
      </c>
      <c r="K43" s="40">
        <f>COUNTIF(Vertices[Betweenness Centrality],"&gt;= "&amp;J43)-COUNTIF(Vertices[Betweenness Centrality],"&gt;="&amp;J44)</f>
        <v>0</v>
      </c>
      <c r="L43" s="39">
        <f t="shared" si="14"/>
        <v>0.0018370181818181811</v>
      </c>
      <c r="M43" s="40">
        <f>COUNTIF(Vertices[Closeness Centrality],"&gt;= "&amp;L43)-COUNTIF(Vertices[Closeness Centrality],"&gt;="&amp;L44)</f>
        <v>55</v>
      </c>
      <c r="N43" s="39">
        <f t="shared" si="15"/>
        <v>0.025494163636363646</v>
      </c>
      <c r="O43" s="40">
        <f>COUNTIF(Vertices[Eigenvector Centrality],"&gt;= "&amp;N43)-COUNTIF(Vertices[Eigenvector Centrality],"&gt;="&amp;N44)</f>
        <v>0</v>
      </c>
      <c r="P43" s="39">
        <f t="shared" si="16"/>
        <v>8.41236910909091</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18</v>
      </c>
      <c r="G44" s="38">
        <f>COUNTIF(Vertices[In-Degree],"&gt;= "&amp;F44)-COUNTIF(Vertices[In-Degree],"&gt;="&amp;F45)</f>
        <v>0</v>
      </c>
      <c r="H44" s="37">
        <f t="shared" si="12"/>
        <v>19.63636363636364</v>
      </c>
      <c r="I44" s="38">
        <f>COUNTIF(Vertices[Out-Degree],"&gt;= "&amp;H44)-COUNTIF(Vertices[Out-Degree],"&gt;="&amp;H45)</f>
        <v>0</v>
      </c>
      <c r="J44" s="37">
        <f t="shared" si="13"/>
        <v>10954.943510727267</v>
      </c>
      <c r="K44" s="38">
        <f>COUNTIF(Vertices[Betweenness Centrality],"&gt;= "&amp;J44)-COUNTIF(Vertices[Betweenness Centrality],"&gt;="&amp;J45)</f>
        <v>0</v>
      </c>
      <c r="L44" s="37">
        <f t="shared" si="14"/>
        <v>0.0019003636363636356</v>
      </c>
      <c r="M44" s="38">
        <f>COUNTIF(Vertices[Closeness Centrality],"&gt;= "&amp;L44)-COUNTIF(Vertices[Closeness Centrality],"&gt;="&amp;L45)</f>
        <v>2</v>
      </c>
      <c r="N44" s="37">
        <f t="shared" si="15"/>
        <v>0.026373272727272738</v>
      </c>
      <c r="O44" s="38">
        <f>COUNTIF(Vertices[Eigenvector Centrality],"&gt;= "&amp;N44)-COUNTIF(Vertices[Eigenvector Centrality],"&gt;="&amp;N45)</f>
        <v>0</v>
      </c>
      <c r="P44" s="37">
        <f t="shared" si="16"/>
        <v>8.691641181818182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18.6</v>
      </c>
      <c r="G45" s="40">
        <f>COUNTIF(Vertices[In-Degree],"&gt;= "&amp;F45)-COUNTIF(Vertices[In-Degree],"&gt;="&amp;F46)</f>
        <v>0</v>
      </c>
      <c r="H45" s="39">
        <f t="shared" si="12"/>
        <v>20.290909090909096</v>
      </c>
      <c r="I45" s="40">
        <f>COUNTIF(Vertices[Out-Degree],"&gt;= "&amp;H45)-COUNTIF(Vertices[Out-Degree],"&gt;="&amp;H46)</f>
        <v>0</v>
      </c>
      <c r="J45" s="39">
        <f t="shared" si="13"/>
        <v>11320.108294418176</v>
      </c>
      <c r="K45" s="40">
        <f>COUNTIF(Vertices[Betweenness Centrality],"&gt;= "&amp;J45)-COUNTIF(Vertices[Betweenness Centrality],"&gt;="&amp;J46)</f>
        <v>0</v>
      </c>
      <c r="L45" s="39">
        <f t="shared" si="14"/>
        <v>0.0019637090909090903</v>
      </c>
      <c r="M45" s="40">
        <f>COUNTIF(Vertices[Closeness Centrality],"&gt;= "&amp;L45)-COUNTIF(Vertices[Closeness Centrality],"&gt;="&amp;L46)</f>
        <v>2</v>
      </c>
      <c r="N45" s="39">
        <f t="shared" si="15"/>
        <v>0.02725238181818183</v>
      </c>
      <c r="O45" s="40">
        <f>COUNTIF(Vertices[Eigenvector Centrality],"&gt;= "&amp;N45)-COUNTIF(Vertices[Eigenvector Centrality],"&gt;="&amp;N46)</f>
        <v>0</v>
      </c>
      <c r="P45" s="39">
        <f t="shared" si="16"/>
        <v>8.970913254545454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19.200000000000003</v>
      </c>
      <c r="G46" s="38">
        <f>COUNTIF(Vertices[In-Degree],"&gt;= "&amp;F46)-COUNTIF(Vertices[In-Degree],"&gt;="&amp;F47)</f>
        <v>0</v>
      </c>
      <c r="H46" s="37">
        <f t="shared" si="12"/>
        <v>20.945454545454552</v>
      </c>
      <c r="I46" s="38">
        <f>COUNTIF(Vertices[Out-Degree],"&gt;= "&amp;H46)-COUNTIF(Vertices[Out-Degree],"&gt;="&amp;H47)</f>
        <v>0</v>
      </c>
      <c r="J46" s="37">
        <f t="shared" si="13"/>
        <v>11685.273078109085</v>
      </c>
      <c r="K46" s="38">
        <f>COUNTIF(Vertices[Betweenness Centrality],"&gt;= "&amp;J46)-COUNTIF(Vertices[Betweenness Centrality],"&gt;="&amp;J47)</f>
        <v>0</v>
      </c>
      <c r="L46" s="37">
        <f t="shared" si="14"/>
        <v>0.0020270545454545447</v>
      </c>
      <c r="M46" s="38">
        <f>COUNTIF(Vertices[Closeness Centrality],"&gt;= "&amp;L46)-COUNTIF(Vertices[Closeness Centrality],"&gt;="&amp;L47)</f>
        <v>1</v>
      </c>
      <c r="N46" s="37">
        <f t="shared" si="15"/>
        <v>0.028131490909090923</v>
      </c>
      <c r="O46" s="38">
        <f>COUNTIF(Vertices[Eigenvector Centrality],"&gt;= "&amp;N46)-COUNTIF(Vertices[Eigenvector Centrality],"&gt;="&amp;N47)</f>
        <v>1</v>
      </c>
      <c r="P46" s="37">
        <f t="shared" si="16"/>
        <v>9.250185327272726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19.800000000000004</v>
      </c>
      <c r="G47" s="40">
        <f>COUNTIF(Vertices[In-Degree],"&gt;= "&amp;F47)-COUNTIF(Vertices[In-Degree],"&gt;="&amp;F48)</f>
        <v>1</v>
      </c>
      <c r="H47" s="39">
        <f t="shared" si="12"/>
        <v>21.60000000000001</v>
      </c>
      <c r="I47" s="40">
        <f>COUNTIF(Vertices[Out-Degree],"&gt;= "&amp;H47)-COUNTIF(Vertices[Out-Degree],"&gt;="&amp;H48)</f>
        <v>0</v>
      </c>
      <c r="J47" s="39">
        <f t="shared" si="13"/>
        <v>12050.437861799994</v>
      </c>
      <c r="K47" s="40">
        <f>COUNTIF(Vertices[Betweenness Centrality],"&gt;= "&amp;J47)-COUNTIF(Vertices[Betweenness Centrality],"&gt;="&amp;J48)</f>
        <v>0</v>
      </c>
      <c r="L47" s="39">
        <f t="shared" si="14"/>
        <v>0.002090399999999999</v>
      </c>
      <c r="M47" s="40">
        <f>COUNTIF(Vertices[Closeness Centrality],"&gt;= "&amp;L47)-COUNTIF(Vertices[Closeness Centrality],"&gt;="&amp;L48)</f>
        <v>0</v>
      </c>
      <c r="N47" s="39">
        <f t="shared" si="15"/>
        <v>0.029010600000000015</v>
      </c>
      <c r="O47" s="40">
        <f>COUNTIF(Vertices[Eigenvector Centrality],"&gt;= "&amp;N47)-COUNTIF(Vertices[Eigenvector Centrality],"&gt;="&amp;N48)</f>
        <v>0</v>
      </c>
      <c r="P47" s="39">
        <f t="shared" si="16"/>
        <v>9.529457399999998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20.400000000000006</v>
      </c>
      <c r="G48" s="38">
        <f>COUNTIF(Vertices[In-Degree],"&gt;= "&amp;F48)-COUNTIF(Vertices[In-Degree],"&gt;="&amp;F49)</f>
        <v>0</v>
      </c>
      <c r="H48" s="37">
        <f t="shared" si="12"/>
        <v>22.254545454545465</v>
      </c>
      <c r="I48" s="38">
        <f>COUNTIF(Vertices[Out-Degree],"&gt;= "&amp;H48)-COUNTIF(Vertices[Out-Degree],"&gt;="&amp;H49)</f>
        <v>0</v>
      </c>
      <c r="J48" s="37">
        <f t="shared" si="13"/>
        <v>12415.602645490902</v>
      </c>
      <c r="K48" s="38">
        <f>COUNTIF(Vertices[Betweenness Centrality],"&gt;= "&amp;J48)-COUNTIF(Vertices[Betweenness Centrality],"&gt;="&amp;J49)</f>
        <v>0</v>
      </c>
      <c r="L48" s="37">
        <f t="shared" si="14"/>
        <v>0.0021537454545454537</v>
      </c>
      <c r="M48" s="38">
        <f>COUNTIF(Vertices[Closeness Centrality],"&gt;= "&amp;L48)-COUNTIF(Vertices[Closeness Centrality],"&gt;="&amp;L49)</f>
        <v>0</v>
      </c>
      <c r="N48" s="37">
        <f t="shared" si="15"/>
        <v>0.029889709090909107</v>
      </c>
      <c r="O48" s="38">
        <f>COUNTIF(Vertices[Eigenvector Centrality],"&gt;= "&amp;N48)-COUNTIF(Vertices[Eigenvector Centrality],"&gt;="&amp;N49)</f>
        <v>0</v>
      </c>
      <c r="P48" s="37">
        <f t="shared" si="16"/>
        <v>9.80872947272727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21.000000000000007</v>
      </c>
      <c r="G49" s="40">
        <f>COUNTIF(Vertices[In-Degree],"&gt;= "&amp;F49)-COUNTIF(Vertices[In-Degree],"&gt;="&amp;F50)</f>
        <v>0</v>
      </c>
      <c r="H49" s="39">
        <f t="shared" si="12"/>
        <v>22.90909090909092</v>
      </c>
      <c r="I49" s="40">
        <f>COUNTIF(Vertices[Out-Degree],"&gt;= "&amp;H49)-COUNTIF(Vertices[Out-Degree],"&gt;="&amp;H50)</f>
        <v>0</v>
      </c>
      <c r="J49" s="39">
        <f t="shared" si="13"/>
        <v>12780.767429181811</v>
      </c>
      <c r="K49" s="40">
        <f>COUNTIF(Vertices[Betweenness Centrality],"&gt;= "&amp;J49)-COUNTIF(Vertices[Betweenness Centrality],"&gt;="&amp;J50)</f>
        <v>0</v>
      </c>
      <c r="L49" s="39">
        <f t="shared" si="14"/>
        <v>0.002217090909090908</v>
      </c>
      <c r="M49" s="40">
        <f>COUNTIF(Vertices[Closeness Centrality],"&gt;= "&amp;L49)-COUNTIF(Vertices[Closeness Centrality],"&gt;="&amp;L50)</f>
        <v>17</v>
      </c>
      <c r="N49" s="39">
        <f t="shared" si="15"/>
        <v>0.0307688181818182</v>
      </c>
      <c r="O49" s="40">
        <f>COUNTIF(Vertices[Eigenvector Centrality],"&gt;= "&amp;N49)-COUNTIF(Vertices[Eigenvector Centrality],"&gt;="&amp;N50)</f>
        <v>0</v>
      </c>
      <c r="P49" s="39">
        <f t="shared" si="16"/>
        <v>10.088001545454542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21.60000000000001</v>
      </c>
      <c r="G50" s="38">
        <f>COUNTIF(Vertices[In-Degree],"&gt;= "&amp;F50)-COUNTIF(Vertices[In-Degree],"&gt;="&amp;F51)</f>
        <v>0</v>
      </c>
      <c r="H50" s="37">
        <f t="shared" si="12"/>
        <v>23.563636363636377</v>
      </c>
      <c r="I50" s="38">
        <f>COUNTIF(Vertices[Out-Degree],"&gt;= "&amp;H50)-COUNTIF(Vertices[Out-Degree],"&gt;="&amp;H51)</f>
        <v>0</v>
      </c>
      <c r="J50" s="37">
        <f t="shared" si="13"/>
        <v>13145.93221287272</v>
      </c>
      <c r="K50" s="38">
        <f>COUNTIF(Vertices[Betweenness Centrality],"&gt;= "&amp;J50)-COUNTIF(Vertices[Betweenness Centrality],"&gt;="&amp;J51)</f>
        <v>0</v>
      </c>
      <c r="L50" s="37">
        <f t="shared" si="14"/>
        <v>0.0022804363636363626</v>
      </c>
      <c r="M50" s="38">
        <f>COUNTIF(Vertices[Closeness Centrality],"&gt;= "&amp;L50)-COUNTIF(Vertices[Closeness Centrality],"&gt;="&amp;L51)</f>
        <v>7</v>
      </c>
      <c r="N50" s="37">
        <f t="shared" si="15"/>
        <v>0.03164792727272729</v>
      </c>
      <c r="O50" s="38">
        <f>COUNTIF(Vertices[Eigenvector Centrality],"&gt;= "&amp;N50)-COUNTIF(Vertices[Eigenvector Centrality],"&gt;="&amp;N51)</f>
        <v>1</v>
      </c>
      <c r="P50" s="37">
        <f t="shared" si="16"/>
        <v>10.367273618181814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22.20000000000001</v>
      </c>
      <c r="G51" s="40">
        <f>COUNTIF(Vertices[In-Degree],"&gt;= "&amp;F51)-COUNTIF(Vertices[In-Degree],"&gt;="&amp;F52)</f>
        <v>0</v>
      </c>
      <c r="H51" s="39">
        <f t="shared" si="12"/>
        <v>24.218181818181833</v>
      </c>
      <c r="I51" s="40">
        <f>COUNTIF(Vertices[Out-Degree],"&gt;= "&amp;H51)-COUNTIF(Vertices[Out-Degree],"&gt;="&amp;H52)</f>
        <v>0</v>
      </c>
      <c r="J51" s="39">
        <f t="shared" si="13"/>
        <v>13511.096996563629</v>
      </c>
      <c r="K51" s="40">
        <f>COUNTIF(Vertices[Betweenness Centrality],"&gt;= "&amp;J51)-COUNTIF(Vertices[Betweenness Centrality],"&gt;="&amp;J52)</f>
        <v>0</v>
      </c>
      <c r="L51" s="39">
        <f t="shared" si="14"/>
        <v>0.002343781818181817</v>
      </c>
      <c r="M51" s="40">
        <f>COUNTIF(Vertices[Closeness Centrality],"&gt;= "&amp;L51)-COUNTIF(Vertices[Closeness Centrality],"&gt;="&amp;L52)</f>
        <v>3</v>
      </c>
      <c r="N51" s="39">
        <f t="shared" si="15"/>
        <v>0.03252703636363638</v>
      </c>
      <c r="O51" s="40">
        <f>COUNTIF(Vertices[Eigenvector Centrality],"&gt;= "&amp;N51)-COUNTIF(Vertices[Eigenvector Centrality],"&gt;="&amp;N52)</f>
        <v>0</v>
      </c>
      <c r="P51" s="39">
        <f t="shared" si="16"/>
        <v>10.646545690909086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22.80000000000001</v>
      </c>
      <c r="G52" s="38">
        <f>COUNTIF(Vertices[In-Degree],"&gt;= "&amp;F52)-COUNTIF(Vertices[In-Degree],"&gt;="&amp;F53)</f>
        <v>0</v>
      </c>
      <c r="H52" s="37">
        <f t="shared" si="12"/>
        <v>24.87272727272729</v>
      </c>
      <c r="I52" s="38">
        <f>COUNTIF(Vertices[Out-Degree],"&gt;= "&amp;H52)-COUNTIF(Vertices[Out-Degree],"&gt;="&amp;H53)</f>
        <v>0</v>
      </c>
      <c r="J52" s="37">
        <f t="shared" si="13"/>
        <v>13876.261780254537</v>
      </c>
      <c r="K52" s="38">
        <f>COUNTIF(Vertices[Betweenness Centrality],"&gt;= "&amp;J52)-COUNTIF(Vertices[Betweenness Centrality],"&gt;="&amp;J53)</f>
        <v>0</v>
      </c>
      <c r="L52" s="37">
        <f t="shared" si="14"/>
        <v>0.0024071272727272715</v>
      </c>
      <c r="M52" s="38">
        <f>COUNTIF(Vertices[Closeness Centrality],"&gt;= "&amp;L52)-COUNTIF(Vertices[Closeness Centrality],"&gt;="&amp;L53)</f>
        <v>2</v>
      </c>
      <c r="N52" s="37">
        <f t="shared" si="15"/>
        <v>0.03340614545454547</v>
      </c>
      <c r="O52" s="38">
        <f>COUNTIF(Vertices[Eigenvector Centrality],"&gt;= "&amp;N52)-COUNTIF(Vertices[Eigenvector Centrality],"&gt;="&amp;N53)</f>
        <v>1</v>
      </c>
      <c r="P52" s="37">
        <f t="shared" si="16"/>
        <v>10.925817763636358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23.400000000000013</v>
      </c>
      <c r="G53" s="40">
        <f>COUNTIF(Vertices[In-Degree],"&gt;= "&amp;F53)-COUNTIF(Vertices[In-Degree],"&gt;="&amp;F54)</f>
        <v>0</v>
      </c>
      <c r="H53" s="39">
        <f t="shared" si="12"/>
        <v>25.527272727272745</v>
      </c>
      <c r="I53" s="40">
        <f>COUNTIF(Vertices[Out-Degree],"&gt;= "&amp;H53)-COUNTIF(Vertices[Out-Degree],"&gt;="&amp;H54)</f>
        <v>0</v>
      </c>
      <c r="J53" s="39">
        <f t="shared" si="13"/>
        <v>14241.426563945446</v>
      </c>
      <c r="K53" s="40">
        <f>COUNTIF(Vertices[Betweenness Centrality],"&gt;= "&amp;J53)-COUNTIF(Vertices[Betweenness Centrality],"&gt;="&amp;J54)</f>
        <v>0</v>
      </c>
      <c r="L53" s="39">
        <f t="shared" si="14"/>
        <v>0.002470472727272726</v>
      </c>
      <c r="M53" s="40">
        <f>COUNTIF(Vertices[Closeness Centrality],"&gt;= "&amp;L53)-COUNTIF(Vertices[Closeness Centrality],"&gt;="&amp;L54)</f>
        <v>4</v>
      </c>
      <c r="N53" s="39">
        <f t="shared" si="15"/>
        <v>0.03428525454545456</v>
      </c>
      <c r="O53" s="40">
        <f>COUNTIF(Vertices[Eigenvector Centrality],"&gt;= "&amp;N53)-COUNTIF(Vertices[Eigenvector Centrality],"&gt;="&amp;N54)</f>
        <v>0</v>
      </c>
      <c r="P53" s="39">
        <f t="shared" si="16"/>
        <v>11.20508983636363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24.000000000000014</v>
      </c>
      <c r="G54" s="38">
        <f>COUNTIF(Vertices[In-Degree],"&gt;= "&amp;F54)-COUNTIF(Vertices[In-Degree],"&gt;="&amp;F55)</f>
        <v>0</v>
      </c>
      <c r="H54" s="37">
        <f t="shared" si="12"/>
        <v>26.1818181818182</v>
      </c>
      <c r="I54" s="38">
        <f>COUNTIF(Vertices[Out-Degree],"&gt;= "&amp;H54)-COUNTIF(Vertices[Out-Degree],"&gt;="&amp;H55)</f>
        <v>0</v>
      </c>
      <c r="J54" s="37">
        <f t="shared" si="13"/>
        <v>14606.591347636355</v>
      </c>
      <c r="K54" s="38">
        <f>COUNTIF(Vertices[Betweenness Centrality],"&gt;= "&amp;J54)-COUNTIF(Vertices[Betweenness Centrality],"&gt;="&amp;J55)</f>
        <v>0</v>
      </c>
      <c r="L54" s="37">
        <f t="shared" si="14"/>
        <v>0.0025338181818181805</v>
      </c>
      <c r="M54" s="38">
        <f>COUNTIF(Vertices[Closeness Centrality],"&gt;= "&amp;L54)-COUNTIF(Vertices[Closeness Centrality],"&gt;="&amp;L55)</f>
        <v>1</v>
      </c>
      <c r="N54" s="37">
        <f t="shared" si="15"/>
        <v>0.035164363636363646</v>
      </c>
      <c r="O54" s="38">
        <f>COUNTIF(Vertices[Eigenvector Centrality],"&gt;= "&amp;N54)-COUNTIF(Vertices[Eigenvector Centrality],"&gt;="&amp;N55)</f>
        <v>0</v>
      </c>
      <c r="P54" s="37">
        <f t="shared" si="16"/>
        <v>11.484361909090902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24.600000000000016</v>
      </c>
      <c r="G55" s="40">
        <f>COUNTIF(Vertices[In-Degree],"&gt;= "&amp;F55)-COUNTIF(Vertices[In-Degree],"&gt;="&amp;F56)</f>
        <v>0</v>
      </c>
      <c r="H55" s="39">
        <f t="shared" si="12"/>
        <v>26.836363636363657</v>
      </c>
      <c r="I55" s="40">
        <f>COUNTIF(Vertices[Out-Degree],"&gt;= "&amp;H55)-COUNTIF(Vertices[Out-Degree],"&gt;="&amp;H56)</f>
        <v>0</v>
      </c>
      <c r="J55" s="39">
        <f t="shared" si="13"/>
        <v>14971.756131327264</v>
      </c>
      <c r="K55" s="40">
        <f>COUNTIF(Vertices[Betweenness Centrality],"&gt;= "&amp;J55)-COUNTIF(Vertices[Betweenness Centrality],"&gt;="&amp;J56)</f>
        <v>0</v>
      </c>
      <c r="L55" s="39">
        <f t="shared" si="14"/>
        <v>0.002597163636363635</v>
      </c>
      <c r="M55" s="40">
        <f>COUNTIF(Vertices[Closeness Centrality],"&gt;= "&amp;L55)-COUNTIF(Vertices[Closeness Centrality],"&gt;="&amp;L56)</f>
        <v>1</v>
      </c>
      <c r="N55" s="39">
        <f t="shared" si="15"/>
        <v>0.036043472727272735</v>
      </c>
      <c r="O55" s="40">
        <f>COUNTIF(Vertices[Eigenvector Centrality],"&gt;= "&amp;N55)-COUNTIF(Vertices[Eigenvector Centrality],"&gt;="&amp;N56)</f>
        <v>0</v>
      </c>
      <c r="P55" s="39">
        <f t="shared" si="16"/>
        <v>11.763633981818174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25.200000000000017</v>
      </c>
      <c r="G56" s="38">
        <f>COUNTIF(Vertices[In-Degree],"&gt;= "&amp;F56)-COUNTIF(Vertices[In-Degree],"&gt;="&amp;F57)</f>
        <v>0</v>
      </c>
      <c r="H56" s="37">
        <f t="shared" si="12"/>
        <v>27.490909090909113</v>
      </c>
      <c r="I56" s="38">
        <f>COUNTIF(Vertices[Out-Degree],"&gt;= "&amp;H56)-COUNTIF(Vertices[Out-Degree],"&gt;="&amp;H57)</f>
        <v>0</v>
      </c>
      <c r="J56" s="37">
        <f t="shared" si="13"/>
        <v>15336.920915018172</v>
      </c>
      <c r="K56" s="38">
        <f>COUNTIF(Vertices[Betweenness Centrality],"&gt;= "&amp;J56)-COUNTIF(Vertices[Betweenness Centrality],"&gt;="&amp;J57)</f>
        <v>0</v>
      </c>
      <c r="L56" s="37">
        <f t="shared" si="14"/>
        <v>0.0026605090909090894</v>
      </c>
      <c r="M56" s="38">
        <f>COUNTIF(Vertices[Closeness Centrality],"&gt;= "&amp;L56)-COUNTIF(Vertices[Closeness Centrality],"&gt;="&amp;L57)</f>
        <v>0</v>
      </c>
      <c r="N56" s="37">
        <f t="shared" si="15"/>
        <v>0.036922581818181824</v>
      </c>
      <c r="O56" s="38">
        <f>COUNTIF(Vertices[Eigenvector Centrality],"&gt;= "&amp;N56)-COUNTIF(Vertices[Eigenvector Centrality],"&gt;="&amp;N57)</f>
        <v>4</v>
      </c>
      <c r="P56" s="37">
        <f t="shared" si="16"/>
        <v>12.042906054545446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33</v>
      </c>
      <c r="G57" s="42">
        <f>COUNTIF(Vertices[In-Degree],"&gt;= "&amp;F57)-COUNTIF(Vertices[In-Degree],"&gt;="&amp;F58)</f>
        <v>1</v>
      </c>
      <c r="H57" s="41">
        <f>MAX(Vertices[Out-Degree])</f>
        <v>36</v>
      </c>
      <c r="I57" s="42">
        <f>COUNTIF(Vertices[Out-Degree],"&gt;= "&amp;H57)-COUNTIF(Vertices[Out-Degree],"&gt;="&amp;H58)</f>
        <v>1</v>
      </c>
      <c r="J57" s="41">
        <f>MAX(Vertices[Betweenness Centrality])</f>
        <v>20084.063103</v>
      </c>
      <c r="K57" s="42">
        <f>COUNTIF(Vertices[Betweenness Centrality],"&gt;= "&amp;J57)-COUNTIF(Vertices[Betweenness Centrality],"&gt;="&amp;J58)</f>
        <v>1</v>
      </c>
      <c r="L57" s="41">
        <f>MAX(Vertices[Closeness Centrality])</f>
        <v>0.003484</v>
      </c>
      <c r="M57" s="42">
        <f>COUNTIF(Vertices[Closeness Centrality],"&gt;= "&amp;L57)-COUNTIF(Vertices[Closeness Centrality],"&gt;="&amp;L58)</f>
        <v>1</v>
      </c>
      <c r="N57" s="41">
        <f>MAX(Vertices[Eigenvector Centrality])</f>
        <v>0.048351</v>
      </c>
      <c r="O57" s="42">
        <f>COUNTIF(Vertices[Eigenvector Centrality],"&gt;= "&amp;N57)-COUNTIF(Vertices[Eigenvector Centrality],"&gt;="&amp;N58)</f>
        <v>1</v>
      </c>
      <c r="P57" s="41">
        <f>MAX(Vertices[PageRank])</f>
        <v>15.673443</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33</v>
      </c>
    </row>
    <row r="71" spans="1:2" ht="15">
      <c r="A71" s="33" t="s">
        <v>90</v>
      </c>
      <c r="B71" s="47">
        <f>_xlfn.IFERROR(AVERAGE(Vertices[In-Degree]),NoMetricMessage)</f>
        <v>1.9058823529411764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36</v>
      </c>
    </row>
    <row r="85" spans="1:2" ht="15">
      <c r="A85" s="33" t="s">
        <v>96</v>
      </c>
      <c r="B85" s="47">
        <f>_xlfn.IFERROR(AVERAGE(Vertices[Out-Degree]),NoMetricMessage)</f>
        <v>1.9058823529411764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20084.063103</v>
      </c>
    </row>
    <row r="99" spans="1:2" ht="15">
      <c r="A99" s="33" t="s">
        <v>102</v>
      </c>
      <c r="B99" s="47">
        <f>_xlfn.IFERROR(AVERAGE(Vertices[Betweenness Centrality]),NoMetricMessage)</f>
        <v>348.39999995882374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0.003484</v>
      </c>
    </row>
    <row r="113" spans="1:2" ht="15">
      <c r="A113" s="33" t="s">
        <v>108</v>
      </c>
      <c r="B113" s="47">
        <f>_xlfn.IFERROR(AVERAGE(Vertices[Closeness Centrality]),NoMetricMessage)</f>
        <v>0.001823394117647059</v>
      </c>
    </row>
    <row r="114" spans="1:2" ht="15">
      <c r="A114" s="33" t="s">
        <v>109</v>
      </c>
      <c r="B114" s="47">
        <f>_xlfn.IFERROR(MEDIAN(Vertices[Closeness Centrality]),NoMetricMessage)</f>
        <v>0.001859</v>
      </c>
    </row>
    <row r="125" spans="1:2" ht="15">
      <c r="A125" s="33" t="s">
        <v>112</v>
      </c>
      <c r="B125" s="47">
        <f>IF(COUNT(Vertices[Eigenvector Centrality])&gt;0,N2,NoMetricMessage)</f>
        <v>0</v>
      </c>
    </row>
    <row r="126" spans="1:2" ht="15">
      <c r="A126" s="33" t="s">
        <v>113</v>
      </c>
      <c r="B126" s="47">
        <f>IF(COUNT(Vertices[Eigenvector Centrality])&gt;0,N57,NoMetricMessage)</f>
        <v>0.048351</v>
      </c>
    </row>
    <row r="127" spans="1:2" ht="15">
      <c r="A127" s="33" t="s">
        <v>114</v>
      </c>
      <c r="B127" s="47">
        <f>_xlfn.IFERROR(AVERAGE(Vertices[Eigenvector Centrality]),NoMetricMessage)</f>
        <v>0.0058822000000000015</v>
      </c>
    </row>
    <row r="128" spans="1:2" ht="15">
      <c r="A128" s="33" t="s">
        <v>115</v>
      </c>
      <c r="B128" s="47">
        <f>_xlfn.IFERROR(MEDIAN(Vertices[Eigenvector Centrality]),NoMetricMessage)</f>
        <v>0.002306</v>
      </c>
    </row>
    <row r="139" spans="1:2" ht="15">
      <c r="A139" s="33" t="s">
        <v>140</v>
      </c>
      <c r="B139" s="47">
        <f>IF(COUNT(Vertices[PageRank])&gt;0,P2,NoMetricMessage)</f>
        <v>0.313479</v>
      </c>
    </row>
    <row r="140" spans="1:2" ht="15">
      <c r="A140" s="33" t="s">
        <v>141</v>
      </c>
      <c r="B140" s="47">
        <f>IF(COUNT(Vertices[PageRank])&gt;0,P57,NoMetricMessage)</f>
        <v>15.673443</v>
      </c>
    </row>
    <row r="141" spans="1:2" ht="15">
      <c r="A141" s="33" t="s">
        <v>142</v>
      </c>
      <c r="B141" s="47">
        <f>_xlfn.IFERROR(AVERAGE(Vertices[PageRank]),NoMetricMessage)</f>
        <v>0.9999968529411754</v>
      </c>
    </row>
    <row r="142" spans="1:2" ht="15">
      <c r="A142" s="33" t="s">
        <v>143</v>
      </c>
      <c r="B142" s="47">
        <f>_xlfn.IFERROR(MEDIAN(Vertices[PageRank]),NoMetricMessage)</f>
        <v>0.602766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0.13767154464750536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2094</v>
      </c>
      <c r="K7" s="13" t="s">
        <v>2095</v>
      </c>
    </row>
    <row r="8" spans="1:11" ht="409.5">
      <c r="A8"/>
      <c r="B8">
        <v>2</v>
      </c>
      <c r="C8">
        <v>2</v>
      </c>
      <c r="D8" t="s">
        <v>61</v>
      </c>
      <c r="E8" t="s">
        <v>61</v>
      </c>
      <c r="H8" t="s">
        <v>73</v>
      </c>
      <c r="J8" t="s">
        <v>2096</v>
      </c>
      <c r="K8" s="13" t="s">
        <v>2097</v>
      </c>
    </row>
    <row r="9" spans="1:11" ht="409.5">
      <c r="A9"/>
      <c r="B9">
        <v>3</v>
      </c>
      <c r="C9">
        <v>4</v>
      </c>
      <c r="D9" t="s">
        <v>62</v>
      </c>
      <c r="E9" t="s">
        <v>62</v>
      </c>
      <c r="H9" t="s">
        <v>74</v>
      </c>
      <c r="J9" t="s">
        <v>2098</v>
      </c>
      <c r="K9" s="13" t="s">
        <v>2099</v>
      </c>
    </row>
    <row r="10" spans="1:11" ht="409.5">
      <c r="A10"/>
      <c r="B10">
        <v>4</v>
      </c>
      <c r="D10" t="s">
        <v>63</v>
      </c>
      <c r="E10" t="s">
        <v>63</v>
      </c>
      <c r="H10" t="s">
        <v>75</v>
      </c>
      <c r="J10" t="s">
        <v>2100</v>
      </c>
      <c r="K10" s="13" t="s">
        <v>2101</v>
      </c>
    </row>
    <row r="11" spans="1:11" ht="15">
      <c r="A11"/>
      <c r="B11">
        <v>5</v>
      </c>
      <c r="D11" t="s">
        <v>46</v>
      </c>
      <c r="E11">
        <v>1</v>
      </c>
      <c r="H11" t="s">
        <v>76</v>
      </c>
      <c r="J11" t="s">
        <v>2102</v>
      </c>
      <c r="K11" t="s">
        <v>2103</v>
      </c>
    </row>
    <row r="12" spans="1:11" ht="15">
      <c r="A12"/>
      <c r="B12"/>
      <c r="D12" t="s">
        <v>64</v>
      </c>
      <c r="E12">
        <v>2</v>
      </c>
      <c r="H12">
        <v>0</v>
      </c>
      <c r="J12" t="s">
        <v>2104</v>
      </c>
      <c r="K12" t="s">
        <v>2105</v>
      </c>
    </row>
    <row r="13" spans="1:11" ht="15">
      <c r="A13"/>
      <c r="B13"/>
      <c r="D13">
        <v>1</v>
      </c>
      <c r="E13">
        <v>3</v>
      </c>
      <c r="H13">
        <v>1</v>
      </c>
      <c r="J13" t="s">
        <v>2106</v>
      </c>
      <c r="K13" t="s">
        <v>2107</v>
      </c>
    </row>
    <row r="14" spans="4:11" ht="15">
      <c r="D14">
        <v>2</v>
      </c>
      <c r="E14">
        <v>4</v>
      </c>
      <c r="H14">
        <v>2</v>
      </c>
      <c r="J14" t="s">
        <v>2108</v>
      </c>
      <c r="K14" t="s">
        <v>2109</v>
      </c>
    </row>
    <row r="15" spans="4:11" ht="15">
      <c r="D15">
        <v>3</v>
      </c>
      <c r="E15">
        <v>5</v>
      </c>
      <c r="H15">
        <v>3</v>
      </c>
      <c r="J15" t="s">
        <v>2110</v>
      </c>
      <c r="K15" t="s">
        <v>2111</v>
      </c>
    </row>
    <row r="16" spans="4:11" ht="15">
      <c r="D16">
        <v>4</v>
      </c>
      <c r="E16">
        <v>6</v>
      </c>
      <c r="H16">
        <v>4</v>
      </c>
      <c r="J16" t="s">
        <v>2112</v>
      </c>
      <c r="K16" t="s">
        <v>2113</v>
      </c>
    </row>
    <row r="17" spans="4:11" ht="15">
      <c r="D17">
        <v>5</v>
      </c>
      <c r="E17">
        <v>7</v>
      </c>
      <c r="H17">
        <v>5</v>
      </c>
      <c r="J17" t="s">
        <v>2114</v>
      </c>
      <c r="K17" t="s">
        <v>2115</v>
      </c>
    </row>
    <row r="18" spans="4:11" ht="15">
      <c r="D18">
        <v>6</v>
      </c>
      <c r="E18">
        <v>8</v>
      </c>
      <c r="H18">
        <v>6</v>
      </c>
      <c r="J18" t="s">
        <v>2116</v>
      </c>
      <c r="K18" t="s">
        <v>2117</v>
      </c>
    </row>
    <row r="19" spans="4:11" ht="15">
      <c r="D19">
        <v>7</v>
      </c>
      <c r="E19">
        <v>9</v>
      </c>
      <c r="H19">
        <v>7</v>
      </c>
      <c r="J19" t="s">
        <v>2118</v>
      </c>
      <c r="K19" t="s">
        <v>2119</v>
      </c>
    </row>
    <row r="20" spans="4:11" ht="15">
      <c r="D20">
        <v>8</v>
      </c>
      <c r="H20">
        <v>8</v>
      </c>
      <c r="J20" t="s">
        <v>2120</v>
      </c>
      <c r="K20" t="s">
        <v>2121</v>
      </c>
    </row>
    <row r="21" spans="4:11" ht="409.5">
      <c r="D21">
        <v>9</v>
      </c>
      <c r="H21">
        <v>9</v>
      </c>
      <c r="J21" t="s">
        <v>2122</v>
      </c>
      <c r="K21" s="13" t="s">
        <v>2123</v>
      </c>
    </row>
    <row r="22" spans="4:11" ht="409.5">
      <c r="D22">
        <v>10</v>
      </c>
      <c r="J22" t="s">
        <v>2124</v>
      </c>
      <c r="K22" s="13" t="s">
        <v>2125</v>
      </c>
    </row>
    <row r="23" spans="4:11" ht="409.5">
      <c r="D23">
        <v>11</v>
      </c>
      <c r="J23" t="s">
        <v>2126</v>
      </c>
      <c r="K23" s="13" t="s">
        <v>2127</v>
      </c>
    </row>
    <row r="24" spans="10:11" ht="409.5">
      <c r="J24" t="s">
        <v>2128</v>
      </c>
      <c r="K24" s="13" t="s">
        <v>2764</v>
      </c>
    </row>
    <row r="25" spans="10:11" ht="15">
      <c r="J25" t="s">
        <v>2129</v>
      </c>
      <c r="K25" t="b">
        <v>0</v>
      </c>
    </row>
    <row r="26" spans="10:11" ht="15">
      <c r="J26" t="s">
        <v>2762</v>
      </c>
      <c r="K26" t="s">
        <v>2763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2155</v>
      </c>
      <c r="B1" s="13" t="s">
        <v>2156</v>
      </c>
      <c r="C1" s="13" t="s">
        <v>2157</v>
      </c>
      <c r="D1" s="13" t="s">
        <v>2159</v>
      </c>
      <c r="E1" s="78" t="s">
        <v>2158</v>
      </c>
      <c r="F1" s="78" t="s">
        <v>2161</v>
      </c>
      <c r="G1" s="13" t="s">
        <v>2160</v>
      </c>
      <c r="H1" s="13" t="s">
        <v>2163</v>
      </c>
      <c r="I1" s="78" t="s">
        <v>2162</v>
      </c>
      <c r="J1" s="78" t="s">
        <v>2165</v>
      </c>
      <c r="K1" s="78" t="s">
        <v>2164</v>
      </c>
      <c r="L1" s="78" t="s">
        <v>2167</v>
      </c>
      <c r="M1" s="13" t="s">
        <v>2166</v>
      </c>
      <c r="N1" s="13" t="s">
        <v>2169</v>
      </c>
      <c r="O1" s="78" t="s">
        <v>2168</v>
      </c>
      <c r="P1" s="78" t="s">
        <v>2171</v>
      </c>
      <c r="Q1" s="13" t="s">
        <v>2170</v>
      </c>
      <c r="R1" s="13" t="s">
        <v>2173</v>
      </c>
      <c r="S1" s="78" t="s">
        <v>2172</v>
      </c>
      <c r="T1" s="78" t="s">
        <v>2175</v>
      </c>
      <c r="U1" s="78" t="s">
        <v>2174</v>
      </c>
      <c r="V1" s="78" t="s">
        <v>2176</v>
      </c>
    </row>
    <row r="2" spans="1:22" ht="15">
      <c r="A2" s="83" t="s">
        <v>486</v>
      </c>
      <c r="B2" s="78">
        <v>2</v>
      </c>
      <c r="C2" s="83" t="s">
        <v>486</v>
      </c>
      <c r="D2" s="78">
        <v>2</v>
      </c>
      <c r="E2" s="78"/>
      <c r="F2" s="78"/>
      <c r="G2" s="83" t="s">
        <v>483</v>
      </c>
      <c r="H2" s="78">
        <v>2</v>
      </c>
      <c r="I2" s="78"/>
      <c r="J2" s="78"/>
      <c r="K2" s="78"/>
      <c r="L2" s="78"/>
      <c r="M2" s="83" t="s">
        <v>489</v>
      </c>
      <c r="N2" s="78">
        <v>1</v>
      </c>
      <c r="O2" s="78"/>
      <c r="P2" s="78"/>
      <c r="Q2" s="83" t="s">
        <v>482</v>
      </c>
      <c r="R2" s="78">
        <v>1</v>
      </c>
      <c r="S2" s="78"/>
      <c r="T2" s="78"/>
      <c r="U2" s="78"/>
      <c r="V2" s="78"/>
    </row>
    <row r="3" spans="1:22" ht="15">
      <c r="A3" s="83" t="s">
        <v>483</v>
      </c>
      <c r="B3" s="78">
        <v>2</v>
      </c>
      <c r="C3" s="83" t="s">
        <v>488</v>
      </c>
      <c r="D3" s="78">
        <v>1</v>
      </c>
      <c r="E3" s="78"/>
      <c r="F3" s="78"/>
      <c r="G3" s="83" t="s">
        <v>493</v>
      </c>
      <c r="H3" s="78">
        <v>1</v>
      </c>
      <c r="I3" s="78"/>
      <c r="J3" s="78"/>
      <c r="K3" s="78"/>
      <c r="L3" s="78"/>
      <c r="M3" s="78"/>
      <c r="N3" s="78"/>
      <c r="O3" s="78"/>
      <c r="P3" s="78"/>
      <c r="Q3" s="78"/>
      <c r="R3" s="78"/>
      <c r="S3" s="78"/>
      <c r="T3" s="78"/>
      <c r="U3" s="78"/>
      <c r="V3" s="78"/>
    </row>
    <row r="4" spans="1:22" ht="15">
      <c r="A4" s="83" t="s">
        <v>511</v>
      </c>
      <c r="B4" s="78">
        <v>1</v>
      </c>
      <c r="C4" s="83" t="s">
        <v>485</v>
      </c>
      <c r="D4" s="78">
        <v>1</v>
      </c>
      <c r="E4" s="78"/>
      <c r="F4" s="78"/>
      <c r="G4" s="83" t="s">
        <v>494</v>
      </c>
      <c r="H4" s="78">
        <v>1</v>
      </c>
      <c r="I4" s="78"/>
      <c r="J4" s="78"/>
      <c r="K4" s="78"/>
      <c r="L4" s="78"/>
      <c r="M4" s="78"/>
      <c r="N4" s="78"/>
      <c r="O4" s="78"/>
      <c r="P4" s="78"/>
      <c r="Q4" s="78"/>
      <c r="R4" s="78"/>
      <c r="S4" s="78"/>
      <c r="T4" s="78"/>
      <c r="U4" s="78"/>
      <c r="V4" s="78"/>
    </row>
    <row r="5" spans="1:22" ht="15">
      <c r="A5" s="83" t="s">
        <v>510</v>
      </c>
      <c r="B5" s="78">
        <v>1</v>
      </c>
      <c r="C5" s="83" t="s">
        <v>487</v>
      </c>
      <c r="D5" s="78">
        <v>1</v>
      </c>
      <c r="E5" s="78"/>
      <c r="F5" s="78"/>
      <c r="G5" s="83" t="s">
        <v>495</v>
      </c>
      <c r="H5" s="78">
        <v>1</v>
      </c>
      <c r="I5" s="78"/>
      <c r="J5" s="78"/>
      <c r="K5" s="78"/>
      <c r="L5" s="78"/>
      <c r="M5" s="78"/>
      <c r="N5" s="78"/>
      <c r="O5" s="78"/>
      <c r="P5" s="78"/>
      <c r="Q5" s="78"/>
      <c r="R5" s="78"/>
      <c r="S5" s="78"/>
      <c r="T5" s="78"/>
      <c r="U5" s="78"/>
      <c r="V5" s="78"/>
    </row>
    <row r="6" spans="1:22" ht="15">
      <c r="A6" s="83" t="s">
        <v>509</v>
      </c>
      <c r="B6" s="78">
        <v>1</v>
      </c>
      <c r="C6" s="78"/>
      <c r="D6" s="78"/>
      <c r="E6" s="78"/>
      <c r="F6" s="78"/>
      <c r="G6" s="83" t="s">
        <v>496</v>
      </c>
      <c r="H6" s="78">
        <v>1</v>
      </c>
      <c r="I6" s="78"/>
      <c r="J6" s="78"/>
      <c r="K6" s="78"/>
      <c r="L6" s="78"/>
      <c r="M6" s="78"/>
      <c r="N6" s="78"/>
      <c r="O6" s="78"/>
      <c r="P6" s="78"/>
      <c r="Q6" s="78"/>
      <c r="R6" s="78"/>
      <c r="S6" s="78"/>
      <c r="T6" s="78"/>
      <c r="U6" s="78"/>
      <c r="V6" s="78"/>
    </row>
    <row r="7" spans="1:22" ht="15">
      <c r="A7" s="83" t="s">
        <v>508</v>
      </c>
      <c r="B7" s="78">
        <v>1</v>
      </c>
      <c r="C7" s="78"/>
      <c r="D7" s="78"/>
      <c r="E7" s="78"/>
      <c r="F7" s="78"/>
      <c r="G7" s="83" t="s">
        <v>497</v>
      </c>
      <c r="H7" s="78">
        <v>1</v>
      </c>
      <c r="I7" s="78"/>
      <c r="J7" s="78"/>
      <c r="K7" s="78"/>
      <c r="L7" s="78"/>
      <c r="M7" s="78"/>
      <c r="N7" s="78"/>
      <c r="O7" s="78"/>
      <c r="P7" s="78"/>
      <c r="Q7" s="78"/>
      <c r="R7" s="78"/>
      <c r="S7" s="78"/>
      <c r="T7" s="78"/>
      <c r="U7" s="78"/>
      <c r="V7" s="78"/>
    </row>
    <row r="8" spans="1:22" ht="15">
      <c r="A8" s="83" t="s">
        <v>507</v>
      </c>
      <c r="B8" s="78">
        <v>1</v>
      </c>
      <c r="C8" s="78"/>
      <c r="D8" s="78"/>
      <c r="E8" s="78"/>
      <c r="F8" s="78"/>
      <c r="G8" s="83" t="s">
        <v>498</v>
      </c>
      <c r="H8" s="78">
        <v>1</v>
      </c>
      <c r="I8" s="78"/>
      <c r="J8" s="78"/>
      <c r="K8" s="78"/>
      <c r="L8" s="78"/>
      <c r="M8" s="78"/>
      <c r="N8" s="78"/>
      <c r="O8" s="78"/>
      <c r="P8" s="78"/>
      <c r="Q8" s="78"/>
      <c r="R8" s="78"/>
      <c r="S8" s="78"/>
      <c r="T8" s="78"/>
      <c r="U8" s="78"/>
      <c r="V8" s="78"/>
    </row>
    <row r="9" spans="1:22" ht="15">
      <c r="A9" s="83" t="s">
        <v>506</v>
      </c>
      <c r="B9" s="78">
        <v>1</v>
      </c>
      <c r="C9" s="78"/>
      <c r="D9" s="78"/>
      <c r="E9" s="78"/>
      <c r="F9" s="78"/>
      <c r="G9" s="83" t="s">
        <v>499</v>
      </c>
      <c r="H9" s="78">
        <v>1</v>
      </c>
      <c r="I9" s="78"/>
      <c r="J9" s="78"/>
      <c r="K9" s="78"/>
      <c r="L9" s="78"/>
      <c r="M9" s="78"/>
      <c r="N9" s="78"/>
      <c r="O9" s="78"/>
      <c r="P9" s="78"/>
      <c r="Q9" s="78"/>
      <c r="R9" s="78"/>
      <c r="S9" s="78"/>
      <c r="T9" s="78"/>
      <c r="U9" s="78"/>
      <c r="V9" s="78"/>
    </row>
    <row r="10" spans="1:22" ht="15">
      <c r="A10" s="83" t="s">
        <v>505</v>
      </c>
      <c r="B10" s="78">
        <v>1</v>
      </c>
      <c r="C10" s="78"/>
      <c r="D10" s="78"/>
      <c r="E10" s="78"/>
      <c r="F10" s="78"/>
      <c r="G10" s="83" t="s">
        <v>500</v>
      </c>
      <c r="H10" s="78">
        <v>1</v>
      </c>
      <c r="I10" s="78"/>
      <c r="J10" s="78"/>
      <c r="K10" s="78"/>
      <c r="L10" s="78"/>
      <c r="M10" s="78"/>
      <c r="N10" s="78"/>
      <c r="O10" s="78"/>
      <c r="P10" s="78"/>
      <c r="Q10" s="78"/>
      <c r="R10" s="78"/>
      <c r="S10" s="78"/>
      <c r="T10" s="78"/>
      <c r="U10" s="78"/>
      <c r="V10" s="78"/>
    </row>
    <row r="11" spans="1:22" ht="15">
      <c r="A11" s="83" t="s">
        <v>504</v>
      </c>
      <c r="B11" s="78">
        <v>1</v>
      </c>
      <c r="C11" s="78"/>
      <c r="D11" s="78"/>
      <c r="E11" s="78"/>
      <c r="F11" s="78"/>
      <c r="G11" s="83" t="s">
        <v>501</v>
      </c>
      <c r="H11" s="78">
        <v>1</v>
      </c>
      <c r="I11" s="78"/>
      <c r="J11" s="78"/>
      <c r="K11" s="78"/>
      <c r="L11" s="78"/>
      <c r="M11" s="78"/>
      <c r="N11" s="78"/>
      <c r="O11" s="78"/>
      <c r="P11" s="78"/>
      <c r="Q11" s="78"/>
      <c r="R11" s="78"/>
      <c r="S11" s="78"/>
      <c r="T11" s="78"/>
      <c r="U11" s="78"/>
      <c r="V11" s="78"/>
    </row>
    <row r="14" spans="1:22" ht="15" customHeight="1">
      <c r="A14" s="13" t="s">
        <v>2180</v>
      </c>
      <c r="B14" s="13" t="s">
        <v>2156</v>
      </c>
      <c r="C14" s="13" t="s">
        <v>2181</v>
      </c>
      <c r="D14" s="13" t="s">
        <v>2159</v>
      </c>
      <c r="E14" s="78" t="s">
        <v>2182</v>
      </c>
      <c r="F14" s="78" t="s">
        <v>2161</v>
      </c>
      <c r="G14" s="13" t="s">
        <v>2183</v>
      </c>
      <c r="H14" s="13" t="s">
        <v>2163</v>
      </c>
      <c r="I14" s="78" t="s">
        <v>2184</v>
      </c>
      <c r="J14" s="78" t="s">
        <v>2165</v>
      </c>
      <c r="K14" s="78" t="s">
        <v>2185</v>
      </c>
      <c r="L14" s="78" t="s">
        <v>2167</v>
      </c>
      <c r="M14" s="13" t="s">
        <v>2186</v>
      </c>
      <c r="N14" s="13" t="s">
        <v>2169</v>
      </c>
      <c r="O14" s="78" t="s">
        <v>2187</v>
      </c>
      <c r="P14" s="78" t="s">
        <v>2171</v>
      </c>
      <c r="Q14" s="13" t="s">
        <v>2188</v>
      </c>
      <c r="R14" s="13" t="s">
        <v>2173</v>
      </c>
      <c r="S14" s="78" t="s">
        <v>2189</v>
      </c>
      <c r="T14" s="78" t="s">
        <v>2175</v>
      </c>
      <c r="U14" s="78" t="s">
        <v>2190</v>
      </c>
      <c r="V14" s="78" t="s">
        <v>2176</v>
      </c>
    </row>
    <row r="15" spans="1:22" ht="15">
      <c r="A15" s="78" t="s">
        <v>512</v>
      </c>
      <c r="B15" s="78">
        <v>29</v>
      </c>
      <c r="C15" s="78" t="s">
        <v>512</v>
      </c>
      <c r="D15" s="78">
        <v>5</v>
      </c>
      <c r="E15" s="78"/>
      <c r="F15" s="78"/>
      <c r="G15" s="78" t="s">
        <v>512</v>
      </c>
      <c r="H15" s="78">
        <v>23</v>
      </c>
      <c r="I15" s="78"/>
      <c r="J15" s="78"/>
      <c r="K15" s="78"/>
      <c r="L15" s="78"/>
      <c r="M15" s="78" t="s">
        <v>514</v>
      </c>
      <c r="N15" s="78">
        <v>1</v>
      </c>
      <c r="O15" s="78"/>
      <c r="P15" s="78"/>
      <c r="Q15" s="78" t="s">
        <v>512</v>
      </c>
      <c r="R15" s="78">
        <v>1</v>
      </c>
      <c r="S15" s="78"/>
      <c r="T15" s="78"/>
      <c r="U15" s="78"/>
      <c r="V15" s="78"/>
    </row>
    <row r="16" spans="1:22" ht="15">
      <c r="A16" s="78" t="s">
        <v>513</v>
      </c>
      <c r="B16" s="78">
        <v>2</v>
      </c>
      <c r="C16" s="78"/>
      <c r="D16" s="78"/>
      <c r="E16" s="78"/>
      <c r="F16" s="78"/>
      <c r="G16" s="78" t="s">
        <v>513</v>
      </c>
      <c r="H16" s="78">
        <v>2</v>
      </c>
      <c r="I16" s="78"/>
      <c r="J16" s="78"/>
      <c r="K16" s="78"/>
      <c r="L16" s="78"/>
      <c r="M16" s="78"/>
      <c r="N16" s="78"/>
      <c r="O16" s="78"/>
      <c r="P16" s="78"/>
      <c r="Q16" s="78"/>
      <c r="R16" s="78"/>
      <c r="S16" s="78"/>
      <c r="T16" s="78"/>
      <c r="U16" s="78"/>
      <c r="V16" s="78"/>
    </row>
    <row r="17" spans="1:22" ht="15">
      <c r="A17" s="78" t="s">
        <v>514</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2193</v>
      </c>
      <c r="B20" s="13" t="s">
        <v>2156</v>
      </c>
      <c r="C20" s="78" t="s">
        <v>2197</v>
      </c>
      <c r="D20" s="78" t="s">
        <v>2159</v>
      </c>
      <c r="E20" s="78" t="s">
        <v>2198</v>
      </c>
      <c r="F20" s="78" t="s">
        <v>2161</v>
      </c>
      <c r="G20" s="78" t="s">
        <v>2199</v>
      </c>
      <c r="H20" s="78" t="s">
        <v>2163</v>
      </c>
      <c r="I20" s="78" t="s">
        <v>2200</v>
      </c>
      <c r="J20" s="78" t="s">
        <v>2165</v>
      </c>
      <c r="K20" s="13" t="s">
        <v>2201</v>
      </c>
      <c r="L20" s="13" t="s">
        <v>2167</v>
      </c>
      <c r="M20" s="13" t="s">
        <v>2202</v>
      </c>
      <c r="N20" s="13" t="s">
        <v>2169</v>
      </c>
      <c r="O20" s="78" t="s">
        <v>2203</v>
      </c>
      <c r="P20" s="78" t="s">
        <v>2171</v>
      </c>
      <c r="Q20" s="78" t="s">
        <v>2204</v>
      </c>
      <c r="R20" s="78" t="s">
        <v>2173</v>
      </c>
      <c r="S20" s="78" t="s">
        <v>2205</v>
      </c>
      <c r="T20" s="78" t="s">
        <v>2175</v>
      </c>
      <c r="U20" s="13" t="s">
        <v>2206</v>
      </c>
      <c r="V20" s="13" t="s">
        <v>2176</v>
      </c>
    </row>
    <row r="21" spans="1:22" ht="15">
      <c r="A21" s="78" t="s">
        <v>518</v>
      </c>
      <c r="B21" s="78">
        <v>14</v>
      </c>
      <c r="C21" s="78"/>
      <c r="D21" s="78"/>
      <c r="E21" s="78"/>
      <c r="F21" s="78"/>
      <c r="G21" s="78"/>
      <c r="H21" s="78"/>
      <c r="I21" s="78"/>
      <c r="J21" s="78"/>
      <c r="K21" s="78" t="s">
        <v>518</v>
      </c>
      <c r="L21" s="78">
        <v>13</v>
      </c>
      <c r="M21" s="78" t="s">
        <v>516</v>
      </c>
      <c r="N21" s="78">
        <v>10</v>
      </c>
      <c r="O21" s="78"/>
      <c r="P21" s="78"/>
      <c r="Q21" s="78"/>
      <c r="R21" s="78"/>
      <c r="S21" s="78"/>
      <c r="T21" s="78"/>
      <c r="U21" s="78" t="s">
        <v>222</v>
      </c>
      <c r="V21" s="78">
        <v>1</v>
      </c>
    </row>
    <row r="22" spans="1:22" ht="15">
      <c r="A22" s="78" t="s">
        <v>516</v>
      </c>
      <c r="B22" s="78">
        <v>10</v>
      </c>
      <c r="C22" s="78"/>
      <c r="D22" s="78"/>
      <c r="E22" s="78"/>
      <c r="F22" s="78"/>
      <c r="G22" s="78"/>
      <c r="H22" s="78"/>
      <c r="I22" s="78"/>
      <c r="J22" s="78"/>
      <c r="K22" s="78" t="s">
        <v>2194</v>
      </c>
      <c r="L22" s="78">
        <v>1</v>
      </c>
      <c r="M22" s="78" t="s">
        <v>518</v>
      </c>
      <c r="N22" s="78">
        <v>1</v>
      </c>
      <c r="O22" s="78"/>
      <c r="P22" s="78"/>
      <c r="Q22" s="78"/>
      <c r="R22" s="78"/>
      <c r="S22" s="78"/>
      <c r="T22" s="78"/>
      <c r="U22" s="78" t="s">
        <v>2195</v>
      </c>
      <c r="V22" s="78">
        <v>1</v>
      </c>
    </row>
    <row r="23" spans="1:22" ht="15">
      <c r="A23" s="78" t="s">
        <v>2194</v>
      </c>
      <c r="B23" s="78">
        <v>1</v>
      </c>
      <c r="C23" s="78"/>
      <c r="D23" s="78"/>
      <c r="E23" s="78"/>
      <c r="F23" s="78"/>
      <c r="G23" s="78"/>
      <c r="H23" s="78"/>
      <c r="I23" s="78"/>
      <c r="J23" s="78"/>
      <c r="K23" s="78"/>
      <c r="L23" s="78"/>
      <c r="M23" s="78" t="s">
        <v>2196</v>
      </c>
      <c r="N23" s="78">
        <v>1</v>
      </c>
      <c r="O23" s="78"/>
      <c r="P23" s="78"/>
      <c r="Q23" s="78"/>
      <c r="R23" s="78"/>
      <c r="S23" s="78"/>
      <c r="T23" s="78"/>
      <c r="U23" s="78"/>
      <c r="V23" s="78"/>
    </row>
    <row r="24" spans="1:22" ht="15">
      <c r="A24" s="78" t="s">
        <v>222</v>
      </c>
      <c r="B24" s="78">
        <v>1</v>
      </c>
      <c r="C24" s="78"/>
      <c r="D24" s="78"/>
      <c r="E24" s="78"/>
      <c r="F24" s="78"/>
      <c r="G24" s="78"/>
      <c r="H24" s="78"/>
      <c r="I24" s="78"/>
      <c r="J24" s="78"/>
      <c r="K24" s="78"/>
      <c r="L24" s="78"/>
      <c r="M24" s="78"/>
      <c r="N24" s="78"/>
      <c r="O24" s="78"/>
      <c r="P24" s="78"/>
      <c r="Q24" s="78"/>
      <c r="R24" s="78"/>
      <c r="S24" s="78"/>
      <c r="T24" s="78"/>
      <c r="U24" s="78"/>
      <c r="V24" s="78"/>
    </row>
    <row r="25" spans="1:22" ht="15">
      <c r="A25" s="78" t="s">
        <v>2195</v>
      </c>
      <c r="B25" s="78">
        <v>1</v>
      </c>
      <c r="C25" s="78"/>
      <c r="D25" s="78"/>
      <c r="E25" s="78"/>
      <c r="F25" s="78"/>
      <c r="G25" s="78"/>
      <c r="H25" s="78"/>
      <c r="I25" s="78"/>
      <c r="J25" s="78"/>
      <c r="K25" s="78"/>
      <c r="L25" s="78"/>
      <c r="M25" s="78"/>
      <c r="N25" s="78"/>
      <c r="O25" s="78"/>
      <c r="P25" s="78"/>
      <c r="Q25" s="78"/>
      <c r="R25" s="78"/>
      <c r="S25" s="78"/>
      <c r="T25" s="78"/>
      <c r="U25" s="78"/>
      <c r="V25" s="78"/>
    </row>
    <row r="26" spans="1:22" ht="15">
      <c r="A26" s="78" t="s">
        <v>2196</v>
      </c>
      <c r="B26" s="78">
        <v>1</v>
      </c>
      <c r="C26" s="78"/>
      <c r="D26" s="78"/>
      <c r="E26" s="78"/>
      <c r="F26" s="78"/>
      <c r="G26" s="78"/>
      <c r="H26" s="78"/>
      <c r="I26" s="78"/>
      <c r="J26" s="78"/>
      <c r="K26" s="78"/>
      <c r="L26" s="78"/>
      <c r="M26" s="78"/>
      <c r="N26" s="78"/>
      <c r="O26" s="78"/>
      <c r="P26" s="78"/>
      <c r="Q26" s="78"/>
      <c r="R26" s="78"/>
      <c r="S26" s="78"/>
      <c r="T26" s="78"/>
      <c r="U26" s="78"/>
      <c r="V26" s="78"/>
    </row>
    <row r="29" spans="1:22" ht="15" customHeight="1">
      <c r="A29" s="13" t="s">
        <v>2209</v>
      </c>
      <c r="B29" s="13" t="s">
        <v>2156</v>
      </c>
      <c r="C29" s="13" t="s">
        <v>2217</v>
      </c>
      <c r="D29" s="13" t="s">
        <v>2159</v>
      </c>
      <c r="E29" s="13" t="s">
        <v>2218</v>
      </c>
      <c r="F29" s="13" t="s">
        <v>2161</v>
      </c>
      <c r="G29" s="13" t="s">
        <v>2219</v>
      </c>
      <c r="H29" s="13" t="s">
        <v>2163</v>
      </c>
      <c r="I29" s="13" t="s">
        <v>2229</v>
      </c>
      <c r="J29" s="13" t="s">
        <v>2165</v>
      </c>
      <c r="K29" s="13" t="s">
        <v>2232</v>
      </c>
      <c r="L29" s="13" t="s">
        <v>2167</v>
      </c>
      <c r="M29" s="13" t="s">
        <v>2240</v>
      </c>
      <c r="N29" s="13" t="s">
        <v>2169</v>
      </c>
      <c r="O29" s="13" t="s">
        <v>2249</v>
      </c>
      <c r="P29" s="13" t="s">
        <v>2171</v>
      </c>
      <c r="Q29" s="13" t="s">
        <v>2250</v>
      </c>
      <c r="R29" s="13" t="s">
        <v>2173</v>
      </c>
      <c r="S29" s="13" t="s">
        <v>2251</v>
      </c>
      <c r="T29" s="13" t="s">
        <v>2175</v>
      </c>
      <c r="U29" s="78" t="s">
        <v>2253</v>
      </c>
      <c r="V29" s="78" t="s">
        <v>2176</v>
      </c>
    </row>
    <row r="30" spans="1:22" ht="15">
      <c r="A30" s="84" t="s">
        <v>2210</v>
      </c>
      <c r="B30" s="84">
        <v>64</v>
      </c>
      <c r="C30" s="84" t="s">
        <v>222</v>
      </c>
      <c r="D30" s="84">
        <v>5</v>
      </c>
      <c r="E30" s="84" t="s">
        <v>302</v>
      </c>
      <c r="F30" s="84">
        <v>16</v>
      </c>
      <c r="G30" s="84" t="s">
        <v>222</v>
      </c>
      <c r="H30" s="84">
        <v>46</v>
      </c>
      <c r="I30" s="84" t="s">
        <v>370</v>
      </c>
      <c r="J30" s="84">
        <v>5</v>
      </c>
      <c r="K30" s="84" t="s">
        <v>2216</v>
      </c>
      <c r="L30" s="84">
        <v>13</v>
      </c>
      <c r="M30" s="84" t="s">
        <v>2215</v>
      </c>
      <c r="N30" s="84">
        <v>11</v>
      </c>
      <c r="O30" s="84" t="s">
        <v>347</v>
      </c>
      <c r="P30" s="84">
        <v>2</v>
      </c>
      <c r="Q30" s="84" t="s">
        <v>283</v>
      </c>
      <c r="R30" s="84">
        <v>4</v>
      </c>
      <c r="S30" s="84" t="s">
        <v>2252</v>
      </c>
      <c r="T30" s="84">
        <v>2</v>
      </c>
      <c r="U30" s="84"/>
      <c r="V30" s="84"/>
    </row>
    <row r="31" spans="1:22" ht="15">
      <c r="A31" s="84" t="s">
        <v>2211</v>
      </c>
      <c r="B31" s="84">
        <v>29</v>
      </c>
      <c r="C31" s="84" t="s">
        <v>343</v>
      </c>
      <c r="D31" s="84">
        <v>4</v>
      </c>
      <c r="E31" s="84" t="s">
        <v>301</v>
      </c>
      <c r="F31" s="84">
        <v>16</v>
      </c>
      <c r="G31" s="84" t="s">
        <v>2220</v>
      </c>
      <c r="H31" s="84">
        <v>10</v>
      </c>
      <c r="I31" s="84" t="s">
        <v>222</v>
      </c>
      <c r="J31" s="84">
        <v>5</v>
      </c>
      <c r="K31" s="84" t="s">
        <v>2233</v>
      </c>
      <c r="L31" s="84">
        <v>13</v>
      </c>
      <c r="M31" s="84" t="s">
        <v>345</v>
      </c>
      <c r="N31" s="84">
        <v>10</v>
      </c>
      <c r="O31" s="84" t="s">
        <v>222</v>
      </c>
      <c r="P31" s="84">
        <v>2</v>
      </c>
      <c r="Q31" s="84" t="s">
        <v>282</v>
      </c>
      <c r="R31" s="84">
        <v>4</v>
      </c>
      <c r="S31" s="84"/>
      <c r="T31" s="84"/>
      <c r="U31" s="84"/>
      <c r="V31" s="84"/>
    </row>
    <row r="32" spans="1:22" ht="15">
      <c r="A32" s="84" t="s">
        <v>2212</v>
      </c>
      <c r="B32" s="84">
        <v>0</v>
      </c>
      <c r="C32" s="84" t="s">
        <v>342</v>
      </c>
      <c r="D32" s="84">
        <v>4</v>
      </c>
      <c r="E32" s="84" t="s">
        <v>286</v>
      </c>
      <c r="F32" s="84">
        <v>16</v>
      </c>
      <c r="G32" s="84" t="s">
        <v>2221</v>
      </c>
      <c r="H32" s="84">
        <v>9</v>
      </c>
      <c r="I32" s="84" t="s">
        <v>2230</v>
      </c>
      <c r="J32" s="84">
        <v>5</v>
      </c>
      <c r="K32" s="84" t="s">
        <v>2234</v>
      </c>
      <c r="L32" s="84">
        <v>13</v>
      </c>
      <c r="M32" s="84" t="s">
        <v>2241</v>
      </c>
      <c r="N32" s="84">
        <v>10</v>
      </c>
      <c r="O32" s="84"/>
      <c r="P32" s="84"/>
      <c r="Q32" s="84" t="s">
        <v>281</v>
      </c>
      <c r="R32" s="84">
        <v>4</v>
      </c>
      <c r="S32" s="84"/>
      <c r="T32" s="84"/>
      <c r="U32" s="84"/>
      <c r="V32" s="84"/>
    </row>
    <row r="33" spans="1:22" ht="15">
      <c r="A33" s="84" t="s">
        <v>2213</v>
      </c>
      <c r="B33" s="84">
        <v>2213</v>
      </c>
      <c r="C33" s="84" t="s">
        <v>330</v>
      </c>
      <c r="D33" s="84">
        <v>4</v>
      </c>
      <c r="E33" s="84" t="s">
        <v>300</v>
      </c>
      <c r="F33" s="84">
        <v>16</v>
      </c>
      <c r="G33" s="84" t="s">
        <v>2222</v>
      </c>
      <c r="H33" s="84">
        <v>7</v>
      </c>
      <c r="I33" s="84" t="s">
        <v>373</v>
      </c>
      <c r="J33" s="84">
        <v>4</v>
      </c>
      <c r="K33" s="84" t="s">
        <v>2235</v>
      </c>
      <c r="L33" s="84">
        <v>13</v>
      </c>
      <c r="M33" s="84" t="s">
        <v>2242</v>
      </c>
      <c r="N33" s="84">
        <v>10</v>
      </c>
      <c r="O33" s="84"/>
      <c r="P33" s="84"/>
      <c r="Q33" s="84" t="s">
        <v>280</v>
      </c>
      <c r="R33" s="84">
        <v>4</v>
      </c>
      <c r="S33" s="84"/>
      <c r="T33" s="84"/>
      <c r="U33" s="84"/>
      <c r="V33" s="84"/>
    </row>
    <row r="34" spans="1:22" ht="15">
      <c r="A34" s="84" t="s">
        <v>2214</v>
      </c>
      <c r="B34" s="84">
        <v>2306</v>
      </c>
      <c r="C34" s="84" t="s">
        <v>341</v>
      </c>
      <c r="D34" s="84">
        <v>3</v>
      </c>
      <c r="E34" s="84" t="s">
        <v>297</v>
      </c>
      <c r="F34" s="84">
        <v>16</v>
      </c>
      <c r="G34" s="84" t="s">
        <v>2223</v>
      </c>
      <c r="H34" s="84">
        <v>7</v>
      </c>
      <c r="I34" s="84" t="s">
        <v>372</v>
      </c>
      <c r="J34" s="84">
        <v>4</v>
      </c>
      <c r="K34" s="84" t="s">
        <v>296</v>
      </c>
      <c r="L34" s="84">
        <v>13</v>
      </c>
      <c r="M34" s="84" t="s">
        <v>2243</v>
      </c>
      <c r="N34" s="84">
        <v>10</v>
      </c>
      <c r="O34" s="84"/>
      <c r="P34" s="84"/>
      <c r="Q34" s="84" t="s">
        <v>222</v>
      </c>
      <c r="R34" s="84">
        <v>4</v>
      </c>
      <c r="S34" s="84"/>
      <c r="T34" s="84"/>
      <c r="U34" s="84"/>
      <c r="V34" s="84"/>
    </row>
    <row r="35" spans="1:22" ht="15">
      <c r="A35" s="84" t="s">
        <v>222</v>
      </c>
      <c r="B35" s="84">
        <v>81</v>
      </c>
      <c r="C35" s="84" t="s">
        <v>340</v>
      </c>
      <c r="D35" s="84">
        <v>3</v>
      </c>
      <c r="E35" s="84" t="s">
        <v>299</v>
      </c>
      <c r="F35" s="84">
        <v>15</v>
      </c>
      <c r="G35" s="84" t="s">
        <v>2224</v>
      </c>
      <c r="H35" s="84">
        <v>7</v>
      </c>
      <c r="I35" s="84" t="s">
        <v>371</v>
      </c>
      <c r="J35" s="84">
        <v>4</v>
      </c>
      <c r="K35" s="84" t="s">
        <v>2236</v>
      </c>
      <c r="L35" s="84">
        <v>13</v>
      </c>
      <c r="M35" s="84" t="s">
        <v>2244</v>
      </c>
      <c r="N35" s="84">
        <v>10</v>
      </c>
      <c r="O35" s="84"/>
      <c r="P35" s="84"/>
      <c r="Q35" s="84" t="s">
        <v>279</v>
      </c>
      <c r="R35" s="84">
        <v>4</v>
      </c>
      <c r="S35" s="84"/>
      <c r="T35" s="84"/>
      <c r="U35" s="84"/>
      <c r="V35" s="84"/>
    </row>
    <row r="36" spans="1:22" ht="15">
      <c r="A36" s="84" t="s">
        <v>296</v>
      </c>
      <c r="B36" s="84">
        <v>28</v>
      </c>
      <c r="C36" s="84" t="s">
        <v>339</v>
      </c>
      <c r="D36" s="84">
        <v>3</v>
      </c>
      <c r="E36" s="84" t="s">
        <v>298</v>
      </c>
      <c r="F36" s="84">
        <v>15</v>
      </c>
      <c r="G36" s="84" t="s">
        <v>2225</v>
      </c>
      <c r="H36" s="84">
        <v>6</v>
      </c>
      <c r="I36" s="84" t="s">
        <v>270</v>
      </c>
      <c r="J36" s="84">
        <v>3</v>
      </c>
      <c r="K36" s="84" t="s">
        <v>2237</v>
      </c>
      <c r="L36" s="84">
        <v>13</v>
      </c>
      <c r="M36" s="84" t="s">
        <v>2245</v>
      </c>
      <c r="N36" s="84">
        <v>10</v>
      </c>
      <c r="O36" s="84"/>
      <c r="P36" s="84"/>
      <c r="Q36" s="84" t="s">
        <v>278</v>
      </c>
      <c r="R36" s="84">
        <v>4</v>
      </c>
      <c r="S36" s="84"/>
      <c r="T36" s="84"/>
      <c r="U36" s="84"/>
      <c r="V36" s="84"/>
    </row>
    <row r="37" spans="1:22" ht="15">
      <c r="A37" s="84" t="s">
        <v>2215</v>
      </c>
      <c r="B37" s="84">
        <v>27</v>
      </c>
      <c r="C37" s="84" t="s">
        <v>338</v>
      </c>
      <c r="D37" s="84">
        <v>3</v>
      </c>
      <c r="E37" s="84" t="s">
        <v>222</v>
      </c>
      <c r="F37" s="84">
        <v>15</v>
      </c>
      <c r="G37" s="84" t="s">
        <v>2226</v>
      </c>
      <c r="H37" s="84">
        <v>6</v>
      </c>
      <c r="I37" s="84" t="s">
        <v>2215</v>
      </c>
      <c r="J37" s="84">
        <v>3</v>
      </c>
      <c r="K37" s="84" t="s">
        <v>2238</v>
      </c>
      <c r="L37" s="84">
        <v>13</v>
      </c>
      <c r="M37" s="84" t="s">
        <v>2246</v>
      </c>
      <c r="N37" s="84">
        <v>10</v>
      </c>
      <c r="O37" s="84"/>
      <c r="P37" s="84"/>
      <c r="Q37" s="84" t="s">
        <v>212</v>
      </c>
      <c r="R37" s="84">
        <v>3</v>
      </c>
      <c r="S37" s="84"/>
      <c r="T37" s="84"/>
      <c r="U37" s="84"/>
      <c r="V37" s="84"/>
    </row>
    <row r="38" spans="1:22" ht="15">
      <c r="A38" s="84" t="s">
        <v>286</v>
      </c>
      <c r="B38" s="84">
        <v>18</v>
      </c>
      <c r="C38" s="84" t="s">
        <v>337</v>
      </c>
      <c r="D38" s="84">
        <v>3</v>
      </c>
      <c r="E38" s="84" t="s">
        <v>284</v>
      </c>
      <c r="F38" s="84">
        <v>15</v>
      </c>
      <c r="G38" s="84" t="s">
        <v>2227</v>
      </c>
      <c r="H38" s="84">
        <v>5</v>
      </c>
      <c r="I38" s="84" t="s">
        <v>271</v>
      </c>
      <c r="J38" s="84">
        <v>2</v>
      </c>
      <c r="K38" s="84" t="s">
        <v>2239</v>
      </c>
      <c r="L38" s="84">
        <v>13</v>
      </c>
      <c r="M38" s="84" t="s">
        <v>2247</v>
      </c>
      <c r="N38" s="84">
        <v>10</v>
      </c>
      <c r="O38" s="84"/>
      <c r="P38" s="84"/>
      <c r="Q38" s="84" t="s">
        <v>213</v>
      </c>
      <c r="R38" s="84">
        <v>3</v>
      </c>
      <c r="S38" s="84"/>
      <c r="T38" s="84"/>
      <c r="U38" s="84"/>
      <c r="V38" s="84"/>
    </row>
    <row r="39" spans="1:22" ht="15">
      <c r="A39" s="84" t="s">
        <v>2216</v>
      </c>
      <c r="B39" s="84">
        <v>17</v>
      </c>
      <c r="C39" s="84" t="s">
        <v>336</v>
      </c>
      <c r="D39" s="84">
        <v>3</v>
      </c>
      <c r="E39" s="84" t="s">
        <v>303</v>
      </c>
      <c r="F39" s="84">
        <v>14</v>
      </c>
      <c r="G39" s="84" t="s">
        <v>2228</v>
      </c>
      <c r="H39" s="84">
        <v>4</v>
      </c>
      <c r="I39" s="84" t="s">
        <v>2231</v>
      </c>
      <c r="J39" s="84">
        <v>2</v>
      </c>
      <c r="K39" s="84" t="s">
        <v>2215</v>
      </c>
      <c r="L39" s="84">
        <v>13</v>
      </c>
      <c r="M39" s="84" t="s">
        <v>2248</v>
      </c>
      <c r="N39" s="84">
        <v>10</v>
      </c>
      <c r="O39" s="84"/>
      <c r="P39" s="84"/>
      <c r="Q39" s="84" t="s">
        <v>277</v>
      </c>
      <c r="R39" s="84">
        <v>3</v>
      </c>
      <c r="S39" s="84"/>
      <c r="T39" s="84"/>
      <c r="U39" s="84"/>
      <c r="V39" s="84"/>
    </row>
    <row r="42" spans="1:22" ht="15" customHeight="1">
      <c r="A42" s="13" t="s">
        <v>2263</v>
      </c>
      <c r="B42" s="13" t="s">
        <v>2156</v>
      </c>
      <c r="C42" s="13" t="s">
        <v>2274</v>
      </c>
      <c r="D42" s="13" t="s">
        <v>2159</v>
      </c>
      <c r="E42" s="13" t="s">
        <v>2285</v>
      </c>
      <c r="F42" s="13" t="s">
        <v>2161</v>
      </c>
      <c r="G42" s="13" t="s">
        <v>2292</v>
      </c>
      <c r="H42" s="13" t="s">
        <v>2163</v>
      </c>
      <c r="I42" s="13" t="s">
        <v>2303</v>
      </c>
      <c r="J42" s="13" t="s">
        <v>2165</v>
      </c>
      <c r="K42" s="13" t="s">
        <v>2313</v>
      </c>
      <c r="L42" s="13" t="s">
        <v>2167</v>
      </c>
      <c r="M42" s="13" t="s">
        <v>2318</v>
      </c>
      <c r="N42" s="13" t="s">
        <v>2169</v>
      </c>
      <c r="O42" s="78" t="s">
        <v>2329</v>
      </c>
      <c r="P42" s="78" t="s">
        <v>2171</v>
      </c>
      <c r="Q42" s="13" t="s">
        <v>2330</v>
      </c>
      <c r="R42" s="13" t="s">
        <v>2173</v>
      </c>
      <c r="S42" s="78" t="s">
        <v>2341</v>
      </c>
      <c r="T42" s="78" t="s">
        <v>2175</v>
      </c>
      <c r="U42" s="78" t="s">
        <v>2342</v>
      </c>
      <c r="V42" s="78" t="s">
        <v>2176</v>
      </c>
    </row>
    <row r="43" spans="1:22" ht="15">
      <c r="A43" s="84" t="s">
        <v>2264</v>
      </c>
      <c r="B43" s="84">
        <v>16</v>
      </c>
      <c r="C43" s="84" t="s">
        <v>2275</v>
      </c>
      <c r="D43" s="84">
        <v>4</v>
      </c>
      <c r="E43" s="84" t="s">
        <v>2264</v>
      </c>
      <c r="F43" s="84">
        <v>16</v>
      </c>
      <c r="G43" s="84" t="s">
        <v>2293</v>
      </c>
      <c r="H43" s="84">
        <v>6</v>
      </c>
      <c r="I43" s="84" t="s">
        <v>2304</v>
      </c>
      <c r="J43" s="84">
        <v>4</v>
      </c>
      <c r="K43" s="84" t="s">
        <v>2268</v>
      </c>
      <c r="L43" s="84">
        <v>13</v>
      </c>
      <c r="M43" s="84" t="s">
        <v>2319</v>
      </c>
      <c r="N43" s="84">
        <v>10</v>
      </c>
      <c r="O43" s="84"/>
      <c r="P43" s="84"/>
      <c r="Q43" s="84" t="s">
        <v>2331</v>
      </c>
      <c r="R43" s="84">
        <v>4</v>
      </c>
      <c r="S43" s="84"/>
      <c r="T43" s="84"/>
      <c r="U43" s="84"/>
      <c r="V43" s="84"/>
    </row>
    <row r="44" spans="1:22" ht="15">
      <c r="A44" s="84" t="s">
        <v>2265</v>
      </c>
      <c r="B44" s="84">
        <v>15</v>
      </c>
      <c r="C44" s="84" t="s">
        <v>2276</v>
      </c>
      <c r="D44" s="84">
        <v>4</v>
      </c>
      <c r="E44" s="84" t="s">
        <v>2265</v>
      </c>
      <c r="F44" s="84">
        <v>15</v>
      </c>
      <c r="G44" s="84" t="s">
        <v>2294</v>
      </c>
      <c r="H44" s="84">
        <v>3</v>
      </c>
      <c r="I44" s="84" t="s">
        <v>2305</v>
      </c>
      <c r="J44" s="84">
        <v>4</v>
      </c>
      <c r="K44" s="84" t="s">
        <v>2269</v>
      </c>
      <c r="L44" s="84">
        <v>13</v>
      </c>
      <c r="M44" s="84" t="s">
        <v>2320</v>
      </c>
      <c r="N44" s="84">
        <v>10</v>
      </c>
      <c r="O44" s="84"/>
      <c r="P44" s="84"/>
      <c r="Q44" s="84" t="s">
        <v>2332</v>
      </c>
      <c r="R44" s="84">
        <v>4</v>
      </c>
      <c r="S44" s="84"/>
      <c r="T44" s="84"/>
      <c r="U44" s="84"/>
      <c r="V44" s="84"/>
    </row>
    <row r="45" spans="1:22" ht="15">
      <c r="A45" s="84" t="s">
        <v>2266</v>
      </c>
      <c r="B45" s="84">
        <v>15</v>
      </c>
      <c r="C45" s="84" t="s">
        <v>2277</v>
      </c>
      <c r="D45" s="84">
        <v>3</v>
      </c>
      <c r="E45" s="84" t="s">
        <v>2266</v>
      </c>
      <c r="F45" s="84">
        <v>15</v>
      </c>
      <c r="G45" s="84" t="s">
        <v>2295</v>
      </c>
      <c r="H45" s="84">
        <v>3</v>
      </c>
      <c r="I45" s="84" t="s">
        <v>2306</v>
      </c>
      <c r="J45" s="84">
        <v>4</v>
      </c>
      <c r="K45" s="84" t="s">
        <v>2270</v>
      </c>
      <c r="L45" s="84">
        <v>13</v>
      </c>
      <c r="M45" s="84" t="s">
        <v>2321</v>
      </c>
      <c r="N45" s="84">
        <v>10</v>
      </c>
      <c r="O45" s="84"/>
      <c r="P45" s="84"/>
      <c r="Q45" s="84" t="s">
        <v>2333</v>
      </c>
      <c r="R45" s="84">
        <v>4</v>
      </c>
      <c r="S45" s="84"/>
      <c r="T45" s="84"/>
      <c r="U45" s="84"/>
      <c r="V45" s="84"/>
    </row>
    <row r="46" spans="1:22" ht="15">
      <c r="A46" s="84" t="s">
        <v>2267</v>
      </c>
      <c r="B46" s="84">
        <v>14</v>
      </c>
      <c r="C46" s="84" t="s">
        <v>2278</v>
      </c>
      <c r="D46" s="84">
        <v>3</v>
      </c>
      <c r="E46" s="84" t="s">
        <v>2267</v>
      </c>
      <c r="F46" s="84">
        <v>14</v>
      </c>
      <c r="G46" s="84" t="s">
        <v>2296</v>
      </c>
      <c r="H46" s="84">
        <v>3</v>
      </c>
      <c r="I46" s="84" t="s">
        <v>2307</v>
      </c>
      <c r="J46" s="84">
        <v>4</v>
      </c>
      <c r="K46" s="84" t="s">
        <v>2271</v>
      </c>
      <c r="L46" s="84">
        <v>13</v>
      </c>
      <c r="M46" s="84" t="s">
        <v>2322</v>
      </c>
      <c r="N46" s="84">
        <v>10</v>
      </c>
      <c r="O46" s="84"/>
      <c r="P46" s="84"/>
      <c r="Q46" s="84" t="s">
        <v>2334</v>
      </c>
      <c r="R46" s="84">
        <v>3</v>
      </c>
      <c r="S46" s="84"/>
      <c r="T46" s="84"/>
      <c r="U46" s="84"/>
      <c r="V46" s="84"/>
    </row>
    <row r="47" spans="1:22" ht="15">
      <c r="A47" s="84" t="s">
        <v>2268</v>
      </c>
      <c r="B47" s="84">
        <v>14</v>
      </c>
      <c r="C47" s="84" t="s">
        <v>2279</v>
      </c>
      <c r="D47" s="84">
        <v>3</v>
      </c>
      <c r="E47" s="84" t="s">
        <v>2286</v>
      </c>
      <c r="F47" s="84">
        <v>12</v>
      </c>
      <c r="G47" s="84" t="s">
        <v>2297</v>
      </c>
      <c r="H47" s="84">
        <v>3</v>
      </c>
      <c r="I47" s="84" t="s">
        <v>2308</v>
      </c>
      <c r="J47" s="84">
        <v>4</v>
      </c>
      <c r="K47" s="84" t="s">
        <v>2272</v>
      </c>
      <c r="L47" s="84">
        <v>13</v>
      </c>
      <c r="M47" s="84" t="s">
        <v>2323</v>
      </c>
      <c r="N47" s="84">
        <v>10</v>
      </c>
      <c r="O47" s="84"/>
      <c r="P47" s="84"/>
      <c r="Q47" s="84" t="s">
        <v>2335</v>
      </c>
      <c r="R47" s="84">
        <v>3</v>
      </c>
      <c r="S47" s="84"/>
      <c r="T47" s="84"/>
      <c r="U47" s="84"/>
      <c r="V47" s="84"/>
    </row>
    <row r="48" spans="1:22" ht="15">
      <c r="A48" s="84" t="s">
        <v>2269</v>
      </c>
      <c r="B48" s="84">
        <v>14</v>
      </c>
      <c r="C48" s="84" t="s">
        <v>2280</v>
      </c>
      <c r="D48" s="84">
        <v>3</v>
      </c>
      <c r="E48" s="84" t="s">
        <v>2287</v>
      </c>
      <c r="F48" s="84">
        <v>11</v>
      </c>
      <c r="G48" s="84" t="s">
        <v>2298</v>
      </c>
      <c r="H48" s="84">
        <v>3</v>
      </c>
      <c r="I48" s="84" t="s">
        <v>2309</v>
      </c>
      <c r="J48" s="84">
        <v>2</v>
      </c>
      <c r="K48" s="84" t="s">
        <v>2273</v>
      </c>
      <c r="L48" s="84">
        <v>13</v>
      </c>
      <c r="M48" s="84" t="s">
        <v>2324</v>
      </c>
      <c r="N48" s="84">
        <v>10</v>
      </c>
      <c r="O48" s="84"/>
      <c r="P48" s="84"/>
      <c r="Q48" s="84" t="s">
        <v>2336</v>
      </c>
      <c r="R48" s="84">
        <v>3</v>
      </c>
      <c r="S48" s="84"/>
      <c r="T48" s="84"/>
      <c r="U48" s="84"/>
      <c r="V48" s="84"/>
    </row>
    <row r="49" spans="1:22" ht="15">
      <c r="A49" s="84" t="s">
        <v>2270</v>
      </c>
      <c r="B49" s="84">
        <v>14</v>
      </c>
      <c r="C49" s="84" t="s">
        <v>2281</v>
      </c>
      <c r="D49" s="84">
        <v>3</v>
      </c>
      <c r="E49" s="84" t="s">
        <v>2288</v>
      </c>
      <c r="F49" s="84">
        <v>10</v>
      </c>
      <c r="G49" s="84" t="s">
        <v>2299</v>
      </c>
      <c r="H49" s="84">
        <v>3</v>
      </c>
      <c r="I49" s="84" t="s">
        <v>2310</v>
      </c>
      <c r="J49" s="84">
        <v>2</v>
      </c>
      <c r="K49" s="84" t="s">
        <v>2314</v>
      </c>
      <c r="L49" s="84">
        <v>13</v>
      </c>
      <c r="M49" s="84" t="s">
        <v>2325</v>
      </c>
      <c r="N49" s="84">
        <v>10</v>
      </c>
      <c r="O49" s="84"/>
      <c r="P49" s="84"/>
      <c r="Q49" s="84" t="s">
        <v>2337</v>
      </c>
      <c r="R49" s="84">
        <v>2</v>
      </c>
      <c r="S49" s="84"/>
      <c r="T49" s="84"/>
      <c r="U49" s="84"/>
      <c r="V49" s="84"/>
    </row>
    <row r="50" spans="1:22" ht="15">
      <c r="A50" s="84" t="s">
        <v>2271</v>
      </c>
      <c r="B50" s="84">
        <v>14</v>
      </c>
      <c r="C50" s="84" t="s">
        <v>2282</v>
      </c>
      <c r="D50" s="84">
        <v>3</v>
      </c>
      <c r="E50" s="84" t="s">
        <v>2289</v>
      </c>
      <c r="F50" s="84">
        <v>10</v>
      </c>
      <c r="G50" s="84" t="s">
        <v>2300</v>
      </c>
      <c r="H50" s="84">
        <v>3</v>
      </c>
      <c r="I50" s="84" t="s">
        <v>2311</v>
      </c>
      <c r="J50" s="84">
        <v>2</v>
      </c>
      <c r="K50" s="84" t="s">
        <v>2315</v>
      </c>
      <c r="L50" s="84">
        <v>13</v>
      </c>
      <c r="M50" s="84" t="s">
        <v>2326</v>
      </c>
      <c r="N50" s="84">
        <v>10</v>
      </c>
      <c r="O50" s="84"/>
      <c r="P50" s="84"/>
      <c r="Q50" s="84" t="s">
        <v>2338</v>
      </c>
      <c r="R50" s="84">
        <v>2</v>
      </c>
      <c r="S50" s="84"/>
      <c r="T50" s="84"/>
      <c r="U50" s="84"/>
      <c r="V50" s="84"/>
    </row>
    <row r="51" spans="1:22" ht="15">
      <c r="A51" s="84" t="s">
        <v>2272</v>
      </c>
      <c r="B51" s="84">
        <v>14</v>
      </c>
      <c r="C51" s="84" t="s">
        <v>2283</v>
      </c>
      <c r="D51" s="84">
        <v>3</v>
      </c>
      <c r="E51" s="84" t="s">
        <v>2290</v>
      </c>
      <c r="F51" s="84">
        <v>10</v>
      </c>
      <c r="G51" s="84" t="s">
        <v>2301</v>
      </c>
      <c r="H51" s="84">
        <v>3</v>
      </c>
      <c r="I51" s="84" t="s">
        <v>2312</v>
      </c>
      <c r="J51" s="84">
        <v>2</v>
      </c>
      <c r="K51" s="84" t="s">
        <v>2316</v>
      </c>
      <c r="L51" s="84">
        <v>13</v>
      </c>
      <c r="M51" s="84" t="s">
        <v>2327</v>
      </c>
      <c r="N51" s="84">
        <v>10</v>
      </c>
      <c r="O51" s="84"/>
      <c r="P51" s="84"/>
      <c r="Q51" s="84" t="s">
        <v>2339</v>
      </c>
      <c r="R51" s="84">
        <v>2</v>
      </c>
      <c r="S51" s="84"/>
      <c r="T51" s="84"/>
      <c r="U51" s="84"/>
      <c r="V51" s="84"/>
    </row>
    <row r="52" spans="1:22" ht="15">
      <c r="A52" s="84" t="s">
        <v>2273</v>
      </c>
      <c r="B52" s="84">
        <v>14</v>
      </c>
      <c r="C52" s="84" t="s">
        <v>2284</v>
      </c>
      <c r="D52" s="84">
        <v>3</v>
      </c>
      <c r="E52" s="84" t="s">
        <v>2291</v>
      </c>
      <c r="F52" s="84">
        <v>10</v>
      </c>
      <c r="G52" s="84" t="s">
        <v>2302</v>
      </c>
      <c r="H52" s="84">
        <v>3</v>
      </c>
      <c r="I52" s="84"/>
      <c r="J52" s="84"/>
      <c r="K52" s="84" t="s">
        <v>2317</v>
      </c>
      <c r="L52" s="84">
        <v>13</v>
      </c>
      <c r="M52" s="84" t="s">
        <v>2328</v>
      </c>
      <c r="N52" s="84">
        <v>10</v>
      </c>
      <c r="O52" s="84"/>
      <c r="P52" s="84"/>
      <c r="Q52" s="84" t="s">
        <v>2340</v>
      </c>
      <c r="R52" s="84">
        <v>2</v>
      </c>
      <c r="S52" s="84"/>
      <c r="T52" s="84"/>
      <c r="U52" s="84"/>
      <c r="V52" s="84"/>
    </row>
    <row r="55" spans="1:22" ht="15" customHeight="1">
      <c r="A55" s="13" t="s">
        <v>2351</v>
      </c>
      <c r="B55" s="13" t="s">
        <v>2156</v>
      </c>
      <c r="C55" s="13" t="s">
        <v>2353</v>
      </c>
      <c r="D55" s="13" t="s">
        <v>2159</v>
      </c>
      <c r="E55" s="13" t="s">
        <v>2354</v>
      </c>
      <c r="F55" s="13" t="s">
        <v>2161</v>
      </c>
      <c r="G55" s="13" t="s">
        <v>2357</v>
      </c>
      <c r="H55" s="13" t="s">
        <v>2163</v>
      </c>
      <c r="I55" s="13" t="s">
        <v>2359</v>
      </c>
      <c r="J55" s="13" t="s">
        <v>2165</v>
      </c>
      <c r="K55" s="78" t="s">
        <v>2361</v>
      </c>
      <c r="L55" s="78" t="s">
        <v>2167</v>
      </c>
      <c r="M55" s="78" t="s">
        <v>2363</v>
      </c>
      <c r="N55" s="78" t="s">
        <v>2169</v>
      </c>
      <c r="O55" s="13" t="s">
        <v>2365</v>
      </c>
      <c r="P55" s="13" t="s">
        <v>2171</v>
      </c>
      <c r="Q55" s="13" t="s">
        <v>2367</v>
      </c>
      <c r="R55" s="13" t="s">
        <v>2173</v>
      </c>
      <c r="S55" s="78" t="s">
        <v>2369</v>
      </c>
      <c r="T55" s="78" t="s">
        <v>2175</v>
      </c>
      <c r="U55" s="78" t="s">
        <v>2371</v>
      </c>
      <c r="V55" s="78" t="s">
        <v>2176</v>
      </c>
    </row>
    <row r="56" spans="1:22" ht="15">
      <c r="A56" s="78" t="s">
        <v>222</v>
      </c>
      <c r="B56" s="78">
        <v>38</v>
      </c>
      <c r="C56" s="78" t="s">
        <v>222</v>
      </c>
      <c r="D56" s="78">
        <v>1</v>
      </c>
      <c r="E56" s="78" t="s">
        <v>303</v>
      </c>
      <c r="F56" s="78">
        <v>12</v>
      </c>
      <c r="G56" s="78" t="s">
        <v>222</v>
      </c>
      <c r="H56" s="78">
        <v>37</v>
      </c>
      <c r="I56" s="78" t="s">
        <v>270</v>
      </c>
      <c r="J56" s="78">
        <v>2</v>
      </c>
      <c r="K56" s="78"/>
      <c r="L56" s="78"/>
      <c r="M56" s="78"/>
      <c r="N56" s="78"/>
      <c r="O56" s="78" t="s">
        <v>347</v>
      </c>
      <c r="P56" s="78">
        <v>2</v>
      </c>
      <c r="Q56" s="78" t="s">
        <v>214</v>
      </c>
      <c r="R56" s="78">
        <v>2</v>
      </c>
      <c r="S56" s="78"/>
      <c r="T56" s="78"/>
      <c r="U56" s="78"/>
      <c r="V56" s="78"/>
    </row>
    <row r="57" spans="1:22" ht="15">
      <c r="A57" s="78" t="s">
        <v>303</v>
      </c>
      <c r="B57" s="78">
        <v>12</v>
      </c>
      <c r="C57" s="78" t="s">
        <v>320</v>
      </c>
      <c r="D57" s="78">
        <v>1</v>
      </c>
      <c r="E57" s="78" t="s">
        <v>266</v>
      </c>
      <c r="F57" s="78">
        <v>1</v>
      </c>
      <c r="G57" s="78" t="s">
        <v>308</v>
      </c>
      <c r="H57" s="78">
        <v>1</v>
      </c>
      <c r="I57" s="78" t="s">
        <v>271</v>
      </c>
      <c r="J57" s="78">
        <v>1</v>
      </c>
      <c r="K57" s="78"/>
      <c r="L57" s="78"/>
      <c r="M57" s="78"/>
      <c r="N57" s="78"/>
      <c r="O57" s="78"/>
      <c r="P57" s="78"/>
      <c r="Q57" s="78" t="s">
        <v>212</v>
      </c>
      <c r="R57" s="78">
        <v>1</v>
      </c>
      <c r="S57" s="78"/>
      <c r="T57" s="78"/>
      <c r="U57" s="78"/>
      <c r="V57" s="78"/>
    </row>
    <row r="58" spans="1:22" ht="15">
      <c r="A58" s="78" t="s">
        <v>270</v>
      </c>
      <c r="B58" s="78">
        <v>2</v>
      </c>
      <c r="C58" s="78" t="s">
        <v>305</v>
      </c>
      <c r="D58" s="78">
        <v>1</v>
      </c>
      <c r="E58" s="78" t="s">
        <v>249</v>
      </c>
      <c r="F58" s="78">
        <v>1</v>
      </c>
      <c r="G58" s="78"/>
      <c r="H58" s="78"/>
      <c r="I58" s="78" t="s">
        <v>369</v>
      </c>
      <c r="J58" s="78">
        <v>1</v>
      </c>
      <c r="K58" s="78"/>
      <c r="L58" s="78"/>
      <c r="M58" s="78"/>
      <c r="N58" s="78"/>
      <c r="O58" s="78"/>
      <c r="P58" s="78"/>
      <c r="Q58" s="78" t="s">
        <v>283</v>
      </c>
      <c r="R58" s="78">
        <v>1</v>
      </c>
      <c r="S58" s="78"/>
      <c r="T58" s="78"/>
      <c r="U58" s="78"/>
      <c r="V58" s="78"/>
    </row>
    <row r="59" spans="1:22" ht="15">
      <c r="A59" s="78" t="s">
        <v>347</v>
      </c>
      <c r="B59" s="78">
        <v>2</v>
      </c>
      <c r="C59" s="78" t="s">
        <v>330</v>
      </c>
      <c r="D59" s="78">
        <v>1</v>
      </c>
      <c r="E59" s="78"/>
      <c r="F59" s="78"/>
      <c r="G59" s="78"/>
      <c r="H59" s="78"/>
      <c r="I59" s="78"/>
      <c r="J59" s="78"/>
      <c r="K59" s="78"/>
      <c r="L59" s="78"/>
      <c r="M59" s="78"/>
      <c r="N59" s="78"/>
      <c r="O59" s="78"/>
      <c r="P59" s="78"/>
      <c r="Q59" s="78"/>
      <c r="R59" s="78"/>
      <c r="S59" s="78"/>
      <c r="T59" s="78"/>
      <c r="U59" s="78"/>
      <c r="V59" s="78"/>
    </row>
    <row r="60" spans="1:22" ht="15">
      <c r="A60" s="78" t="s">
        <v>214</v>
      </c>
      <c r="B60" s="78">
        <v>2</v>
      </c>
      <c r="C60" s="78" t="s">
        <v>335</v>
      </c>
      <c r="D60" s="78">
        <v>1</v>
      </c>
      <c r="E60" s="78"/>
      <c r="F60" s="78"/>
      <c r="G60" s="78"/>
      <c r="H60" s="78"/>
      <c r="I60" s="78"/>
      <c r="J60" s="78"/>
      <c r="K60" s="78"/>
      <c r="L60" s="78"/>
      <c r="M60" s="78"/>
      <c r="N60" s="78"/>
      <c r="O60" s="78"/>
      <c r="P60" s="78"/>
      <c r="Q60" s="78"/>
      <c r="R60" s="78"/>
      <c r="S60" s="78"/>
      <c r="T60" s="78"/>
      <c r="U60" s="78"/>
      <c r="V60" s="78"/>
    </row>
    <row r="61" spans="1:22" ht="15">
      <c r="A61" s="78" t="s">
        <v>271</v>
      </c>
      <c r="B61" s="78">
        <v>1</v>
      </c>
      <c r="C61" s="78"/>
      <c r="D61" s="78"/>
      <c r="E61" s="78"/>
      <c r="F61" s="78"/>
      <c r="G61" s="78"/>
      <c r="H61" s="78"/>
      <c r="I61" s="78"/>
      <c r="J61" s="78"/>
      <c r="K61" s="78"/>
      <c r="L61" s="78"/>
      <c r="M61" s="78"/>
      <c r="N61" s="78"/>
      <c r="O61" s="78"/>
      <c r="P61" s="78"/>
      <c r="Q61" s="78"/>
      <c r="R61" s="78"/>
      <c r="S61" s="78"/>
      <c r="T61" s="78"/>
      <c r="U61" s="78"/>
      <c r="V61" s="78"/>
    </row>
    <row r="62" spans="1:22" ht="15">
      <c r="A62" s="78" t="s">
        <v>369</v>
      </c>
      <c r="B62" s="78">
        <v>1</v>
      </c>
      <c r="C62" s="78"/>
      <c r="D62" s="78"/>
      <c r="E62" s="78"/>
      <c r="F62" s="78"/>
      <c r="G62" s="78"/>
      <c r="H62" s="78"/>
      <c r="I62" s="78"/>
      <c r="J62" s="78"/>
      <c r="K62" s="78"/>
      <c r="L62" s="78"/>
      <c r="M62" s="78"/>
      <c r="N62" s="78"/>
      <c r="O62" s="78"/>
      <c r="P62" s="78"/>
      <c r="Q62" s="78"/>
      <c r="R62" s="78"/>
      <c r="S62" s="78"/>
      <c r="T62" s="78"/>
      <c r="U62" s="78"/>
      <c r="V62" s="78"/>
    </row>
    <row r="63" spans="1:22" ht="15">
      <c r="A63" s="78" t="s">
        <v>266</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249</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335</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2352</v>
      </c>
      <c r="B68" s="13" t="s">
        <v>2156</v>
      </c>
      <c r="C68" s="13" t="s">
        <v>2355</v>
      </c>
      <c r="D68" s="13" t="s">
        <v>2159</v>
      </c>
      <c r="E68" s="13" t="s">
        <v>2356</v>
      </c>
      <c r="F68" s="13" t="s">
        <v>2161</v>
      </c>
      <c r="G68" s="13" t="s">
        <v>2358</v>
      </c>
      <c r="H68" s="13" t="s">
        <v>2163</v>
      </c>
      <c r="I68" s="13" t="s">
        <v>2360</v>
      </c>
      <c r="J68" s="13" t="s">
        <v>2165</v>
      </c>
      <c r="K68" s="13" t="s">
        <v>2362</v>
      </c>
      <c r="L68" s="13" t="s">
        <v>2167</v>
      </c>
      <c r="M68" s="13" t="s">
        <v>2364</v>
      </c>
      <c r="N68" s="13" t="s">
        <v>2169</v>
      </c>
      <c r="O68" s="13" t="s">
        <v>2366</v>
      </c>
      <c r="P68" s="13" t="s">
        <v>2171</v>
      </c>
      <c r="Q68" s="13" t="s">
        <v>2368</v>
      </c>
      <c r="R68" s="13" t="s">
        <v>2173</v>
      </c>
      <c r="S68" s="13" t="s">
        <v>2370</v>
      </c>
      <c r="T68" s="13" t="s">
        <v>2175</v>
      </c>
      <c r="U68" s="78" t="s">
        <v>2372</v>
      </c>
      <c r="V68" s="78" t="s">
        <v>2176</v>
      </c>
    </row>
    <row r="69" spans="1:22" ht="15">
      <c r="A69" s="78" t="s">
        <v>222</v>
      </c>
      <c r="B69" s="78">
        <v>43</v>
      </c>
      <c r="C69" s="78" t="s">
        <v>343</v>
      </c>
      <c r="D69" s="78">
        <v>4</v>
      </c>
      <c r="E69" s="78" t="s">
        <v>222</v>
      </c>
      <c r="F69" s="78">
        <v>15</v>
      </c>
      <c r="G69" s="78" t="s">
        <v>222</v>
      </c>
      <c r="H69" s="78">
        <v>9</v>
      </c>
      <c r="I69" s="78" t="s">
        <v>370</v>
      </c>
      <c r="J69" s="78">
        <v>5</v>
      </c>
      <c r="K69" s="78" t="s">
        <v>296</v>
      </c>
      <c r="L69" s="78">
        <v>13</v>
      </c>
      <c r="M69" s="78" t="s">
        <v>345</v>
      </c>
      <c r="N69" s="78">
        <v>10</v>
      </c>
      <c r="O69" s="78" t="s">
        <v>222</v>
      </c>
      <c r="P69" s="78">
        <v>2</v>
      </c>
      <c r="Q69" s="78" t="s">
        <v>282</v>
      </c>
      <c r="R69" s="78">
        <v>4</v>
      </c>
      <c r="S69" s="78" t="s">
        <v>381</v>
      </c>
      <c r="T69" s="78">
        <v>1</v>
      </c>
      <c r="U69" s="78"/>
      <c r="V69" s="78"/>
    </row>
    <row r="70" spans="1:22" ht="15">
      <c r="A70" s="78" t="s">
        <v>296</v>
      </c>
      <c r="B70" s="78">
        <v>28</v>
      </c>
      <c r="C70" s="78" t="s">
        <v>342</v>
      </c>
      <c r="D70" s="78">
        <v>4</v>
      </c>
      <c r="E70" s="78" t="s">
        <v>284</v>
      </c>
      <c r="F70" s="78">
        <v>15</v>
      </c>
      <c r="G70" s="78" t="s">
        <v>307</v>
      </c>
      <c r="H70" s="78">
        <v>4</v>
      </c>
      <c r="I70" s="78" t="s">
        <v>222</v>
      </c>
      <c r="J70" s="78">
        <v>5</v>
      </c>
      <c r="K70" s="78" t="s">
        <v>264</v>
      </c>
      <c r="L70" s="78">
        <v>12</v>
      </c>
      <c r="M70" s="78" t="s">
        <v>234</v>
      </c>
      <c r="N70" s="78">
        <v>9</v>
      </c>
      <c r="O70" s="78" t="s">
        <v>359</v>
      </c>
      <c r="P70" s="78">
        <v>1</v>
      </c>
      <c r="Q70" s="78" t="s">
        <v>281</v>
      </c>
      <c r="R70" s="78">
        <v>4</v>
      </c>
      <c r="S70" s="78" t="s">
        <v>222</v>
      </c>
      <c r="T70" s="78">
        <v>1</v>
      </c>
      <c r="U70" s="78"/>
      <c r="V70" s="78"/>
    </row>
    <row r="71" spans="1:22" ht="15">
      <c r="A71" s="78" t="s">
        <v>286</v>
      </c>
      <c r="B71" s="78">
        <v>16</v>
      </c>
      <c r="C71" s="78" t="s">
        <v>222</v>
      </c>
      <c r="D71" s="78">
        <v>4</v>
      </c>
      <c r="E71" s="78" t="s">
        <v>302</v>
      </c>
      <c r="F71" s="78">
        <v>14</v>
      </c>
      <c r="G71" s="78" t="s">
        <v>308</v>
      </c>
      <c r="H71" s="78">
        <v>3</v>
      </c>
      <c r="I71" s="78" t="s">
        <v>373</v>
      </c>
      <c r="J71" s="78">
        <v>4</v>
      </c>
      <c r="K71" s="78" t="s">
        <v>351</v>
      </c>
      <c r="L71" s="78">
        <v>12</v>
      </c>
      <c r="M71" s="78" t="s">
        <v>344</v>
      </c>
      <c r="N71" s="78">
        <v>9</v>
      </c>
      <c r="O71" s="78" t="s">
        <v>358</v>
      </c>
      <c r="P71" s="78">
        <v>1</v>
      </c>
      <c r="Q71" s="78" t="s">
        <v>280</v>
      </c>
      <c r="R71" s="78">
        <v>4</v>
      </c>
      <c r="S71" s="78" t="s">
        <v>380</v>
      </c>
      <c r="T71" s="78">
        <v>1</v>
      </c>
      <c r="U71" s="78"/>
      <c r="V71" s="78"/>
    </row>
    <row r="72" spans="1:22" ht="15">
      <c r="A72" s="78" t="s">
        <v>284</v>
      </c>
      <c r="B72" s="78">
        <v>16</v>
      </c>
      <c r="C72" s="78" t="s">
        <v>341</v>
      </c>
      <c r="D72" s="78">
        <v>3</v>
      </c>
      <c r="E72" s="78" t="s">
        <v>301</v>
      </c>
      <c r="F72" s="78">
        <v>14</v>
      </c>
      <c r="G72" s="78" t="s">
        <v>285</v>
      </c>
      <c r="H72" s="78">
        <v>2</v>
      </c>
      <c r="I72" s="78" t="s">
        <v>372</v>
      </c>
      <c r="J72" s="78">
        <v>4</v>
      </c>
      <c r="K72" s="78" t="s">
        <v>222</v>
      </c>
      <c r="L72" s="78">
        <v>1</v>
      </c>
      <c r="M72" s="78" t="s">
        <v>222</v>
      </c>
      <c r="N72" s="78">
        <v>2</v>
      </c>
      <c r="O72" s="78" t="s">
        <v>286</v>
      </c>
      <c r="P72" s="78">
        <v>1</v>
      </c>
      <c r="Q72" s="78" t="s">
        <v>222</v>
      </c>
      <c r="R72" s="78">
        <v>4</v>
      </c>
      <c r="S72" s="78" t="s">
        <v>379</v>
      </c>
      <c r="T72" s="78">
        <v>1</v>
      </c>
      <c r="U72" s="78"/>
      <c r="V72" s="78"/>
    </row>
    <row r="73" spans="1:22" ht="15">
      <c r="A73" s="78" t="s">
        <v>302</v>
      </c>
      <c r="B73" s="78">
        <v>14</v>
      </c>
      <c r="C73" s="78" t="s">
        <v>340</v>
      </c>
      <c r="D73" s="78">
        <v>3</v>
      </c>
      <c r="E73" s="78" t="s">
        <v>286</v>
      </c>
      <c r="F73" s="78">
        <v>14</v>
      </c>
      <c r="G73" s="78" t="s">
        <v>309</v>
      </c>
      <c r="H73" s="78">
        <v>2</v>
      </c>
      <c r="I73" s="78" t="s">
        <v>371</v>
      </c>
      <c r="J73" s="78">
        <v>4</v>
      </c>
      <c r="K73" s="78"/>
      <c r="L73" s="78"/>
      <c r="M73" s="78" t="s">
        <v>235</v>
      </c>
      <c r="N73" s="78">
        <v>2</v>
      </c>
      <c r="O73" s="78" t="s">
        <v>357</v>
      </c>
      <c r="P73" s="78">
        <v>1</v>
      </c>
      <c r="Q73" s="78" t="s">
        <v>279</v>
      </c>
      <c r="R73" s="78">
        <v>4</v>
      </c>
      <c r="S73" s="78" t="s">
        <v>378</v>
      </c>
      <c r="T73" s="78">
        <v>1</v>
      </c>
      <c r="U73" s="78"/>
      <c r="V73" s="78"/>
    </row>
    <row r="74" spans="1:22" ht="15">
      <c r="A74" s="78" t="s">
        <v>301</v>
      </c>
      <c r="B74" s="78">
        <v>14</v>
      </c>
      <c r="C74" s="78" t="s">
        <v>339</v>
      </c>
      <c r="D74" s="78">
        <v>3</v>
      </c>
      <c r="E74" s="78" t="s">
        <v>300</v>
      </c>
      <c r="F74" s="78">
        <v>14</v>
      </c>
      <c r="G74" s="78" t="s">
        <v>306</v>
      </c>
      <c r="H74" s="78">
        <v>2</v>
      </c>
      <c r="I74" s="78" t="s">
        <v>270</v>
      </c>
      <c r="J74" s="78">
        <v>1</v>
      </c>
      <c r="K74" s="78"/>
      <c r="L74" s="78"/>
      <c r="M74" s="78" t="s">
        <v>264</v>
      </c>
      <c r="N74" s="78">
        <v>1</v>
      </c>
      <c r="O74" s="78" t="s">
        <v>356</v>
      </c>
      <c r="P74" s="78">
        <v>1</v>
      </c>
      <c r="Q74" s="78" t="s">
        <v>278</v>
      </c>
      <c r="R74" s="78">
        <v>4</v>
      </c>
      <c r="S74" s="78" t="s">
        <v>377</v>
      </c>
      <c r="T74" s="78">
        <v>1</v>
      </c>
      <c r="U74" s="78"/>
      <c r="V74" s="78"/>
    </row>
    <row r="75" spans="1:22" ht="15">
      <c r="A75" s="78" t="s">
        <v>300</v>
      </c>
      <c r="B75" s="78">
        <v>14</v>
      </c>
      <c r="C75" s="78" t="s">
        <v>338</v>
      </c>
      <c r="D75" s="78">
        <v>3</v>
      </c>
      <c r="E75" s="78" t="s">
        <v>297</v>
      </c>
      <c r="F75" s="78">
        <v>14</v>
      </c>
      <c r="G75" s="78" t="s">
        <v>231</v>
      </c>
      <c r="H75" s="78">
        <v>1</v>
      </c>
      <c r="I75" s="78" t="s">
        <v>271</v>
      </c>
      <c r="J75" s="78">
        <v>1</v>
      </c>
      <c r="K75" s="78"/>
      <c r="L75" s="78"/>
      <c r="M75" s="78" t="s">
        <v>296</v>
      </c>
      <c r="N75" s="78">
        <v>1</v>
      </c>
      <c r="O75" s="78" t="s">
        <v>355</v>
      </c>
      <c r="P75" s="78">
        <v>1</v>
      </c>
      <c r="Q75" s="78" t="s">
        <v>283</v>
      </c>
      <c r="R75" s="78">
        <v>3</v>
      </c>
      <c r="S75" s="78" t="s">
        <v>376</v>
      </c>
      <c r="T75" s="78">
        <v>1</v>
      </c>
      <c r="U75" s="78"/>
      <c r="V75" s="78"/>
    </row>
    <row r="76" spans="1:22" ht="15">
      <c r="A76" s="78" t="s">
        <v>297</v>
      </c>
      <c r="B76" s="78">
        <v>14</v>
      </c>
      <c r="C76" s="78" t="s">
        <v>337</v>
      </c>
      <c r="D76" s="78">
        <v>3</v>
      </c>
      <c r="E76" s="78" t="s">
        <v>296</v>
      </c>
      <c r="F76" s="78">
        <v>14</v>
      </c>
      <c r="G76" s="78" t="s">
        <v>228</v>
      </c>
      <c r="H76" s="78">
        <v>1</v>
      </c>
      <c r="I76" s="78" t="s">
        <v>368</v>
      </c>
      <c r="J76" s="78">
        <v>1</v>
      </c>
      <c r="K76" s="78"/>
      <c r="L76" s="78"/>
      <c r="M76" s="78" t="s">
        <v>351</v>
      </c>
      <c r="N76" s="78">
        <v>1</v>
      </c>
      <c r="O76" s="78" t="s">
        <v>354</v>
      </c>
      <c r="P76" s="78">
        <v>1</v>
      </c>
      <c r="Q76" s="78" t="s">
        <v>213</v>
      </c>
      <c r="R76" s="78">
        <v>3</v>
      </c>
      <c r="S76" s="78" t="s">
        <v>375</v>
      </c>
      <c r="T76" s="78">
        <v>1</v>
      </c>
      <c r="U76" s="78"/>
      <c r="V76" s="78"/>
    </row>
    <row r="77" spans="1:22" ht="15">
      <c r="A77" s="78" t="s">
        <v>295</v>
      </c>
      <c r="B77" s="78">
        <v>14</v>
      </c>
      <c r="C77" s="78" t="s">
        <v>336</v>
      </c>
      <c r="D77" s="78">
        <v>3</v>
      </c>
      <c r="E77" s="78" t="s">
        <v>295</v>
      </c>
      <c r="F77" s="78">
        <v>14</v>
      </c>
      <c r="G77" s="78"/>
      <c r="H77" s="78"/>
      <c r="I77" s="78" t="s">
        <v>367</v>
      </c>
      <c r="J77" s="78">
        <v>1</v>
      </c>
      <c r="K77" s="78"/>
      <c r="L77" s="78"/>
      <c r="M77" s="78" t="s">
        <v>284</v>
      </c>
      <c r="N77" s="78">
        <v>1</v>
      </c>
      <c r="O77" s="78" t="s">
        <v>353</v>
      </c>
      <c r="P77" s="78">
        <v>1</v>
      </c>
      <c r="Q77" s="78" t="s">
        <v>277</v>
      </c>
      <c r="R77" s="78">
        <v>3</v>
      </c>
      <c r="S77" s="78" t="s">
        <v>374</v>
      </c>
      <c r="T77" s="78">
        <v>1</v>
      </c>
      <c r="U77" s="78"/>
      <c r="V77" s="78"/>
    </row>
    <row r="78" spans="1:22" ht="15">
      <c r="A78" s="78" t="s">
        <v>293</v>
      </c>
      <c r="B78" s="78">
        <v>14</v>
      </c>
      <c r="C78" s="78" t="s">
        <v>334</v>
      </c>
      <c r="D78" s="78">
        <v>3</v>
      </c>
      <c r="E78" s="78" t="s">
        <v>293</v>
      </c>
      <c r="F78" s="78">
        <v>14</v>
      </c>
      <c r="G78" s="78"/>
      <c r="H78" s="78"/>
      <c r="I78" s="78" t="s">
        <v>366</v>
      </c>
      <c r="J78" s="78">
        <v>1</v>
      </c>
      <c r="K78" s="78"/>
      <c r="L78" s="78"/>
      <c r="M78" s="78"/>
      <c r="N78" s="78"/>
      <c r="O78" s="78" t="s">
        <v>352</v>
      </c>
      <c r="P78" s="78">
        <v>1</v>
      </c>
      <c r="Q78" s="78" t="s">
        <v>212</v>
      </c>
      <c r="R78" s="78">
        <v>2</v>
      </c>
      <c r="S78" s="78"/>
      <c r="T78" s="78"/>
      <c r="U78" s="78"/>
      <c r="V78" s="78"/>
    </row>
    <row r="81" spans="1:22" ht="15" customHeight="1">
      <c r="A81" s="13" t="s">
        <v>2389</v>
      </c>
      <c r="B81" s="13" t="s">
        <v>2156</v>
      </c>
      <c r="C81" s="13" t="s">
        <v>2390</v>
      </c>
      <c r="D81" s="13" t="s">
        <v>2159</v>
      </c>
      <c r="E81" s="13" t="s">
        <v>2391</v>
      </c>
      <c r="F81" s="13" t="s">
        <v>2161</v>
      </c>
      <c r="G81" s="13" t="s">
        <v>2392</v>
      </c>
      <c r="H81" s="13" t="s">
        <v>2163</v>
      </c>
      <c r="I81" s="13" t="s">
        <v>2393</v>
      </c>
      <c r="J81" s="13" t="s">
        <v>2165</v>
      </c>
      <c r="K81" s="13" t="s">
        <v>2394</v>
      </c>
      <c r="L81" s="13" t="s">
        <v>2167</v>
      </c>
      <c r="M81" s="13" t="s">
        <v>2395</v>
      </c>
      <c r="N81" s="13" t="s">
        <v>2169</v>
      </c>
      <c r="O81" s="13" t="s">
        <v>2396</v>
      </c>
      <c r="P81" s="13" t="s">
        <v>2171</v>
      </c>
      <c r="Q81" s="13" t="s">
        <v>2397</v>
      </c>
      <c r="R81" s="13" t="s">
        <v>2173</v>
      </c>
      <c r="S81" s="13" t="s">
        <v>2398</v>
      </c>
      <c r="T81" s="13" t="s">
        <v>2175</v>
      </c>
      <c r="U81" s="13" t="s">
        <v>2399</v>
      </c>
      <c r="V81" s="13" t="s">
        <v>2176</v>
      </c>
    </row>
    <row r="82" spans="1:22" ht="15">
      <c r="A82" s="114" t="s">
        <v>300</v>
      </c>
      <c r="B82" s="78">
        <v>561514</v>
      </c>
      <c r="C82" s="114" t="s">
        <v>233</v>
      </c>
      <c r="D82" s="78">
        <v>24093</v>
      </c>
      <c r="E82" s="114" t="s">
        <v>300</v>
      </c>
      <c r="F82" s="78">
        <v>561514</v>
      </c>
      <c r="G82" s="114" t="s">
        <v>306</v>
      </c>
      <c r="H82" s="78">
        <v>190495</v>
      </c>
      <c r="I82" s="114" t="s">
        <v>370</v>
      </c>
      <c r="J82" s="78">
        <v>43516</v>
      </c>
      <c r="K82" s="114" t="s">
        <v>252</v>
      </c>
      <c r="L82" s="78">
        <v>30360</v>
      </c>
      <c r="M82" s="114" t="s">
        <v>238</v>
      </c>
      <c r="N82" s="78">
        <v>517799</v>
      </c>
      <c r="O82" s="114" t="s">
        <v>346</v>
      </c>
      <c r="P82" s="78">
        <v>24591</v>
      </c>
      <c r="Q82" s="114" t="s">
        <v>212</v>
      </c>
      <c r="R82" s="78">
        <v>30844</v>
      </c>
      <c r="S82" s="114" t="s">
        <v>376</v>
      </c>
      <c r="T82" s="78">
        <v>15514</v>
      </c>
      <c r="U82" s="114" t="s">
        <v>244</v>
      </c>
      <c r="V82" s="78">
        <v>5516</v>
      </c>
    </row>
    <row r="83" spans="1:22" ht="15">
      <c r="A83" s="114" t="s">
        <v>238</v>
      </c>
      <c r="B83" s="78">
        <v>517799</v>
      </c>
      <c r="C83" s="114" t="s">
        <v>336</v>
      </c>
      <c r="D83" s="78">
        <v>20244</v>
      </c>
      <c r="E83" s="114" t="s">
        <v>297</v>
      </c>
      <c r="F83" s="78">
        <v>501891</v>
      </c>
      <c r="G83" s="114" t="s">
        <v>274</v>
      </c>
      <c r="H83" s="78">
        <v>88705</v>
      </c>
      <c r="I83" s="114" t="s">
        <v>363</v>
      </c>
      <c r="J83" s="78">
        <v>35067</v>
      </c>
      <c r="K83" s="114" t="s">
        <v>260</v>
      </c>
      <c r="L83" s="78">
        <v>26779</v>
      </c>
      <c r="M83" s="114" t="s">
        <v>345</v>
      </c>
      <c r="N83" s="78">
        <v>50835</v>
      </c>
      <c r="O83" s="114" t="s">
        <v>357</v>
      </c>
      <c r="P83" s="78">
        <v>15944</v>
      </c>
      <c r="Q83" s="114" t="s">
        <v>280</v>
      </c>
      <c r="R83" s="78">
        <v>13084</v>
      </c>
      <c r="S83" s="114" t="s">
        <v>375</v>
      </c>
      <c r="T83" s="78">
        <v>2204</v>
      </c>
      <c r="U83" s="114" t="s">
        <v>216</v>
      </c>
      <c r="V83" s="78">
        <v>441</v>
      </c>
    </row>
    <row r="84" spans="1:22" ht="15">
      <c r="A84" s="114" t="s">
        <v>297</v>
      </c>
      <c r="B84" s="78">
        <v>501891</v>
      </c>
      <c r="C84" s="114" t="s">
        <v>340</v>
      </c>
      <c r="D84" s="78">
        <v>19638</v>
      </c>
      <c r="E84" s="114" t="s">
        <v>224</v>
      </c>
      <c r="F84" s="78">
        <v>380273</v>
      </c>
      <c r="G84" s="114" t="s">
        <v>308</v>
      </c>
      <c r="H84" s="78">
        <v>74345</v>
      </c>
      <c r="I84" s="114" t="s">
        <v>367</v>
      </c>
      <c r="J84" s="78">
        <v>25194</v>
      </c>
      <c r="K84" s="114" t="s">
        <v>254</v>
      </c>
      <c r="L84" s="78">
        <v>23257</v>
      </c>
      <c r="M84" s="114" t="s">
        <v>234</v>
      </c>
      <c r="N84" s="78">
        <v>41320</v>
      </c>
      <c r="O84" s="114" t="s">
        <v>358</v>
      </c>
      <c r="P84" s="78">
        <v>13977</v>
      </c>
      <c r="Q84" s="114" t="s">
        <v>283</v>
      </c>
      <c r="R84" s="78">
        <v>11667</v>
      </c>
      <c r="S84" s="114" t="s">
        <v>380</v>
      </c>
      <c r="T84" s="78">
        <v>1756</v>
      </c>
      <c r="U84" s="114" t="s">
        <v>217</v>
      </c>
      <c r="V84" s="78">
        <v>430</v>
      </c>
    </row>
    <row r="85" spans="1:22" ht="15">
      <c r="A85" s="114" t="s">
        <v>224</v>
      </c>
      <c r="B85" s="78">
        <v>380273</v>
      </c>
      <c r="C85" s="114" t="s">
        <v>325</v>
      </c>
      <c r="D85" s="78">
        <v>16368</v>
      </c>
      <c r="E85" s="114" t="s">
        <v>360</v>
      </c>
      <c r="F85" s="78">
        <v>210465</v>
      </c>
      <c r="G85" s="114" t="s">
        <v>221</v>
      </c>
      <c r="H85" s="78">
        <v>38053</v>
      </c>
      <c r="I85" s="114" t="s">
        <v>368</v>
      </c>
      <c r="J85" s="78">
        <v>20203</v>
      </c>
      <c r="K85" s="114" t="s">
        <v>258</v>
      </c>
      <c r="L85" s="78">
        <v>14617</v>
      </c>
      <c r="M85" s="114" t="s">
        <v>220</v>
      </c>
      <c r="N85" s="78">
        <v>23517</v>
      </c>
      <c r="O85" s="114" t="s">
        <v>243</v>
      </c>
      <c r="P85" s="78">
        <v>12270</v>
      </c>
      <c r="Q85" s="114" t="s">
        <v>276</v>
      </c>
      <c r="R85" s="78">
        <v>8373</v>
      </c>
      <c r="S85" s="114" t="s">
        <v>379</v>
      </c>
      <c r="T85" s="78">
        <v>1638</v>
      </c>
      <c r="U85" s="114" t="s">
        <v>246</v>
      </c>
      <c r="V85" s="78">
        <v>407</v>
      </c>
    </row>
    <row r="86" spans="1:22" ht="15">
      <c r="A86" s="114" t="s">
        <v>360</v>
      </c>
      <c r="B86" s="78">
        <v>210465</v>
      </c>
      <c r="C86" s="114" t="s">
        <v>324</v>
      </c>
      <c r="D86" s="78">
        <v>13123</v>
      </c>
      <c r="E86" s="114" t="s">
        <v>298</v>
      </c>
      <c r="F86" s="78">
        <v>188560</v>
      </c>
      <c r="G86" s="114" t="s">
        <v>309</v>
      </c>
      <c r="H86" s="78">
        <v>28964</v>
      </c>
      <c r="I86" s="114" t="s">
        <v>373</v>
      </c>
      <c r="J86" s="78">
        <v>13273</v>
      </c>
      <c r="K86" s="114" t="s">
        <v>262</v>
      </c>
      <c r="L86" s="78">
        <v>12766</v>
      </c>
      <c r="M86" s="114" t="s">
        <v>235</v>
      </c>
      <c r="N86" s="78">
        <v>17699</v>
      </c>
      <c r="O86" s="114" t="s">
        <v>265</v>
      </c>
      <c r="P86" s="78">
        <v>10433</v>
      </c>
      <c r="Q86" s="114" t="s">
        <v>281</v>
      </c>
      <c r="R86" s="78">
        <v>7612</v>
      </c>
      <c r="S86" s="114" t="s">
        <v>272</v>
      </c>
      <c r="T86" s="78">
        <v>976</v>
      </c>
      <c r="U86" s="114" t="s">
        <v>215</v>
      </c>
      <c r="V86" s="78">
        <v>312</v>
      </c>
    </row>
    <row r="87" spans="1:22" ht="15">
      <c r="A87" s="114" t="s">
        <v>306</v>
      </c>
      <c r="B87" s="78">
        <v>190495</v>
      </c>
      <c r="C87" s="114" t="s">
        <v>332</v>
      </c>
      <c r="D87" s="78">
        <v>11620</v>
      </c>
      <c r="E87" s="114" t="s">
        <v>266</v>
      </c>
      <c r="F87" s="78">
        <v>147091</v>
      </c>
      <c r="G87" s="114" t="s">
        <v>218</v>
      </c>
      <c r="H87" s="78">
        <v>19786</v>
      </c>
      <c r="I87" s="114" t="s">
        <v>369</v>
      </c>
      <c r="J87" s="78">
        <v>8379</v>
      </c>
      <c r="K87" s="114" t="s">
        <v>256</v>
      </c>
      <c r="L87" s="78">
        <v>10916</v>
      </c>
      <c r="M87" s="114" t="s">
        <v>242</v>
      </c>
      <c r="N87" s="78">
        <v>6445</v>
      </c>
      <c r="O87" s="114" t="s">
        <v>356</v>
      </c>
      <c r="P87" s="78">
        <v>6485</v>
      </c>
      <c r="Q87" s="114" t="s">
        <v>277</v>
      </c>
      <c r="R87" s="78">
        <v>3718</v>
      </c>
      <c r="S87" s="114" t="s">
        <v>377</v>
      </c>
      <c r="T87" s="78">
        <v>543</v>
      </c>
      <c r="U87" s="114" t="s">
        <v>275</v>
      </c>
      <c r="V87" s="78">
        <v>252</v>
      </c>
    </row>
    <row r="88" spans="1:22" ht="15">
      <c r="A88" s="114" t="s">
        <v>298</v>
      </c>
      <c r="B88" s="78">
        <v>188560</v>
      </c>
      <c r="C88" s="114" t="s">
        <v>334</v>
      </c>
      <c r="D88" s="78">
        <v>8517</v>
      </c>
      <c r="E88" s="114" t="s">
        <v>288</v>
      </c>
      <c r="F88" s="78">
        <v>106446</v>
      </c>
      <c r="G88" s="114" t="s">
        <v>268</v>
      </c>
      <c r="H88" s="78">
        <v>15142</v>
      </c>
      <c r="I88" s="114" t="s">
        <v>364</v>
      </c>
      <c r="J88" s="78">
        <v>6398</v>
      </c>
      <c r="K88" s="114" t="s">
        <v>351</v>
      </c>
      <c r="L88" s="78">
        <v>9055</v>
      </c>
      <c r="M88" s="114" t="s">
        <v>237</v>
      </c>
      <c r="N88" s="78">
        <v>6034</v>
      </c>
      <c r="O88" s="114" t="s">
        <v>359</v>
      </c>
      <c r="P88" s="78">
        <v>2525</v>
      </c>
      <c r="Q88" s="114" t="s">
        <v>279</v>
      </c>
      <c r="R88" s="78">
        <v>3587</v>
      </c>
      <c r="S88" s="114" t="s">
        <v>381</v>
      </c>
      <c r="T88" s="78">
        <v>184</v>
      </c>
      <c r="U88" s="114" t="s">
        <v>226</v>
      </c>
      <c r="V88" s="78">
        <v>182</v>
      </c>
    </row>
    <row r="89" spans="1:22" ht="15">
      <c r="A89" s="114" t="s">
        <v>266</v>
      </c>
      <c r="B89" s="78">
        <v>147091</v>
      </c>
      <c r="C89" s="114" t="s">
        <v>327</v>
      </c>
      <c r="D89" s="78">
        <v>7203</v>
      </c>
      <c r="E89" s="114" t="s">
        <v>304</v>
      </c>
      <c r="F89" s="78">
        <v>52187</v>
      </c>
      <c r="G89" s="114" t="s">
        <v>229</v>
      </c>
      <c r="H89" s="78">
        <v>13751</v>
      </c>
      <c r="I89" s="114" t="s">
        <v>371</v>
      </c>
      <c r="J89" s="78">
        <v>6170</v>
      </c>
      <c r="K89" s="114" t="s">
        <v>261</v>
      </c>
      <c r="L89" s="78">
        <v>7694</v>
      </c>
      <c r="M89" s="114" t="s">
        <v>253</v>
      </c>
      <c r="N89" s="78">
        <v>5098</v>
      </c>
      <c r="O89" s="114" t="s">
        <v>355</v>
      </c>
      <c r="P89" s="78">
        <v>2193</v>
      </c>
      <c r="Q89" s="114" t="s">
        <v>213</v>
      </c>
      <c r="R89" s="78">
        <v>3327</v>
      </c>
      <c r="S89" s="114" t="s">
        <v>374</v>
      </c>
      <c r="T89" s="78">
        <v>134</v>
      </c>
      <c r="U89" s="114" t="s">
        <v>219</v>
      </c>
      <c r="V89" s="78">
        <v>151</v>
      </c>
    </row>
    <row r="90" spans="1:22" ht="15">
      <c r="A90" s="114" t="s">
        <v>288</v>
      </c>
      <c r="B90" s="78">
        <v>106446</v>
      </c>
      <c r="C90" s="114" t="s">
        <v>313</v>
      </c>
      <c r="D90" s="78">
        <v>7092</v>
      </c>
      <c r="E90" s="114" t="s">
        <v>289</v>
      </c>
      <c r="F90" s="78">
        <v>47114</v>
      </c>
      <c r="G90" s="114" t="s">
        <v>231</v>
      </c>
      <c r="H90" s="78">
        <v>11234</v>
      </c>
      <c r="I90" s="114" t="s">
        <v>365</v>
      </c>
      <c r="J90" s="78">
        <v>5006</v>
      </c>
      <c r="K90" s="114" t="s">
        <v>296</v>
      </c>
      <c r="L90" s="78">
        <v>7241</v>
      </c>
      <c r="M90" s="114" t="s">
        <v>240</v>
      </c>
      <c r="N90" s="78">
        <v>3043</v>
      </c>
      <c r="O90" s="114" t="s">
        <v>352</v>
      </c>
      <c r="P90" s="78">
        <v>710</v>
      </c>
      <c r="Q90" s="114" t="s">
        <v>214</v>
      </c>
      <c r="R90" s="78">
        <v>2908</v>
      </c>
      <c r="S90" s="114" t="s">
        <v>378</v>
      </c>
      <c r="T90" s="78">
        <v>0</v>
      </c>
      <c r="U90" s="114" t="s">
        <v>248</v>
      </c>
      <c r="V90" s="78">
        <v>58</v>
      </c>
    </row>
    <row r="91" spans="1:22" ht="15">
      <c r="A91" s="114" t="s">
        <v>274</v>
      </c>
      <c r="B91" s="78">
        <v>88705</v>
      </c>
      <c r="C91" s="114" t="s">
        <v>318</v>
      </c>
      <c r="D91" s="78">
        <v>6904</v>
      </c>
      <c r="E91" s="114" t="s">
        <v>299</v>
      </c>
      <c r="F91" s="78">
        <v>46972</v>
      </c>
      <c r="G91" s="114" t="s">
        <v>245</v>
      </c>
      <c r="H91" s="78">
        <v>9947</v>
      </c>
      <c r="I91" s="114" t="s">
        <v>270</v>
      </c>
      <c r="J91" s="78">
        <v>1491</v>
      </c>
      <c r="K91" s="114" t="s">
        <v>264</v>
      </c>
      <c r="L91" s="78">
        <v>5969</v>
      </c>
      <c r="M91" s="114" t="s">
        <v>241</v>
      </c>
      <c r="N91" s="78">
        <v>2762</v>
      </c>
      <c r="O91" s="114" t="s">
        <v>354</v>
      </c>
      <c r="P91" s="78">
        <v>384</v>
      </c>
      <c r="Q91" s="114" t="s">
        <v>278</v>
      </c>
      <c r="R91" s="78">
        <v>782</v>
      </c>
      <c r="S91" s="114"/>
      <c r="T91" s="78"/>
      <c r="U91" s="114"/>
      <c r="V91" s="78"/>
    </row>
  </sheetData>
  <hyperlinks>
    <hyperlink ref="A2" r:id="rId1" display="https://twitter.com/HealthAngel999/status/1159081916227825664"/>
    <hyperlink ref="A3" r:id="rId2" display="https://www.kiro7.com/video?videoId=968789092&amp;videoVersion=1.0"/>
    <hyperlink ref="A4" r:id="rId3" display="https://twitter.com/i/web/status/1161305094698049538"/>
    <hyperlink ref="A5" r:id="rId4" display="https://twitter.com/i/web/status/1161304846294667264"/>
    <hyperlink ref="A6" r:id="rId5" display="https://twitter.com/i/web/status/1161304602794323968"/>
    <hyperlink ref="A7" r:id="rId6" display="https://twitter.com/i/web/status/1161304320987430912"/>
    <hyperlink ref="A8" r:id="rId7" display="https://twitter.com/i/web/status/1161304039201497093"/>
    <hyperlink ref="A9" r:id="rId8" display="https://twitter.com/i/web/status/1161303624141565958"/>
    <hyperlink ref="A10" r:id="rId9" display="https://twitter.com/i/web/status/1161302553654546433"/>
    <hyperlink ref="A11" r:id="rId10" display="https://twitter.com/i/web/status/1161302211827097600"/>
    <hyperlink ref="C2" r:id="rId11" display="https://twitter.com/HealthAngel999/status/1159081916227825664"/>
    <hyperlink ref="C3" r:id="rId12" display="https://twitter.com/i/web/status/1159923187842461696"/>
    <hyperlink ref="C4" r:id="rId13" display="https://twitter.com/HealthAngel999/status/1156977138811179008"/>
    <hyperlink ref="C5" r:id="rId14" display="https://twitter.com/HealthAngel999/status/1159483182724632577"/>
    <hyperlink ref="G2" r:id="rId15" display="https://www.kiro7.com/video?videoId=968789092&amp;videoVersion=1.0"/>
    <hyperlink ref="G3" r:id="rId16" display="https://twitter.com/i/web/status/1161280954628890624"/>
    <hyperlink ref="G4" r:id="rId17" display="https://twitter.com/i/web/status/1161281147432652800"/>
    <hyperlink ref="G5" r:id="rId18" display="https://twitter.com/i/web/status/1161281290433437697"/>
    <hyperlink ref="G6" r:id="rId19" display="https://twitter.com/i/web/status/1161283154730192896"/>
    <hyperlink ref="G7" r:id="rId20" display="https://twitter.com/i/web/status/1161284409422688256"/>
    <hyperlink ref="G8" r:id="rId21" display="https://twitter.com/i/web/status/1161284668454518784"/>
    <hyperlink ref="G9" r:id="rId22" display="https://twitter.com/i/web/status/1161285877215223809"/>
    <hyperlink ref="G10" r:id="rId23" display="https://twitter.com/i/web/status/1161299320324276224"/>
    <hyperlink ref="G11" r:id="rId24" display="https://twitter.com/i/web/status/1161300441038147584"/>
    <hyperlink ref="M2" r:id="rId25" display="https://www.geekwire.com/2019/paul-allens-petrel-expedition-wins-spotlight-tv-show-pacific-war-shipwrecks/"/>
    <hyperlink ref="Q2" r:id="rId26" display="https://twitter.com/i/web/status/1156623038256779264"/>
  </hyperlinks>
  <printOptions/>
  <pageMargins left="0.7" right="0.7" top="0.75" bottom="0.75" header="0.3" footer="0.3"/>
  <pageSetup orientation="portrait" paperSize="9"/>
  <tableParts>
    <tablePart r:id="rId34"/>
    <tablePart r:id="rId33"/>
    <tablePart r:id="rId31"/>
    <tablePart r:id="rId30"/>
    <tablePart r:id="rId29"/>
    <tablePart r:id="rId32"/>
    <tablePart r:id="rId27"/>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2506</v>
      </c>
      <c r="B1" s="13" t="s">
        <v>2649</v>
      </c>
      <c r="C1" s="13" t="s">
        <v>2650</v>
      </c>
      <c r="D1" s="13" t="s">
        <v>144</v>
      </c>
      <c r="E1" s="13" t="s">
        <v>2652</v>
      </c>
      <c r="F1" s="13" t="s">
        <v>2653</v>
      </c>
      <c r="G1" s="13" t="s">
        <v>2654</v>
      </c>
    </row>
    <row r="2" spans="1:7" ht="15">
      <c r="A2" s="78" t="s">
        <v>2210</v>
      </c>
      <c r="B2" s="78">
        <v>64</v>
      </c>
      <c r="C2" s="117">
        <v>0.027753686036426712</v>
      </c>
      <c r="D2" s="78" t="s">
        <v>2651</v>
      </c>
      <c r="E2" s="78"/>
      <c r="F2" s="78"/>
      <c r="G2" s="78"/>
    </row>
    <row r="3" spans="1:7" ht="15">
      <c r="A3" s="78" t="s">
        <v>2211</v>
      </c>
      <c r="B3" s="78">
        <v>29</v>
      </c>
      <c r="C3" s="117">
        <v>0.012575888985255855</v>
      </c>
      <c r="D3" s="78" t="s">
        <v>2651</v>
      </c>
      <c r="E3" s="78"/>
      <c r="F3" s="78"/>
      <c r="G3" s="78"/>
    </row>
    <row r="4" spans="1:7" ht="15">
      <c r="A4" s="78" t="s">
        <v>2212</v>
      </c>
      <c r="B4" s="78">
        <v>0</v>
      </c>
      <c r="C4" s="117">
        <v>0</v>
      </c>
      <c r="D4" s="78" t="s">
        <v>2651</v>
      </c>
      <c r="E4" s="78"/>
      <c r="F4" s="78"/>
      <c r="G4" s="78"/>
    </row>
    <row r="5" spans="1:7" ht="15">
      <c r="A5" s="78" t="s">
        <v>2213</v>
      </c>
      <c r="B5" s="78">
        <v>2213</v>
      </c>
      <c r="C5" s="117">
        <v>0.9596704249783174</v>
      </c>
      <c r="D5" s="78" t="s">
        <v>2651</v>
      </c>
      <c r="E5" s="78"/>
      <c r="F5" s="78"/>
      <c r="G5" s="78"/>
    </row>
    <row r="6" spans="1:7" ht="15">
      <c r="A6" s="78" t="s">
        <v>2214</v>
      </c>
      <c r="B6" s="78">
        <v>2306</v>
      </c>
      <c r="C6" s="117">
        <v>1</v>
      </c>
      <c r="D6" s="78" t="s">
        <v>2651</v>
      </c>
      <c r="E6" s="78"/>
      <c r="F6" s="78"/>
      <c r="G6" s="78"/>
    </row>
    <row r="7" spans="1:7" ht="15">
      <c r="A7" s="84" t="s">
        <v>222</v>
      </c>
      <c r="B7" s="84">
        <v>81</v>
      </c>
      <c r="C7" s="118">
        <v>0.008467790187220428</v>
      </c>
      <c r="D7" s="84" t="s">
        <v>2651</v>
      </c>
      <c r="E7" s="84" t="b">
        <v>0</v>
      </c>
      <c r="F7" s="84" t="b">
        <v>0</v>
      </c>
      <c r="G7" s="84" t="b">
        <v>0</v>
      </c>
    </row>
    <row r="8" spans="1:7" ht="15">
      <c r="A8" s="84" t="s">
        <v>296</v>
      </c>
      <c r="B8" s="84">
        <v>28</v>
      </c>
      <c r="C8" s="118">
        <v>0.011191472378112204</v>
      </c>
      <c r="D8" s="84" t="s">
        <v>2651</v>
      </c>
      <c r="E8" s="84" t="b">
        <v>0</v>
      </c>
      <c r="F8" s="84" t="b">
        <v>0</v>
      </c>
      <c r="G8" s="84" t="b">
        <v>0</v>
      </c>
    </row>
    <row r="9" spans="1:7" ht="15">
      <c r="A9" s="84" t="s">
        <v>2215</v>
      </c>
      <c r="B9" s="84">
        <v>27</v>
      </c>
      <c r="C9" s="118">
        <v>0.01106461456492177</v>
      </c>
      <c r="D9" s="84" t="s">
        <v>2651</v>
      </c>
      <c r="E9" s="84" t="b">
        <v>0</v>
      </c>
      <c r="F9" s="84" t="b">
        <v>0</v>
      </c>
      <c r="G9" s="84" t="b">
        <v>0</v>
      </c>
    </row>
    <row r="10" spans="1:7" ht="15">
      <c r="A10" s="84" t="s">
        <v>286</v>
      </c>
      <c r="B10" s="84">
        <v>18</v>
      </c>
      <c r="C10" s="118">
        <v>0.009993420629368912</v>
      </c>
      <c r="D10" s="84" t="s">
        <v>2651</v>
      </c>
      <c r="E10" s="84" t="b">
        <v>0</v>
      </c>
      <c r="F10" s="84" t="b">
        <v>0</v>
      </c>
      <c r="G10" s="84" t="b">
        <v>0</v>
      </c>
    </row>
    <row r="11" spans="1:7" ht="15">
      <c r="A11" s="84" t="s">
        <v>2216</v>
      </c>
      <c r="B11" s="84">
        <v>17</v>
      </c>
      <c r="C11" s="118">
        <v>0.009151863378613867</v>
      </c>
      <c r="D11" s="84" t="s">
        <v>2651</v>
      </c>
      <c r="E11" s="84" t="b">
        <v>0</v>
      </c>
      <c r="F11" s="84" t="b">
        <v>0</v>
      </c>
      <c r="G11" s="84" t="b">
        <v>0</v>
      </c>
    </row>
    <row r="12" spans="1:7" ht="15">
      <c r="A12" s="84" t="s">
        <v>302</v>
      </c>
      <c r="B12" s="84">
        <v>16</v>
      </c>
      <c r="C12" s="118">
        <v>0.0094766881292682</v>
      </c>
      <c r="D12" s="84" t="s">
        <v>2651</v>
      </c>
      <c r="E12" s="84" t="b">
        <v>0</v>
      </c>
      <c r="F12" s="84" t="b">
        <v>0</v>
      </c>
      <c r="G12" s="84" t="b">
        <v>0</v>
      </c>
    </row>
    <row r="13" spans="1:7" ht="15">
      <c r="A13" s="84" t="s">
        <v>301</v>
      </c>
      <c r="B13" s="84">
        <v>16</v>
      </c>
      <c r="C13" s="118">
        <v>0.0094766881292682</v>
      </c>
      <c r="D13" s="84" t="s">
        <v>2651</v>
      </c>
      <c r="E13" s="84" t="b">
        <v>0</v>
      </c>
      <c r="F13" s="84" t="b">
        <v>0</v>
      </c>
      <c r="G13" s="84" t="b">
        <v>0</v>
      </c>
    </row>
    <row r="14" spans="1:7" ht="15">
      <c r="A14" s="84" t="s">
        <v>300</v>
      </c>
      <c r="B14" s="84">
        <v>16</v>
      </c>
      <c r="C14" s="118">
        <v>0.0094766881292682</v>
      </c>
      <c r="D14" s="84" t="s">
        <v>2651</v>
      </c>
      <c r="E14" s="84" t="b">
        <v>0</v>
      </c>
      <c r="F14" s="84" t="b">
        <v>0</v>
      </c>
      <c r="G14" s="84" t="b">
        <v>0</v>
      </c>
    </row>
    <row r="15" spans="1:7" ht="15">
      <c r="A15" s="84" t="s">
        <v>297</v>
      </c>
      <c r="B15" s="84">
        <v>16</v>
      </c>
      <c r="C15" s="118">
        <v>0.0094766881292682</v>
      </c>
      <c r="D15" s="84" t="s">
        <v>2651</v>
      </c>
      <c r="E15" s="84" t="b">
        <v>0</v>
      </c>
      <c r="F15" s="84" t="b">
        <v>0</v>
      </c>
      <c r="G15" s="84" t="b">
        <v>0</v>
      </c>
    </row>
    <row r="16" spans="1:7" ht="15">
      <c r="A16" s="84" t="s">
        <v>284</v>
      </c>
      <c r="B16" s="84">
        <v>16</v>
      </c>
      <c r="C16" s="118">
        <v>0.008883040559439033</v>
      </c>
      <c r="D16" s="84" t="s">
        <v>2651</v>
      </c>
      <c r="E16" s="84" t="b">
        <v>0</v>
      </c>
      <c r="F16" s="84" t="b">
        <v>0</v>
      </c>
      <c r="G16" s="84" t="b">
        <v>0</v>
      </c>
    </row>
    <row r="17" spans="1:7" ht="15">
      <c r="A17" s="84" t="s">
        <v>2236</v>
      </c>
      <c r="B17" s="84">
        <v>16</v>
      </c>
      <c r="C17" s="118">
        <v>0.008883040559439033</v>
      </c>
      <c r="D17" s="84" t="s">
        <v>2651</v>
      </c>
      <c r="E17" s="84" t="b">
        <v>1</v>
      </c>
      <c r="F17" s="84" t="b">
        <v>0</v>
      </c>
      <c r="G17" s="84" t="b">
        <v>0</v>
      </c>
    </row>
    <row r="18" spans="1:7" ht="15">
      <c r="A18" s="84" t="s">
        <v>2238</v>
      </c>
      <c r="B18" s="84">
        <v>15</v>
      </c>
      <c r="C18" s="118">
        <v>0.008596840194342073</v>
      </c>
      <c r="D18" s="84" t="s">
        <v>2651</v>
      </c>
      <c r="E18" s="84" t="b">
        <v>0</v>
      </c>
      <c r="F18" s="84" t="b">
        <v>0</v>
      </c>
      <c r="G18" s="84" t="b">
        <v>0</v>
      </c>
    </row>
    <row r="19" spans="1:7" ht="15">
      <c r="A19" s="84" t="s">
        <v>299</v>
      </c>
      <c r="B19" s="84">
        <v>15</v>
      </c>
      <c r="C19" s="118">
        <v>0.009193269241835783</v>
      </c>
      <c r="D19" s="84" t="s">
        <v>2651</v>
      </c>
      <c r="E19" s="84" t="b">
        <v>0</v>
      </c>
      <c r="F19" s="84" t="b">
        <v>0</v>
      </c>
      <c r="G19" s="84" t="b">
        <v>0</v>
      </c>
    </row>
    <row r="20" spans="1:7" ht="15">
      <c r="A20" s="84" t="s">
        <v>298</v>
      </c>
      <c r="B20" s="84">
        <v>15</v>
      </c>
      <c r="C20" s="118">
        <v>0.009193269241835783</v>
      </c>
      <c r="D20" s="84" t="s">
        <v>2651</v>
      </c>
      <c r="E20" s="84" t="b">
        <v>0</v>
      </c>
      <c r="F20" s="84" t="b">
        <v>0</v>
      </c>
      <c r="G20" s="84" t="b">
        <v>0</v>
      </c>
    </row>
    <row r="21" spans="1:7" ht="15">
      <c r="A21" s="84" t="s">
        <v>2507</v>
      </c>
      <c r="B21" s="84">
        <v>15</v>
      </c>
      <c r="C21" s="118">
        <v>0.008596840194342073</v>
      </c>
      <c r="D21" s="84" t="s">
        <v>2651</v>
      </c>
      <c r="E21" s="84" t="b">
        <v>0</v>
      </c>
      <c r="F21" s="84" t="b">
        <v>0</v>
      </c>
      <c r="G21" s="84" t="b">
        <v>0</v>
      </c>
    </row>
    <row r="22" spans="1:7" ht="15">
      <c r="A22" s="84" t="s">
        <v>303</v>
      </c>
      <c r="B22" s="84">
        <v>14</v>
      </c>
      <c r="C22" s="118">
        <v>0.008292102113109677</v>
      </c>
      <c r="D22" s="84" t="s">
        <v>2651</v>
      </c>
      <c r="E22" s="84" t="b">
        <v>0</v>
      </c>
      <c r="F22" s="84" t="b">
        <v>0</v>
      </c>
      <c r="G22" s="84" t="b">
        <v>0</v>
      </c>
    </row>
    <row r="23" spans="1:7" ht="15">
      <c r="A23" s="84" t="s">
        <v>295</v>
      </c>
      <c r="B23" s="84">
        <v>14</v>
      </c>
      <c r="C23" s="118">
        <v>0.008292102113109677</v>
      </c>
      <c r="D23" s="84" t="s">
        <v>2651</v>
      </c>
      <c r="E23" s="84" t="b">
        <v>0</v>
      </c>
      <c r="F23" s="84" t="b">
        <v>0</v>
      </c>
      <c r="G23" s="84" t="b">
        <v>0</v>
      </c>
    </row>
    <row r="24" spans="1:7" ht="15">
      <c r="A24" s="84" t="s">
        <v>293</v>
      </c>
      <c r="B24" s="84">
        <v>14</v>
      </c>
      <c r="C24" s="118">
        <v>0.008292102113109677</v>
      </c>
      <c r="D24" s="84" t="s">
        <v>2651</v>
      </c>
      <c r="E24" s="84" t="b">
        <v>0</v>
      </c>
      <c r="F24" s="84" t="b">
        <v>0</v>
      </c>
      <c r="G24" s="84" t="b">
        <v>0</v>
      </c>
    </row>
    <row r="25" spans="1:7" ht="15">
      <c r="A25" s="84" t="s">
        <v>2233</v>
      </c>
      <c r="B25" s="84">
        <v>14</v>
      </c>
      <c r="C25" s="118">
        <v>0.008292102113109677</v>
      </c>
      <c r="D25" s="84" t="s">
        <v>2651</v>
      </c>
      <c r="E25" s="84" t="b">
        <v>0</v>
      </c>
      <c r="F25" s="84" t="b">
        <v>0</v>
      </c>
      <c r="G25" s="84" t="b">
        <v>0</v>
      </c>
    </row>
    <row r="26" spans="1:7" ht="15">
      <c r="A26" s="84" t="s">
        <v>2234</v>
      </c>
      <c r="B26" s="84">
        <v>14</v>
      </c>
      <c r="C26" s="118">
        <v>0.008292102113109677</v>
      </c>
      <c r="D26" s="84" t="s">
        <v>2651</v>
      </c>
      <c r="E26" s="84" t="b">
        <v>0</v>
      </c>
      <c r="F26" s="84" t="b">
        <v>0</v>
      </c>
      <c r="G26" s="84" t="b">
        <v>0</v>
      </c>
    </row>
    <row r="27" spans="1:7" ht="15">
      <c r="A27" s="84" t="s">
        <v>2235</v>
      </c>
      <c r="B27" s="84">
        <v>14</v>
      </c>
      <c r="C27" s="118">
        <v>0.008292102113109677</v>
      </c>
      <c r="D27" s="84" t="s">
        <v>2651</v>
      </c>
      <c r="E27" s="84" t="b">
        <v>0</v>
      </c>
      <c r="F27" s="84" t="b">
        <v>0</v>
      </c>
      <c r="G27" s="84" t="b">
        <v>0</v>
      </c>
    </row>
    <row r="28" spans="1:7" ht="15">
      <c r="A28" s="84" t="s">
        <v>2237</v>
      </c>
      <c r="B28" s="84">
        <v>14</v>
      </c>
      <c r="C28" s="118">
        <v>0.008292102113109677</v>
      </c>
      <c r="D28" s="84" t="s">
        <v>2651</v>
      </c>
      <c r="E28" s="84" t="b">
        <v>0</v>
      </c>
      <c r="F28" s="84" t="b">
        <v>0</v>
      </c>
      <c r="G28" s="84" t="b">
        <v>0</v>
      </c>
    </row>
    <row r="29" spans="1:7" ht="15">
      <c r="A29" s="84" t="s">
        <v>2239</v>
      </c>
      <c r="B29" s="84">
        <v>14</v>
      </c>
      <c r="C29" s="118">
        <v>0.008292102113109677</v>
      </c>
      <c r="D29" s="84" t="s">
        <v>2651</v>
      </c>
      <c r="E29" s="84" t="b">
        <v>0</v>
      </c>
      <c r="F29" s="84" t="b">
        <v>0</v>
      </c>
      <c r="G29" s="84" t="b">
        <v>0</v>
      </c>
    </row>
    <row r="30" spans="1:7" ht="15">
      <c r="A30" s="84" t="s">
        <v>264</v>
      </c>
      <c r="B30" s="84">
        <v>13</v>
      </c>
      <c r="C30" s="118">
        <v>0.007967500009591013</v>
      </c>
      <c r="D30" s="84" t="s">
        <v>2651</v>
      </c>
      <c r="E30" s="84" t="b">
        <v>0</v>
      </c>
      <c r="F30" s="84" t="b">
        <v>0</v>
      </c>
      <c r="G30" s="84" t="b">
        <v>0</v>
      </c>
    </row>
    <row r="31" spans="1:7" ht="15">
      <c r="A31" s="84" t="s">
        <v>351</v>
      </c>
      <c r="B31" s="84">
        <v>13</v>
      </c>
      <c r="C31" s="118">
        <v>0.007967500009591013</v>
      </c>
      <c r="D31" s="84" t="s">
        <v>2651</v>
      </c>
      <c r="E31" s="84" t="b">
        <v>0</v>
      </c>
      <c r="F31" s="84" t="b">
        <v>0</v>
      </c>
      <c r="G31" s="84" t="b">
        <v>0</v>
      </c>
    </row>
    <row r="32" spans="1:7" ht="15">
      <c r="A32" s="84" t="s">
        <v>2220</v>
      </c>
      <c r="B32" s="84">
        <v>12</v>
      </c>
      <c r="C32" s="118">
        <v>0.008229420401582538</v>
      </c>
      <c r="D32" s="84" t="s">
        <v>2651</v>
      </c>
      <c r="E32" s="84" t="b">
        <v>0</v>
      </c>
      <c r="F32" s="84" t="b">
        <v>0</v>
      </c>
      <c r="G32" s="84" t="b">
        <v>0</v>
      </c>
    </row>
    <row r="33" spans="1:7" ht="15">
      <c r="A33" s="84" t="s">
        <v>2242</v>
      </c>
      <c r="B33" s="84">
        <v>11</v>
      </c>
      <c r="C33" s="118">
        <v>0.00725232408421427</v>
      </c>
      <c r="D33" s="84" t="s">
        <v>2651</v>
      </c>
      <c r="E33" s="84" t="b">
        <v>0</v>
      </c>
      <c r="F33" s="84" t="b">
        <v>0</v>
      </c>
      <c r="G33" s="84" t="b">
        <v>0</v>
      </c>
    </row>
    <row r="34" spans="1:7" ht="15">
      <c r="A34" s="84" t="s">
        <v>345</v>
      </c>
      <c r="B34" s="84">
        <v>10</v>
      </c>
      <c r="C34" s="118">
        <v>0.006857850334652115</v>
      </c>
      <c r="D34" s="84" t="s">
        <v>2651</v>
      </c>
      <c r="E34" s="84" t="b">
        <v>0</v>
      </c>
      <c r="F34" s="84" t="b">
        <v>0</v>
      </c>
      <c r="G34" s="84" t="b">
        <v>0</v>
      </c>
    </row>
    <row r="35" spans="1:7" ht="15">
      <c r="A35" s="84" t="s">
        <v>2241</v>
      </c>
      <c r="B35" s="84">
        <v>10</v>
      </c>
      <c r="C35" s="118">
        <v>0.006857850334652115</v>
      </c>
      <c r="D35" s="84" t="s">
        <v>2651</v>
      </c>
      <c r="E35" s="84" t="b">
        <v>0</v>
      </c>
      <c r="F35" s="84" t="b">
        <v>0</v>
      </c>
      <c r="G35" s="84" t="b">
        <v>0</v>
      </c>
    </row>
    <row r="36" spans="1:7" ht="15">
      <c r="A36" s="84" t="s">
        <v>2243</v>
      </c>
      <c r="B36" s="84">
        <v>10</v>
      </c>
      <c r="C36" s="118">
        <v>0.006857850334652115</v>
      </c>
      <c r="D36" s="84" t="s">
        <v>2651</v>
      </c>
      <c r="E36" s="84" t="b">
        <v>0</v>
      </c>
      <c r="F36" s="84" t="b">
        <v>0</v>
      </c>
      <c r="G36" s="84" t="b">
        <v>0</v>
      </c>
    </row>
    <row r="37" spans="1:7" ht="15">
      <c r="A37" s="84" t="s">
        <v>2244</v>
      </c>
      <c r="B37" s="84">
        <v>10</v>
      </c>
      <c r="C37" s="118">
        <v>0.006857850334652115</v>
      </c>
      <c r="D37" s="84" t="s">
        <v>2651</v>
      </c>
      <c r="E37" s="84" t="b">
        <v>0</v>
      </c>
      <c r="F37" s="84" t="b">
        <v>0</v>
      </c>
      <c r="G37" s="84" t="b">
        <v>0</v>
      </c>
    </row>
    <row r="38" spans="1:7" ht="15">
      <c r="A38" s="84" t="s">
        <v>2245</v>
      </c>
      <c r="B38" s="84">
        <v>10</v>
      </c>
      <c r="C38" s="118">
        <v>0.006857850334652115</v>
      </c>
      <c r="D38" s="84" t="s">
        <v>2651</v>
      </c>
      <c r="E38" s="84" t="b">
        <v>0</v>
      </c>
      <c r="F38" s="84" t="b">
        <v>0</v>
      </c>
      <c r="G38" s="84" t="b">
        <v>0</v>
      </c>
    </row>
    <row r="39" spans="1:7" ht="15">
      <c r="A39" s="84" t="s">
        <v>2246</v>
      </c>
      <c r="B39" s="84">
        <v>10</v>
      </c>
      <c r="C39" s="118">
        <v>0.006857850334652115</v>
      </c>
      <c r="D39" s="84" t="s">
        <v>2651</v>
      </c>
      <c r="E39" s="84" t="b">
        <v>0</v>
      </c>
      <c r="F39" s="84" t="b">
        <v>0</v>
      </c>
      <c r="G39" s="84" t="b">
        <v>0</v>
      </c>
    </row>
    <row r="40" spans="1:7" ht="15">
      <c r="A40" s="84" t="s">
        <v>2247</v>
      </c>
      <c r="B40" s="84">
        <v>10</v>
      </c>
      <c r="C40" s="118">
        <v>0.006857850334652115</v>
      </c>
      <c r="D40" s="84" t="s">
        <v>2651</v>
      </c>
      <c r="E40" s="84" t="b">
        <v>0</v>
      </c>
      <c r="F40" s="84" t="b">
        <v>0</v>
      </c>
      <c r="G40" s="84" t="b">
        <v>0</v>
      </c>
    </row>
    <row r="41" spans="1:7" ht="15">
      <c r="A41" s="84" t="s">
        <v>2248</v>
      </c>
      <c r="B41" s="84">
        <v>10</v>
      </c>
      <c r="C41" s="118">
        <v>0.006857850334652115</v>
      </c>
      <c r="D41" s="84" t="s">
        <v>2651</v>
      </c>
      <c r="E41" s="84" t="b">
        <v>0</v>
      </c>
      <c r="F41" s="84" t="b">
        <v>0</v>
      </c>
      <c r="G41" s="84" t="b">
        <v>0</v>
      </c>
    </row>
    <row r="42" spans="1:7" ht="15">
      <c r="A42" s="84" t="s">
        <v>2508</v>
      </c>
      <c r="B42" s="84">
        <v>10</v>
      </c>
      <c r="C42" s="118">
        <v>0.006857850334652115</v>
      </c>
      <c r="D42" s="84" t="s">
        <v>2651</v>
      </c>
      <c r="E42" s="84" t="b">
        <v>0</v>
      </c>
      <c r="F42" s="84" t="b">
        <v>0</v>
      </c>
      <c r="G42" s="84" t="b">
        <v>0</v>
      </c>
    </row>
    <row r="43" spans="1:7" ht="15">
      <c r="A43" s="84" t="s">
        <v>2509</v>
      </c>
      <c r="B43" s="84">
        <v>10</v>
      </c>
      <c r="C43" s="118">
        <v>0.006857850334652115</v>
      </c>
      <c r="D43" s="84" t="s">
        <v>2651</v>
      </c>
      <c r="E43" s="84" t="b">
        <v>0</v>
      </c>
      <c r="F43" s="84" t="b">
        <v>0</v>
      </c>
      <c r="G43" s="84" t="b">
        <v>0</v>
      </c>
    </row>
    <row r="44" spans="1:7" ht="15">
      <c r="A44" s="84" t="s">
        <v>350</v>
      </c>
      <c r="B44" s="84">
        <v>10</v>
      </c>
      <c r="C44" s="118">
        <v>0.006857850334652115</v>
      </c>
      <c r="D44" s="84" t="s">
        <v>2651</v>
      </c>
      <c r="E44" s="84" t="b">
        <v>0</v>
      </c>
      <c r="F44" s="84" t="b">
        <v>0</v>
      </c>
      <c r="G44" s="84" t="b">
        <v>0</v>
      </c>
    </row>
    <row r="45" spans="1:7" ht="15">
      <c r="A45" s="84" t="s">
        <v>349</v>
      </c>
      <c r="B45" s="84">
        <v>10</v>
      </c>
      <c r="C45" s="118">
        <v>0.006857850334652115</v>
      </c>
      <c r="D45" s="84" t="s">
        <v>2651</v>
      </c>
      <c r="E45" s="84" t="b">
        <v>0</v>
      </c>
      <c r="F45" s="84" t="b">
        <v>0</v>
      </c>
      <c r="G45" s="84" t="b">
        <v>0</v>
      </c>
    </row>
    <row r="46" spans="1:7" ht="15">
      <c r="A46" s="84" t="s">
        <v>348</v>
      </c>
      <c r="B46" s="84">
        <v>10</v>
      </c>
      <c r="C46" s="118">
        <v>0.006857850334652115</v>
      </c>
      <c r="D46" s="84" t="s">
        <v>2651</v>
      </c>
      <c r="E46" s="84" t="b">
        <v>0</v>
      </c>
      <c r="F46" s="84" t="b">
        <v>0</v>
      </c>
      <c r="G46" s="84" t="b">
        <v>0</v>
      </c>
    </row>
    <row r="47" spans="1:7" ht="15">
      <c r="A47" s="84" t="s">
        <v>2221</v>
      </c>
      <c r="B47" s="84">
        <v>9</v>
      </c>
      <c r="C47" s="118">
        <v>0.006730088408718897</v>
      </c>
      <c r="D47" s="84" t="s">
        <v>2651</v>
      </c>
      <c r="E47" s="84" t="b">
        <v>0</v>
      </c>
      <c r="F47" s="84" t="b">
        <v>0</v>
      </c>
      <c r="G47" s="84" t="b">
        <v>0</v>
      </c>
    </row>
    <row r="48" spans="1:7" ht="15">
      <c r="A48" s="84" t="s">
        <v>2222</v>
      </c>
      <c r="B48" s="84">
        <v>9</v>
      </c>
      <c r="C48" s="118">
        <v>0.006435544133590022</v>
      </c>
      <c r="D48" s="84" t="s">
        <v>2651</v>
      </c>
      <c r="E48" s="84" t="b">
        <v>0</v>
      </c>
      <c r="F48" s="84" t="b">
        <v>0</v>
      </c>
      <c r="G48" s="84" t="b">
        <v>0</v>
      </c>
    </row>
    <row r="49" spans="1:7" ht="15">
      <c r="A49" s="84" t="s">
        <v>2223</v>
      </c>
      <c r="B49" s="84">
        <v>9</v>
      </c>
      <c r="C49" s="118">
        <v>0.006435544133590022</v>
      </c>
      <c r="D49" s="84" t="s">
        <v>2651</v>
      </c>
      <c r="E49" s="84" t="b">
        <v>0</v>
      </c>
      <c r="F49" s="84" t="b">
        <v>0</v>
      </c>
      <c r="G49" s="84" t="b">
        <v>0</v>
      </c>
    </row>
    <row r="50" spans="1:7" ht="15">
      <c r="A50" s="84" t="s">
        <v>234</v>
      </c>
      <c r="B50" s="84">
        <v>9</v>
      </c>
      <c r="C50" s="118">
        <v>0.006435544133590022</v>
      </c>
      <c r="D50" s="84" t="s">
        <v>2651</v>
      </c>
      <c r="E50" s="84" t="b">
        <v>0</v>
      </c>
      <c r="F50" s="84" t="b">
        <v>0</v>
      </c>
      <c r="G50" s="84" t="b">
        <v>0</v>
      </c>
    </row>
    <row r="51" spans="1:7" ht="15">
      <c r="A51" s="84" t="s">
        <v>344</v>
      </c>
      <c r="B51" s="84">
        <v>9</v>
      </c>
      <c r="C51" s="118">
        <v>0.006435544133590022</v>
      </c>
      <c r="D51" s="84" t="s">
        <v>2651</v>
      </c>
      <c r="E51" s="84" t="b">
        <v>0</v>
      </c>
      <c r="F51" s="84" t="b">
        <v>0</v>
      </c>
      <c r="G51" s="84" t="b">
        <v>0</v>
      </c>
    </row>
    <row r="52" spans="1:7" ht="15">
      <c r="A52" s="84" t="s">
        <v>2224</v>
      </c>
      <c r="B52" s="84">
        <v>7</v>
      </c>
      <c r="C52" s="118">
        <v>0.005494234018581626</v>
      </c>
      <c r="D52" s="84" t="s">
        <v>2651</v>
      </c>
      <c r="E52" s="84" t="b">
        <v>0</v>
      </c>
      <c r="F52" s="84" t="b">
        <v>0</v>
      </c>
      <c r="G52" s="84" t="b">
        <v>0</v>
      </c>
    </row>
    <row r="53" spans="1:7" ht="15">
      <c r="A53" s="84" t="s">
        <v>2225</v>
      </c>
      <c r="B53" s="84">
        <v>6</v>
      </c>
      <c r="C53" s="118">
        <v>0.005270295596814229</v>
      </c>
      <c r="D53" s="84" t="s">
        <v>2651</v>
      </c>
      <c r="E53" s="84" t="b">
        <v>0</v>
      </c>
      <c r="F53" s="84" t="b">
        <v>0</v>
      </c>
      <c r="G53" s="84" t="b">
        <v>0</v>
      </c>
    </row>
    <row r="54" spans="1:7" ht="15">
      <c r="A54" s="84" t="s">
        <v>2226</v>
      </c>
      <c r="B54" s="84">
        <v>6</v>
      </c>
      <c r="C54" s="118">
        <v>0.00496633687878112</v>
      </c>
      <c r="D54" s="84" t="s">
        <v>2651</v>
      </c>
      <c r="E54" s="84" t="b">
        <v>0</v>
      </c>
      <c r="F54" s="84" t="b">
        <v>0</v>
      </c>
      <c r="G54" s="84" t="b">
        <v>0</v>
      </c>
    </row>
    <row r="55" spans="1:7" ht="15">
      <c r="A55" s="84" t="s">
        <v>2227</v>
      </c>
      <c r="B55" s="84">
        <v>5</v>
      </c>
      <c r="C55" s="118">
        <v>0.00439191299734519</v>
      </c>
      <c r="D55" s="84" t="s">
        <v>2651</v>
      </c>
      <c r="E55" s="84" t="b">
        <v>0</v>
      </c>
      <c r="F55" s="84" t="b">
        <v>0</v>
      </c>
      <c r="G55" s="84" t="b">
        <v>0</v>
      </c>
    </row>
    <row r="56" spans="1:7" ht="15">
      <c r="A56" s="84" t="s">
        <v>2510</v>
      </c>
      <c r="B56" s="84">
        <v>5</v>
      </c>
      <c r="C56" s="118">
        <v>0.00439191299734519</v>
      </c>
      <c r="D56" s="84" t="s">
        <v>2651</v>
      </c>
      <c r="E56" s="84" t="b">
        <v>0</v>
      </c>
      <c r="F56" s="84" t="b">
        <v>0</v>
      </c>
      <c r="G56" s="84" t="b">
        <v>0</v>
      </c>
    </row>
    <row r="57" spans="1:7" ht="15">
      <c r="A57" s="84" t="s">
        <v>2511</v>
      </c>
      <c r="B57" s="84">
        <v>5</v>
      </c>
      <c r="C57" s="118">
        <v>0.00439191299734519</v>
      </c>
      <c r="D57" s="84" t="s">
        <v>2651</v>
      </c>
      <c r="E57" s="84" t="b">
        <v>0</v>
      </c>
      <c r="F57" s="84" t="b">
        <v>0</v>
      </c>
      <c r="G57" s="84" t="b">
        <v>0</v>
      </c>
    </row>
    <row r="58" spans="1:7" ht="15">
      <c r="A58" s="84" t="s">
        <v>2228</v>
      </c>
      <c r="B58" s="84">
        <v>5</v>
      </c>
      <c r="C58" s="118">
        <v>0.004701925834862965</v>
      </c>
      <c r="D58" s="84" t="s">
        <v>2651</v>
      </c>
      <c r="E58" s="84" t="b">
        <v>1</v>
      </c>
      <c r="F58" s="84" t="b">
        <v>0</v>
      </c>
      <c r="G58" s="84" t="b">
        <v>0</v>
      </c>
    </row>
    <row r="59" spans="1:7" ht="15">
      <c r="A59" s="84" t="s">
        <v>370</v>
      </c>
      <c r="B59" s="84">
        <v>5</v>
      </c>
      <c r="C59" s="118">
        <v>0.00439191299734519</v>
      </c>
      <c r="D59" s="84" t="s">
        <v>2651</v>
      </c>
      <c r="E59" s="84" t="b">
        <v>0</v>
      </c>
      <c r="F59" s="84" t="b">
        <v>0</v>
      </c>
      <c r="G59" s="84" t="b">
        <v>0</v>
      </c>
    </row>
    <row r="60" spans="1:7" ht="15">
      <c r="A60" s="84" t="s">
        <v>2230</v>
      </c>
      <c r="B60" s="84">
        <v>5</v>
      </c>
      <c r="C60" s="118">
        <v>0.006627901494901233</v>
      </c>
      <c r="D60" s="84" t="s">
        <v>2651</v>
      </c>
      <c r="E60" s="84" t="b">
        <v>0</v>
      </c>
      <c r="F60" s="84" t="b">
        <v>0</v>
      </c>
      <c r="G60" s="84" t="b">
        <v>0</v>
      </c>
    </row>
    <row r="61" spans="1:7" ht="15">
      <c r="A61" s="84" t="s">
        <v>2512</v>
      </c>
      <c r="B61" s="84">
        <v>4</v>
      </c>
      <c r="C61" s="118">
        <v>0.003761540667890372</v>
      </c>
      <c r="D61" s="84" t="s">
        <v>2651</v>
      </c>
      <c r="E61" s="84" t="b">
        <v>0</v>
      </c>
      <c r="F61" s="84" t="b">
        <v>0</v>
      </c>
      <c r="G61" s="84" t="b">
        <v>0</v>
      </c>
    </row>
    <row r="62" spans="1:7" ht="15">
      <c r="A62" s="84" t="s">
        <v>2513</v>
      </c>
      <c r="B62" s="84">
        <v>4</v>
      </c>
      <c r="C62" s="118">
        <v>0.003761540667890372</v>
      </c>
      <c r="D62" s="84" t="s">
        <v>2651</v>
      </c>
      <c r="E62" s="84" t="b">
        <v>0</v>
      </c>
      <c r="F62" s="84" t="b">
        <v>0</v>
      </c>
      <c r="G62" s="84" t="b">
        <v>0</v>
      </c>
    </row>
    <row r="63" spans="1:7" ht="15">
      <c r="A63" s="84" t="s">
        <v>2514</v>
      </c>
      <c r="B63" s="84">
        <v>4</v>
      </c>
      <c r="C63" s="118">
        <v>0.003761540667890372</v>
      </c>
      <c r="D63" s="84" t="s">
        <v>2651</v>
      </c>
      <c r="E63" s="84" t="b">
        <v>0</v>
      </c>
      <c r="F63" s="84" t="b">
        <v>0</v>
      </c>
      <c r="G63" s="84" t="b">
        <v>0</v>
      </c>
    </row>
    <row r="64" spans="1:7" ht="15">
      <c r="A64" s="84" t="s">
        <v>373</v>
      </c>
      <c r="B64" s="84">
        <v>4</v>
      </c>
      <c r="C64" s="118">
        <v>0.003761540667890372</v>
      </c>
      <c r="D64" s="84" t="s">
        <v>2651</v>
      </c>
      <c r="E64" s="84" t="b">
        <v>0</v>
      </c>
      <c r="F64" s="84" t="b">
        <v>0</v>
      </c>
      <c r="G64" s="84" t="b">
        <v>0</v>
      </c>
    </row>
    <row r="65" spans="1:7" ht="15">
      <c r="A65" s="84" t="s">
        <v>372</v>
      </c>
      <c r="B65" s="84">
        <v>4</v>
      </c>
      <c r="C65" s="118">
        <v>0.003761540667890372</v>
      </c>
      <c r="D65" s="84" t="s">
        <v>2651</v>
      </c>
      <c r="E65" s="84" t="b">
        <v>0</v>
      </c>
      <c r="F65" s="84" t="b">
        <v>0</v>
      </c>
      <c r="G65" s="84" t="b">
        <v>0</v>
      </c>
    </row>
    <row r="66" spans="1:7" ht="15">
      <c r="A66" s="84" t="s">
        <v>371</v>
      </c>
      <c r="B66" s="84">
        <v>4</v>
      </c>
      <c r="C66" s="118">
        <v>0.003761540667890372</v>
      </c>
      <c r="D66" s="84" t="s">
        <v>2651</v>
      </c>
      <c r="E66" s="84" t="b">
        <v>0</v>
      </c>
      <c r="F66" s="84" t="b">
        <v>1</v>
      </c>
      <c r="G66" s="84" t="b">
        <v>0</v>
      </c>
    </row>
    <row r="67" spans="1:7" ht="15">
      <c r="A67" s="84" t="s">
        <v>361</v>
      </c>
      <c r="B67" s="84">
        <v>4</v>
      </c>
      <c r="C67" s="118">
        <v>0.004531930931905679</v>
      </c>
      <c r="D67" s="84" t="s">
        <v>2651</v>
      </c>
      <c r="E67" s="84" t="b">
        <v>0</v>
      </c>
      <c r="F67" s="84" t="b">
        <v>0</v>
      </c>
      <c r="G67" s="84" t="b">
        <v>0</v>
      </c>
    </row>
    <row r="68" spans="1:7" ht="15">
      <c r="A68" s="84" t="s">
        <v>360</v>
      </c>
      <c r="B68" s="84">
        <v>4</v>
      </c>
      <c r="C68" s="118">
        <v>0.004531930931905679</v>
      </c>
      <c r="D68" s="84" t="s">
        <v>2651</v>
      </c>
      <c r="E68" s="84" t="b">
        <v>0</v>
      </c>
      <c r="F68" s="84" t="b">
        <v>0</v>
      </c>
      <c r="G68" s="84" t="b">
        <v>0</v>
      </c>
    </row>
    <row r="69" spans="1:7" ht="15">
      <c r="A69" s="84" t="s">
        <v>2515</v>
      </c>
      <c r="B69" s="84">
        <v>4</v>
      </c>
      <c r="C69" s="118">
        <v>0.003761540667890372</v>
      </c>
      <c r="D69" s="84" t="s">
        <v>2651</v>
      </c>
      <c r="E69" s="84" t="b">
        <v>0</v>
      </c>
      <c r="F69" s="84" t="b">
        <v>0</v>
      </c>
      <c r="G69" s="84" t="b">
        <v>0</v>
      </c>
    </row>
    <row r="70" spans="1:7" ht="15">
      <c r="A70" s="84" t="s">
        <v>2516</v>
      </c>
      <c r="B70" s="84">
        <v>4</v>
      </c>
      <c r="C70" s="118">
        <v>0.0040812815165360535</v>
      </c>
      <c r="D70" s="84" t="s">
        <v>2651</v>
      </c>
      <c r="E70" s="84" t="b">
        <v>0</v>
      </c>
      <c r="F70" s="84" t="b">
        <v>0</v>
      </c>
      <c r="G70" s="84" t="b">
        <v>0</v>
      </c>
    </row>
    <row r="71" spans="1:7" ht="15">
      <c r="A71" s="84" t="s">
        <v>343</v>
      </c>
      <c r="B71" s="84">
        <v>4</v>
      </c>
      <c r="C71" s="118">
        <v>0.003761540667890372</v>
      </c>
      <c r="D71" s="84" t="s">
        <v>2651</v>
      </c>
      <c r="E71" s="84" t="b">
        <v>0</v>
      </c>
      <c r="F71" s="84" t="b">
        <v>0</v>
      </c>
      <c r="G71" s="84" t="b">
        <v>0</v>
      </c>
    </row>
    <row r="72" spans="1:7" ht="15">
      <c r="A72" s="84" t="s">
        <v>342</v>
      </c>
      <c r="B72" s="84">
        <v>4</v>
      </c>
      <c r="C72" s="118">
        <v>0.003761540667890372</v>
      </c>
      <c r="D72" s="84" t="s">
        <v>2651</v>
      </c>
      <c r="E72" s="84" t="b">
        <v>0</v>
      </c>
      <c r="F72" s="84" t="b">
        <v>0</v>
      </c>
      <c r="G72" s="84" t="b">
        <v>0</v>
      </c>
    </row>
    <row r="73" spans="1:7" ht="15">
      <c r="A73" s="84" t="s">
        <v>330</v>
      </c>
      <c r="B73" s="84">
        <v>4</v>
      </c>
      <c r="C73" s="118">
        <v>0.003761540667890372</v>
      </c>
      <c r="D73" s="84" t="s">
        <v>2651</v>
      </c>
      <c r="E73" s="84" t="b">
        <v>0</v>
      </c>
      <c r="F73" s="84" t="b">
        <v>0</v>
      </c>
      <c r="G73" s="84" t="b">
        <v>0</v>
      </c>
    </row>
    <row r="74" spans="1:7" ht="15">
      <c r="A74" s="84" t="s">
        <v>308</v>
      </c>
      <c r="B74" s="84">
        <v>4</v>
      </c>
      <c r="C74" s="118">
        <v>0.003761540667890372</v>
      </c>
      <c r="D74" s="84" t="s">
        <v>2651</v>
      </c>
      <c r="E74" s="84" t="b">
        <v>0</v>
      </c>
      <c r="F74" s="84" t="b">
        <v>0</v>
      </c>
      <c r="G74" s="84" t="b">
        <v>0</v>
      </c>
    </row>
    <row r="75" spans="1:7" ht="15">
      <c r="A75" s="84" t="s">
        <v>307</v>
      </c>
      <c r="B75" s="84">
        <v>4</v>
      </c>
      <c r="C75" s="118">
        <v>0.003761540667890372</v>
      </c>
      <c r="D75" s="84" t="s">
        <v>2651</v>
      </c>
      <c r="E75" s="84" t="b">
        <v>0</v>
      </c>
      <c r="F75" s="84" t="b">
        <v>0</v>
      </c>
      <c r="G75" s="84" t="b">
        <v>0</v>
      </c>
    </row>
    <row r="76" spans="1:7" ht="15">
      <c r="A76" s="84" t="s">
        <v>283</v>
      </c>
      <c r="B76" s="84">
        <v>4</v>
      </c>
      <c r="C76" s="118">
        <v>0.003761540667890372</v>
      </c>
      <c r="D76" s="84" t="s">
        <v>2651</v>
      </c>
      <c r="E76" s="84" t="b">
        <v>0</v>
      </c>
      <c r="F76" s="84" t="b">
        <v>0</v>
      </c>
      <c r="G76" s="84" t="b">
        <v>0</v>
      </c>
    </row>
    <row r="77" spans="1:7" ht="15">
      <c r="A77" s="84" t="s">
        <v>282</v>
      </c>
      <c r="B77" s="84">
        <v>4</v>
      </c>
      <c r="C77" s="118">
        <v>0.003761540667890372</v>
      </c>
      <c r="D77" s="84" t="s">
        <v>2651</v>
      </c>
      <c r="E77" s="84" t="b">
        <v>0</v>
      </c>
      <c r="F77" s="84" t="b">
        <v>0</v>
      </c>
      <c r="G77" s="84" t="b">
        <v>0</v>
      </c>
    </row>
    <row r="78" spans="1:7" ht="15">
      <c r="A78" s="84" t="s">
        <v>281</v>
      </c>
      <c r="B78" s="84">
        <v>4</v>
      </c>
      <c r="C78" s="118">
        <v>0.003761540667890372</v>
      </c>
      <c r="D78" s="84" t="s">
        <v>2651</v>
      </c>
      <c r="E78" s="84" t="b">
        <v>0</v>
      </c>
      <c r="F78" s="84" t="b">
        <v>0</v>
      </c>
      <c r="G78" s="84" t="b">
        <v>0</v>
      </c>
    </row>
    <row r="79" spans="1:7" ht="15">
      <c r="A79" s="84" t="s">
        <v>280</v>
      </c>
      <c r="B79" s="84">
        <v>4</v>
      </c>
      <c r="C79" s="118">
        <v>0.003761540667890372</v>
      </c>
      <c r="D79" s="84" t="s">
        <v>2651</v>
      </c>
      <c r="E79" s="84" t="b">
        <v>0</v>
      </c>
      <c r="F79" s="84" t="b">
        <v>0</v>
      </c>
      <c r="G79" s="84" t="b">
        <v>0</v>
      </c>
    </row>
    <row r="80" spans="1:7" ht="15">
      <c r="A80" s="84" t="s">
        <v>279</v>
      </c>
      <c r="B80" s="84">
        <v>4</v>
      </c>
      <c r="C80" s="118">
        <v>0.003761540667890372</v>
      </c>
      <c r="D80" s="84" t="s">
        <v>2651</v>
      </c>
      <c r="E80" s="84" t="b">
        <v>0</v>
      </c>
      <c r="F80" s="84" t="b">
        <v>0</v>
      </c>
      <c r="G80" s="84" t="b">
        <v>0</v>
      </c>
    </row>
    <row r="81" spans="1:7" ht="15">
      <c r="A81" s="84" t="s">
        <v>278</v>
      </c>
      <c r="B81" s="84">
        <v>4</v>
      </c>
      <c r="C81" s="118">
        <v>0.003761540667890372</v>
      </c>
      <c r="D81" s="84" t="s">
        <v>2651</v>
      </c>
      <c r="E81" s="84" t="b">
        <v>0</v>
      </c>
      <c r="F81" s="84" t="b">
        <v>0</v>
      </c>
      <c r="G81" s="84" t="b">
        <v>0</v>
      </c>
    </row>
    <row r="82" spans="1:7" ht="15">
      <c r="A82" s="84" t="s">
        <v>2517</v>
      </c>
      <c r="B82" s="84">
        <v>3</v>
      </c>
      <c r="C82" s="118">
        <v>0.00306096113740204</v>
      </c>
      <c r="D82" s="84" t="s">
        <v>2651</v>
      </c>
      <c r="E82" s="84" t="b">
        <v>0</v>
      </c>
      <c r="F82" s="84" t="b">
        <v>0</v>
      </c>
      <c r="G82" s="84" t="b">
        <v>0</v>
      </c>
    </row>
    <row r="83" spans="1:7" ht="15">
      <c r="A83" s="84" t="s">
        <v>2518</v>
      </c>
      <c r="B83" s="84">
        <v>3</v>
      </c>
      <c r="C83" s="118">
        <v>0.00306096113740204</v>
      </c>
      <c r="D83" s="84" t="s">
        <v>2651</v>
      </c>
      <c r="E83" s="84" t="b">
        <v>0</v>
      </c>
      <c r="F83" s="84" t="b">
        <v>0</v>
      </c>
      <c r="G83" s="84" t="b">
        <v>0</v>
      </c>
    </row>
    <row r="84" spans="1:7" ht="15">
      <c r="A84" s="84" t="s">
        <v>2519</v>
      </c>
      <c r="B84" s="84">
        <v>3</v>
      </c>
      <c r="C84" s="118">
        <v>0.0033989481989292595</v>
      </c>
      <c r="D84" s="84" t="s">
        <v>2651</v>
      </c>
      <c r="E84" s="84" t="b">
        <v>0</v>
      </c>
      <c r="F84" s="84" t="b">
        <v>0</v>
      </c>
      <c r="G84" s="84" t="b">
        <v>0</v>
      </c>
    </row>
    <row r="85" spans="1:7" ht="15">
      <c r="A85" s="84" t="s">
        <v>2520</v>
      </c>
      <c r="B85" s="84">
        <v>3</v>
      </c>
      <c r="C85" s="118">
        <v>0.00306096113740204</v>
      </c>
      <c r="D85" s="84" t="s">
        <v>2651</v>
      </c>
      <c r="E85" s="84" t="b">
        <v>0</v>
      </c>
      <c r="F85" s="84" t="b">
        <v>0</v>
      </c>
      <c r="G85" s="84" t="b">
        <v>0</v>
      </c>
    </row>
    <row r="86" spans="1:7" ht="15">
      <c r="A86" s="84" t="s">
        <v>2521</v>
      </c>
      <c r="B86" s="84">
        <v>3</v>
      </c>
      <c r="C86" s="118">
        <v>0.00306096113740204</v>
      </c>
      <c r="D86" s="84" t="s">
        <v>2651</v>
      </c>
      <c r="E86" s="84" t="b">
        <v>0</v>
      </c>
      <c r="F86" s="84" t="b">
        <v>0</v>
      </c>
      <c r="G86" s="84" t="b">
        <v>0</v>
      </c>
    </row>
    <row r="87" spans="1:7" ht="15">
      <c r="A87" s="84" t="s">
        <v>2522</v>
      </c>
      <c r="B87" s="84">
        <v>3</v>
      </c>
      <c r="C87" s="118">
        <v>0.00306096113740204</v>
      </c>
      <c r="D87" s="84" t="s">
        <v>2651</v>
      </c>
      <c r="E87" s="84" t="b">
        <v>0</v>
      </c>
      <c r="F87" s="84" t="b">
        <v>0</v>
      </c>
      <c r="G87" s="84" t="b">
        <v>0</v>
      </c>
    </row>
    <row r="88" spans="1:7" ht="15">
      <c r="A88" s="84" t="s">
        <v>2523</v>
      </c>
      <c r="B88" s="84">
        <v>3</v>
      </c>
      <c r="C88" s="118">
        <v>0.00306096113740204</v>
      </c>
      <c r="D88" s="84" t="s">
        <v>2651</v>
      </c>
      <c r="E88" s="84" t="b">
        <v>0</v>
      </c>
      <c r="F88" s="84" t="b">
        <v>0</v>
      </c>
      <c r="G88" s="84" t="b">
        <v>0</v>
      </c>
    </row>
    <row r="89" spans="1:7" ht="15">
      <c r="A89" s="84" t="s">
        <v>2524</v>
      </c>
      <c r="B89" s="84">
        <v>3</v>
      </c>
      <c r="C89" s="118">
        <v>0.00306096113740204</v>
      </c>
      <c r="D89" s="84" t="s">
        <v>2651</v>
      </c>
      <c r="E89" s="84" t="b">
        <v>0</v>
      </c>
      <c r="F89" s="84" t="b">
        <v>0</v>
      </c>
      <c r="G89" s="84" t="b">
        <v>0</v>
      </c>
    </row>
    <row r="90" spans="1:7" ht="15">
      <c r="A90" s="84" t="s">
        <v>2525</v>
      </c>
      <c r="B90" s="84">
        <v>3</v>
      </c>
      <c r="C90" s="118">
        <v>0.00306096113740204</v>
      </c>
      <c r="D90" s="84" t="s">
        <v>2651</v>
      </c>
      <c r="E90" s="84" t="b">
        <v>0</v>
      </c>
      <c r="F90" s="84" t="b">
        <v>0</v>
      </c>
      <c r="G90" s="84" t="b">
        <v>0</v>
      </c>
    </row>
    <row r="91" spans="1:7" ht="15">
      <c r="A91" s="84" t="s">
        <v>2526</v>
      </c>
      <c r="B91" s="84">
        <v>3</v>
      </c>
      <c r="C91" s="118">
        <v>0.00397674089694074</v>
      </c>
      <c r="D91" s="84" t="s">
        <v>2651</v>
      </c>
      <c r="E91" s="84" t="b">
        <v>0</v>
      </c>
      <c r="F91" s="84" t="b">
        <v>1</v>
      </c>
      <c r="G91" s="84" t="b">
        <v>0</v>
      </c>
    </row>
    <row r="92" spans="1:7" ht="15">
      <c r="A92" s="84" t="s">
        <v>2527</v>
      </c>
      <c r="B92" s="84">
        <v>3</v>
      </c>
      <c r="C92" s="118">
        <v>0.00306096113740204</v>
      </c>
      <c r="D92" s="84" t="s">
        <v>2651</v>
      </c>
      <c r="E92" s="84" t="b">
        <v>0</v>
      </c>
      <c r="F92" s="84" t="b">
        <v>0</v>
      </c>
      <c r="G92" s="84" t="b">
        <v>0</v>
      </c>
    </row>
    <row r="93" spans="1:7" ht="15">
      <c r="A93" s="84" t="s">
        <v>2528</v>
      </c>
      <c r="B93" s="84">
        <v>3</v>
      </c>
      <c r="C93" s="118">
        <v>0.00306096113740204</v>
      </c>
      <c r="D93" s="84" t="s">
        <v>2651</v>
      </c>
      <c r="E93" s="84" t="b">
        <v>0</v>
      </c>
      <c r="F93" s="84" t="b">
        <v>0</v>
      </c>
      <c r="G93" s="84" t="b">
        <v>0</v>
      </c>
    </row>
    <row r="94" spans="1:7" ht="15">
      <c r="A94" s="84" t="s">
        <v>2529</v>
      </c>
      <c r="B94" s="84">
        <v>3</v>
      </c>
      <c r="C94" s="118">
        <v>0.00306096113740204</v>
      </c>
      <c r="D94" s="84" t="s">
        <v>2651</v>
      </c>
      <c r="E94" s="84" t="b">
        <v>0</v>
      </c>
      <c r="F94" s="84" t="b">
        <v>0</v>
      </c>
      <c r="G94" s="84" t="b">
        <v>0</v>
      </c>
    </row>
    <row r="95" spans="1:7" ht="15">
      <c r="A95" s="84" t="s">
        <v>2530</v>
      </c>
      <c r="B95" s="84">
        <v>3</v>
      </c>
      <c r="C95" s="118">
        <v>0.00306096113740204</v>
      </c>
      <c r="D95" s="84" t="s">
        <v>2651</v>
      </c>
      <c r="E95" s="84" t="b">
        <v>0</v>
      </c>
      <c r="F95" s="84" t="b">
        <v>0</v>
      </c>
      <c r="G95" s="84" t="b">
        <v>0</v>
      </c>
    </row>
    <row r="96" spans="1:7" ht="15">
      <c r="A96" s="84" t="s">
        <v>2531</v>
      </c>
      <c r="B96" s="84">
        <v>3</v>
      </c>
      <c r="C96" s="118">
        <v>0.00306096113740204</v>
      </c>
      <c r="D96" s="84" t="s">
        <v>2651</v>
      </c>
      <c r="E96" s="84" t="b">
        <v>0</v>
      </c>
      <c r="F96" s="84" t="b">
        <v>0</v>
      </c>
      <c r="G96" s="84" t="b">
        <v>0</v>
      </c>
    </row>
    <row r="97" spans="1:7" ht="15">
      <c r="A97" s="84" t="s">
        <v>2532</v>
      </c>
      <c r="B97" s="84">
        <v>3</v>
      </c>
      <c r="C97" s="118">
        <v>0.00306096113740204</v>
      </c>
      <c r="D97" s="84" t="s">
        <v>2651</v>
      </c>
      <c r="E97" s="84" t="b">
        <v>0</v>
      </c>
      <c r="F97" s="84" t="b">
        <v>0</v>
      </c>
      <c r="G97" s="84" t="b">
        <v>0</v>
      </c>
    </row>
    <row r="98" spans="1:7" ht="15">
      <c r="A98" s="84" t="s">
        <v>2533</v>
      </c>
      <c r="B98" s="84">
        <v>3</v>
      </c>
      <c r="C98" s="118">
        <v>0.00306096113740204</v>
      </c>
      <c r="D98" s="84" t="s">
        <v>2651</v>
      </c>
      <c r="E98" s="84" t="b">
        <v>0</v>
      </c>
      <c r="F98" s="84" t="b">
        <v>0</v>
      </c>
      <c r="G98" s="84" t="b">
        <v>0</v>
      </c>
    </row>
    <row r="99" spans="1:7" ht="15">
      <c r="A99" s="84" t="s">
        <v>2231</v>
      </c>
      <c r="B99" s="84">
        <v>3</v>
      </c>
      <c r="C99" s="118">
        <v>0.00306096113740204</v>
      </c>
      <c r="D99" s="84" t="s">
        <v>2651</v>
      </c>
      <c r="E99" s="84" t="b">
        <v>0</v>
      </c>
      <c r="F99" s="84" t="b">
        <v>0</v>
      </c>
      <c r="G99" s="84" t="b">
        <v>0</v>
      </c>
    </row>
    <row r="100" spans="1:7" ht="15">
      <c r="A100" s="84" t="s">
        <v>270</v>
      </c>
      <c r="B100" s="84">
        <v>3</v>
      </c>
      <c r="C100" s="118">
        <v>0.00306096113740204</v>
      </c>
      <c r="D100" s="84" t="s">
        <v>2651</v>
      </c>
      <c r="E100" s="84" t="b">
        <v>0</v>
      </c>
      <c r="F100" s="84" t="b">
        <v>0</v>
      </c>
      <c r="G100" s="84" t="b">
        <v>0</v>
      </c>
    </row>
    <row r="101" spans="1:7" ht="15">
      <c r="A101" s="84" t="s">
        <v>2534</v>
      </c>
      <c r="B101" s="84">
        <v>3</v>
      </c>
      <c r="C101" s="118">
        <v>0.00306096113740204</v>
      </c>
      <c r="D101" s="84" t="s">
        <v>2651</v>
      </c>
      <c r="E101" s="84" t="b">
        <v>0</v>
      </c>
      <c r="F101" s="84" t="b">
        <v>0</v>
      </c>
      <c r="G101" s="84" t="b">
        <v>0</v>
      </c>
    </row>
    <row r="102" spans="1:7" ht="15">
      <c r="A102" s="84" t="s">
        <v>2535</v>
      </c>
      <c r="B102" s="84">
        <v>3</v>
      </c>
      <c r="C102" s="118">
        <v>0.00306096113740204</v>
      </c>
      <c r="D102" s="84" t="s">
        <v>2651</v>
      </c>
      <c r="E102" s="84" t="b">
        <v>0</v>
      </c>
      <c r="F102" s="84" t="b">
        <v>0</v>
      </c>
      <c r="G102" s="84" t="b">
        <v>0</v>
      </c>
    </row>
    <row r="103" spans="1:7" ht="15">
      <c r="A103" s="84" t="s">
        <v>2536</v>
      </c>
      <c r="B103" s="84">
        <v>3</v>
      </c>
      <c r="C103" s="118">
        <v>0.00306096113740204</v>
      </c>
      <c r="D103" s="84" t="s">
        <v>2651</v>
      </c>
      <c r="E103" s="84" t="b">
        <v>0</v>
      </c>
      <c r="F103" s="84" t="b">
        <v>0</v>
      </c>
      <c r="G103" s="84" t="b">
        <v>0</v>
      </c>
    </row>
    <row r="104" spans="1:7" ht="15">
      <c r="A104" s="84" t="s">
        <v>2537</v>
      </c>
      <c r="B104" s="84">
        <v>3</v>
      </c>
      <c r="C104" s="118">
        <v>0.00306096113740204</v>
      </c>
      <c r="D104" s="84" t="s">
        <v>2651</v>
      </c>
      <c r="E104" s="84" t="b">
        <v>0</v>
      </c>
      <c r="F104" s="84" t="b">
        <v>0</v>
      </c>
      <c r="G104" s="84" t="b">
        <v>0</v>
      </c>
    </row>
    <row r="105" spans="1:7" ht="15">
      <c r="A105" s="84" t="s">
        <v>2538</v>
      </c>
      <c r="B105" s="84">
        <v>3</v>
      </c>
      <c r="C105" s="118">
        <v>0.00306096113740204</v>
      </c>
      <c r="D105" s="84" t="s">
        <v>2651</v>
      </c>
      <c r="E105" s="84" t="b">
        <v>0</v>
      </c>
      <c r="F105" s="84" t="b">
        <v>0</v>
      </c>
      <c r="G105" s="84" t="b">
        <v>0</v>
      </c>
    </row>
    <row r="106" spans="1:7" ht="15">
      <c r="A106" s="84" t="s">
        <v>2539</v>
      </c>
      <c r="B106" s="84">
        <v>3</v>
      </c>
      <c r="C106" s="118">
        <v>0.00306096113740204</v>
      </c>
      <c r="D106" s="84" t="s">
        <v>2651</v>
      </c>
      <c r="E106" s="84" t="b">
        <v>0</v>
      </c>
      <c r="F106" s="84" t="b">
        <v>0</v>
      </c>
      <c r="G106" s="84" t="b">
        <v>0</v>
      </c>
    </row>
    <row r="107" spans="1:7" ht="15">
      <c r="A107" s="84" t="s">
        <v>2540</v>
      </c>
      <c r="B107" s="84">
        <v>3</v>
      </c>
      <c r="C107" s="118">
        <v>0.00306096113740204</v>
      </c>
      <c r="D107" s="84" t="s">
        <v>2651</v>
      </c>
      <c r="E107" s="84" t="b">
        <v>0</v>
      </c>
      <c r="F107" s="84" t="b">
        <v>0</v>
      </c>
      <c r="G107" s="84" t="b">
        <v>0</v>
      </c>
    </row>
    <row r="108" spans="1:7" ht="15">
      <c r="A108" s="84" t="s">
        <v>2541</v>
      </c>
      <c r="B108" s="84">
        <v>3</v>
      </c>
      <c r="C108" s="118">
        <v>0.00306096113740204</v>
      </c>
      <c r="D108" s="84" t="s">
        <v>2651</v>
      </c>
      <c r="E108" s="84" t="b">
        <v>0</v>
      </c>
      <c r="F108" s="84" t="b">
        <v>0</v>
      </c>
      <c r="G108" s="84" t="b">
        <v>0</v>
      </c>
    </row>
    <row r="109" spans="1:7" ht="15">
      <c r="A109" s="84" t="s">
        <v>2542</v>
      </c>
      <c r="B109" s="84">
        <v>3</v>
      </c>
      <c r="C109" s="118">
        <v>0.00306096113740204</v>
      </c>
      <c r="D109" s="84" t="s">
        <v>2651</v>
      </c>
      <c r="E109" s="84" t="b">
        <v>0</v>
      </c>
      <c r="F109" s="84" t="b">
        <v>0</v>
      </c>
      <c r="G109" s="84" t="b">
        <v>0</v>
      </c>
    </row>
    <row r="110" spans="1:7" ht="15">
      <c r="A110" s="84" t="s">
        <v>2543</v>
      </c>
      <c r="B110" s="84">
        <v>3</v>
      </c>
      <c r="C110" s="118">
        <v>0.00306096113740204</v>
      </c>
      <c r="D110" s="84" t="s">
        <v>2651</v>
      </c>
      <c r="E110" s="84" t="b">
        <v>0</v>
      </c>
      <c r="F110" s="84" t="b">
        <v>0</v>
      </c>
      <c r="G110" s="84" t="b">
        <v>0</v>
      </c>
    </row>
    <row r="111" spans="1:7" ht="15">
      <c r="A111" s="84" t="s">
        <v>2544</v>
      </c>
      <c r="B111" s="84">
        <v>3</v>
      </c>
      <c r="C111" s="118">
        <v>0.00306096113740204</v>
      </c>
      <c r="D111" s="84" t="s">
        <v>2651</v>
      </c>
      <c r="E111" s="84" t="b">
        <v>0</v>
      </c>
      <c r="F111" s="84" t="b">
        <v>0</v>
      </c>
      <c r="G111" s="84" t="b">
        <v>0</v>
      </c>
    </row>
    <row r="112" spans="1:7" ht="15">
      <c r="A112" s="84" t="s">
        <v>2545</v>
      </c>
      <c r="B112" s="84">
        <v>3</v>
      </c>
      <c r="C112" s="118">
        <v>0.00306096113740204</v>
      </c>
      <c r="D112" s="84" t="s">
        <v>2651</v>
      </c>
      <c r="E112" s="84" t="b">
        <v>0</v>
      </c>
      <c r="F112" s="84" t="b">
        <v>0</v>
      </c>
      <c r="G112" s="84" t="b">
        <v>0</v>
      </c>
    </row>
    <row r="113" spans="1:7" ht="15">
      <c r="A113" s="84" t="s">
        <v>2546</v>
      </c>
      <c r="B113" s="84">
        <v>3</v>
      </c>
      <c r="C113" s="118">
        <v>0.00306096113740204</v>
      </c>
      <c r="D113" s="84" t="s">
        <v>2651</v>
      </c>
      <c r="E113" s="84" t="b">
        <v>0</v>
      </c>
      <c r="F113" s="84" t="b">
        <v>0</v>
      </c>
      <c r="G113" s="84" t="b">
        <v>0</v>
      </c>
    </row>
    <row r="114" spans="1:7" ht="15">
      <c r="A114" s="84" t="s">
        <v>2547</v>
      </c>
      <c r="B114" s="84">
        <v>3</v>
      </c>
      <c r="C114" s="118">
        <v>0.00306096113740204</v>
      </c>
      <c r="D114" s="84" t="s">
        <v>2651</v>
      </c>
      <c r="E114" s="84" t="b">
        <v>0</v>
      </c>
      <c r="F114" s="84" t="b">
        <v>0</v>
      </c>
      <c r="G114" s="84" t="b">
        <v>0</v>
      </c>
    </row>
    <row r="115" spans="1:7" ht="15">
      <c r="A115" s="84" t="s">
        <v>2548</v>
      </c>
      <c r="B115" s="84">
        <v>3</v>
      </c>
      <c r="C115" s="118">
        <v>0.00306096113740204</v>
      </c>
      <c r="D115" s="84" t="s">
        <v>2651</v>
      </c>
      <c r="E115" s="84" t="b">
        <v>0</v>
      </c>
      <c r="F115" s="84" t="b">
        <v>0</v>
      </c>
      <c r="G115" s="84" t="b">
        <v>0</v>
      </c>
    </row>
    <row r="116" spans="1:7" ht="15">
      <c r="A116" s="84" t="s">
        <v>2549</v>
      </c>
      <c r="B116" s="84">
        <v>3</v>
      </c>
      <c r="C116" s="118">
        <v>0.00306096113740204</v>
      </c>
      <c r="D116" s="84" t="s">
        <v>2651</v>
      </c>
      <c r="E116" s="84" t="b">
        <v>0</v>
      </c>
      <c r="F116" s="84" t="b">
        <v>0</v>
      </c>
      <c r="G116" s="84" t="b">
        <v>0</v>
      </c>
    </row>
    <row r="117" spans="1:7" ht="15">
      <c r="A117" s="84" t="s">
        <v>341</v>
      </c>
      <c r="B117" s="84">
        <v>3</v>
      </c>
      <c r="C117" s="118">
        <v>0.00306096113740204</v>
      </c>
      <c r="D117" s="84" t="s">
        <v>2651</v>
      </c>
      <c r="E117" s="84" t="b">
        <v>0</v>
      </c>
      <c r="F117" s="84" t="b">
        <v>0</v>
      </c>
      <c r="G117" s="84" t="b">
        <v>0</v>
      </c>
    </row>
    <row r="118" spans="1:7" ht="15">
      <c r="A118" s="84" t="s">
        <v>340</v>
      </c>
      <c r="B118" s="84">
        <v>3</v>
      </c>
      <c r="C118" s="118">
        <v>0.00306096113740204</v>
      </c>
      <c r="D118" s="84" t="s">
        <v>2651</v>
      </c>
      <c r="E118" s="84" t="b">
        <v>0</v>
      </c>
      <c r="F118" s="84" t="b">
        <v>0</v>
      </c>
      <c r="G118" s="84" t="b">
        <v>0</v>
      </c>
    </row>
    <row r="119" spans="1:7" ht="15">
      <c r="A119" s="84" t="s">
        <v>339</v>
      </c>
      <c r="B119" s="84">
        <v>3</v>
      </c>
      <c r="C119" s="118">
        <v>0.00306096113740204</v>
      </c>
      <c r="D119" s="84" t="s">
        <v>2651</v>
      </c>
      <c r="E119" s="84" t="b">
        <v>0</v>
      </c>
      <c r="F119" s="84" t="b">
        <v>0</v>
      </c>
      <c r="G119" s="84" t="b">
        <v>0</v>
      </c>
    </row>
    <row r="120" spans="1:7" ht="15">
      <c r="A120" s="84" t="s">
        <v>338</v>
      </c>
      <c r="B120" s="84">
        <v>3</v>
      </c>
      <c r="C120" s="118">
        <v>0.00306096113740204</v>
      </c>
      <c r="D120" s="84" t="s">
        <v>2651</v>
      </c>
      <c r="E120" s="84" t="b">
        <v>0</v>
      </c>
      <c r="F120" s="84" t="b">
        <v>0</v>
      </c>
      <c r="G120" s="84" t="b">
        <v>0</v>
      </c>
    </row>
    <row r="121" spans="1:7" ht="15">
      <c r="A121" s="84" t="s">
        <v>337</v>
      </c>
      <c r="B121" s="84">
        <v>3</v>
      </c>
      <c r="C121" s="118">
        <v>0.00306096113740204</v>
      </c>
      <c r="D121" s="84" t="s">
        <v>2651</v>
      </c>
      <c r="E121" s="84" t="b">
        <v>0</v>
      </c>
      <c r="F121" s="84" t="b">
        <v>0</v>
      </c>
      <c r="G121" s="84" t="b">
        <v>0</v>
      </c>
    </row>
    <row r="122" spans="1:7" ht="15">
      <c r="A122" s="84" t="s">
        <v>336</v>
      </c>
      <c r="B122" s="84">
        <v>3</v>
      </c>
      <c r="C122" s="118">
        <v>0.00306096113740204</v>
      </c>
      <c r="D122" s="84" t="s">
        <v>2651</v>
      </c>
      <c r="E122" s="84" t="b">
        <v>0</v>
      </c>
      <c r="F122" s="84" t="b">
        <v>0</v>
      </c>
      <c r="G122" s="84" t="b">
        <v>0</v>
      </c>
    </row>
    <row r="123" spans="1:7" ht="15">
      <c r="A123" s="84" t="s">
        <v>335</v>
      </c>
      <c r="B123" s="84">
        <v>3</v>
      </c>
      <c r="C123" s="118">
        <v>0.00306096113740204</v>
      </c>
      <c r="D123" s="84" t="s">
        <v>2651</v>
      </c>
      <c r="E123" s="84" t="b">
        <v>0</v>
      </c>
      <c r="F123" s="84" t="b">
        <v>0</v>
      </c>
      <c r="G123" s="84" t="b">
        <v>0</v>
      </c>
    </row>
    <row r="124" spans="1:7" ht="15">
      <c r="A124" s="84" t="s">
        <v>334</v>
      </c>
      <c r="B124" s="84">
        <v>3</v>
      </c>
      <c r="C124" s="118">
        <v>0.00306096113740204</v>
      </c>
      <c r="D124" s="84" t="s">
        <v>2651</v>
      </c>
      <c r="E124" s="84" t="b">
        <v>0</v>
      </c>
      <c r="F124" s="84" t="b">
        <v>0</v>
      </c>
      <c r="G124" s="84" t="b">
        <v>0</v>
      </c>
    </row>
    <row r="125" spans="1:7" ht="15">
      <c r="A125" s="84" t="s">
        <v>333</v>
      </c>
      <c r="B125" s="84">
        <v>3</v>
      </c>
      <c r="C125" s="118">
        <v>0.00306096113740204</v>
      </c>
      <c r="D125" s="84" t="s">
        <v>2651</v>
      </c>
      <c r="E125" s="84" t="b">
        <v>0</v>
      </c>
      <c r="F125" s="84" t="b">
        <v>0</v>
      </c>
      <c r="G125" s="84" t="b">
        <v>0</v>
      </c>
    </row>
    <row r="126" spans="1:7" ht="15">
      <c r="A126" s="84" t="s">
        <v>332</v>
      </c>
      <c r="B126" s="84">
        <v>3</v>
      </c>
      <c r="C126" s="118">
        <v>0.00306096113740204</v>
      </c>
      <c r="D126" s="84" t="s">
        <v>2651</v>
      </c>
      <c r="E126" s="84" t="b">
        <v>0</v>
      </c>
      <c r="F126" s="84" t="b">
        <v>0</v>
      </c>
      <c r="G126" s="84" t="b">
        <v>0</v>
      </c>
    </row>
    <row r="127" spans="1:7" ht="15">
      <c r="A127" s="84" t="s">
        <v>331</v>
      </c>
      <c r="B127" s="84">
        <v>3</v>
      </c>
      <c r="C127" s="118">
        <v>0.00306096113740204</v>
      </c>
      <c r="D127" s="84" t="s">
        <v>2651</v>
      </c>
      <c r="E127" s="84" t="b">
        <v>0</v>
      </c>
      <c r="F127" s="84" t="b">
        <v>0</v>
      </c>
      <c r="G127" s="84" t="b">
        <v>0</v>
      </c>
    </row>
    <row r="128" spans="1:7" ht="15">
      <c r="A128" s="84" t="s">
        <v>305</v>
      </c>
      <c r="B128" s="84">
        <v>3</v>
      </c>
      <c r="C128" s="118">
        <v>0.00306096113740204</v>
      </c>
      <c r="D128" s="84" t="s">
        <v>2651</v>
      </c>
      <c r="E128" s="84" t="b">
        <v>0</v>
      </c>
      <c r="F128" s="84" t="b">
        <v>0</v>
      </c>
      <c r="G128" s="84" t="b">
        <v>0</v>
      </c>
    </row>
    <row r="129" spans="1:7" ht="15">
      <c r="A129" s="84" t="s">
        <v>2550</v>
      </c>
      <c r="B129" s="84">
        <v>3</v>
      </c>
      <c r="C129" s="118">
        <v>0.00306096113740204</v>
      </c>
      <c r="D129" s="84" t="s">
        <v>2651</v>
      </c>
      <c r="E129" s="84" t="b">
        <v>0</v>
      </c>
      <c r="F129" s="84" t="b">
        <v>0</v>
      </c>
      <c r="G129" s="84" t="b">
        <v>0</v>
      </c>
    </row>
    <row r="130" spans="1:7" ht="15">
      <c r="A130" s="84" t="s">
        <v>2551</v>
      </c>
      <c r="B130" s="84">
        <v>3</v>
      </c>
      <c r="C130" s="118">
        <v>0.0033989481989292595</v>
      </c>
      <c r="D130" s="84" t="s">
        <v>2651</v>
      </c>
      <c r="E130" s="84" t="b">
        <v>0</v>
      </c>
      <c r="F130" s="84" t="b">
        <v>0</v>
      </c>
      <c r="G130" s="84" t="b">
        <v>0</v>
      </c>
    </row>
    <row r="131" spans="1:7" ht="15">
      <c r="A131" s="84" t="s">
        <v>2552</v>
      </c>
      <c r="B131" s="84">
        <v>3</v>
      </c>
      <c r="C131" s="118">
        <v>0.00306096113740204</v>
      </c>
      <c r="D131" s="84" t="s">
        <v>2651</v>
      </c>
      <c r="E131" s="84" t="b">
        <v>0</v>
      </c>
      <c r="F131" s="84" t="b">
        <v>0</v>
      </c>
      <c r="G131" s="84" t="b">
        <v>0</v>
      </c>
    </row>
    <row r="132" spans="1:7" ht="15">
      <c r="A132" s="84" t="s">
        <v>212</v>
      </c>
      <c r="B132" s="84">
        <v>3</v>
      </c>
      <c r="C132" s="118">
        <v>0.00306096113740204</v>
      </c>
      <c r="D132" s="84" t="s">
        <v>2651</v>
      </c>
      <c r="E132" s="84" t="b">
        <v>0</v>
      </c>
      <c r="F132" s="84" t="b">
        <v>0</v>
      </c>
      <c r="G132" s="84" t="b">
        <v>0</v>
      </c>
    </row>
    <row r="133" spans="1:7" ht="15">
      <c r="A133" s="84" t="s">
        <v>213</v>
      </c>
      <c r="B133" s="84">
        <v>3</v>
      </c>
      <c r="C133" s="118">
        <v>0.00306096113740204</v>
      </c>
      <c r="D133" s="84" t="s">
        <v>2651</v>
      </c>
      <c r="E133" s="84" t="b">
        <v>0</v>
      </c>
      <c r="F133" s="84" t="b">
        <v>0</v>
      </c>
      <c r="G133" s="84" t="b">
        <v>0</v>
      </c>
    </row>
    <row r="134" spans="1:7" ht="15">
      <c r="A134" s="84" t="s">
        <v>277</v>
      </c>
      <c r="B134" s="84">
        <v>3</v>
      </c>
      <c r="C134" s="118">
        <v>0.00306096113740204</v>
      </c>
      <c r="D134" s="84" t="s">
        <v>2651</v>
      </c>
      <c r="E134" s="84" t="b">
        <v>0</v>
      </c>
      <c r="F134" s="84" t="b">
        <v>0</v>
      </c>
      <c r="G134" s="84" t="b">
        <v>0</v>
      </c>
    </row>
    <row r="135" spans="1:7" ht="15">
      <c r="A135" s="84" t="s">
        <v>2553</v>
      </c>
      <c r="B135" s="84">
        <v>2</v>
      </c>
      <c r="C135" s="118">
        <v>0.0022659654659528397</v>
      </c>
      <c r="D135" s="84" t="s">
        <v>2651</v>
      </c>
      <c r="E135" s="84" t="b">
        <v>0</v>
      </c>
      <c r="F135" s="84" t="b">
        <v>0</v>
      </c>
      <c r="G135" s="84" t="b">
        <v>0</v>
      </c>
    </row>
    <row r="136" spans="1:7" ht="15">
      <c r="A136" s="84" t="s">
        <v>2554</v>
      </c>
      <c r="B136" s="84">
        <v>2</v>
      </c>
      <c r="C136" s="118">
        <v>0.0022659654659528397</v>
      </c>
      <c r="D136" s="84" t="s">
        <v>2651</v>
      </c>
      <c r="E136" s="84" t="b">
        <v>0</v>
      </c>
      <c r="F136" s="84" t="b">
        <v>0</v>
      </c>
      <c r="G136" s="84" t="b">
        <v>0</v>
      </c>
    </row>
    <row r="137" spans="1:7" ht="15">
      <c r="A137" s="84" t="s">
        <v>2555</v>
      </c>
      <c r="B137" s="84">
        <v>2</v>
      </c>
      <c r="C137" s="118">
        <v>0.0022659654659528397</v>
      </c>
      <c r="D137" s="84" t="s">
        <v>2651</v>
      </c>
      <c r="E137" s="84" t="b">
        <v>0</v>
      </c>
      <c r="F137" s="84" t="b">
        <v>0</v>
      </c>
      <c r="G137" s="84" t="b">
        <v>0</v>
      </c>
    </row>
    <row r="138" spans="1:7" ht="15">
      <c r="A138" s="84" t="s">
        <v>2556</v>
      </c>
      <c r="B138" s="84">
        <v>2</v>
      </c>
      <c r="C138" s="118">
        <v>0.0022659654659528397</v>
      </c>
      <c r="D138" s="84" t="s">
        <v>2651</v>
      </c>
      <c r="E138" s="84" t="b">
        <v>0</v>
      </c>
      <c r="F138" s="84" t="b">
        <v>0</v>
      </c>
      <c r="G138" s="84" t="b">
        <v>0</v>
      </c>
    </row>
    <row r="139" spans="1:7" ht="15">
      <c r="A139" s="84" t="s">
        <v>2557</v>
      </c>
      <c r="B139" s="84">
        <v>2</v>
      </c>
      <c r="C139" s="118">
        <v>0.0022659654659528397</v>
      </c>
      <c r="D139" s="84" t="s">
        <v>2651</v>
      </c>
      <c r="E139" s="84" t="b">
        <v>0</v>
      </c>
      <c r="F139" s="84" t="b">
        <v>0</v>
      </c>
      <c r="G139" s="84" t="b">
        <v>0</v>
      </c>
    </row>
    <row r="140" spans="1:7" ht="15">
      <c r="A140" s="84" t="s">
        <v>2558</v>
      </c>
      <c r="B140" s="84">
        <v>2</v>
      </c>
      <c r="C140" s="118">
        <v>0.0022659654659528397</v>
      </c>
      <c r="D140" s="84" t="s">
        <v>2651</v>
      </c>
      <c r="E140" s="84" t="b">
        <v>0</v>
      </c>
      <c r="F140" s="84" t="b">
        <v>0</v>
      </c>
      <c r="G140" s="84" t="b">
        <v>0</v>
      </c>
    </row>
    <row r="141" spans="1:7" ht="15">
      <c r="A141" s="84" t="s">
        <v>2559</v>
      </c>
      <c r="B141" s="84">
        <v>2</v>
      </c>
      <c r="C141" s="118">
        <v>0.0022659654659528397</v>
      </c>
      <c r="D141" s="84" t="s">
        <v>2651</v>
      </c>
      <c r="E141" s="84" t="b">
        <v>0</v>
      </c>
      <c r="F141" s="84" t="b">
        <v>0</v>
      </c>
      <c r="G141" s="84" t="b">
        <v>0</v>
      </c>
    </row>
    <row r="142" spans="1:7" ht="15">
      <c r="A142" s="84" t="s">
        <v>2560</v>
      </c>
      <c r="B142" s="84">
        <v>2</v>
      </c>
      <c r="C142" s="118">
        <v>0.0022659654659528397</v>
      </c>
      <c r="D142" s="84" t="s">
        <v>2651</v>
      </c>
      <c r="E142" s="84" t="b">
        <v>0</v>
      </c>
      <c r="F142" s="84" t="b">
        <v>0</v>
      </c>
      <c r="G142" s="84" t="b">
        <v>0</v>
      </c>
    </row>
    <row r="143" spans="1:7" ht="15">
      <c r="A143" s="84" t="s">
        <v>2561</v>
      </c>
      <c r="B143" s="84">
        <v>2</v>
      </c>
      <c r="C143" s="118">
        <v>0.0022659654659528397</v>
      </c>
      <c r="D143" s="84" t="s">
        <v>2651</v>
      </c>
      <c r="E143" s="84" t="b">
        <v>1</v>
      </c>
      <c r="F143" s="84" t="b">
        <v>0</v>
      </c>
      <c r="G143" s="84" t="b">
        <v>0</v>
      </c>
    </row>
    <row r="144" spans="1:7" ht="15">
      <c r="A144" s="84" t="s">
        <v>2562</v>
      </c>
      <c r="B144" s="84">
        <v>2</v>
      </c>
      <c r="C144" s="118">
        <v>0.0022659654659528397</v>
      </c>
      <c r="D144" s="84" t="s">
        <v>2651</v>
      </c>
      <c r="E144" s="84" t="b">
        <v>0</v>
      </c>
      <c r="F144" s="84" t="b">
        <v>0</v>
      </c>
      <c r="G144" s="84" t="b">
        <v>0</v>
      </c>
    </row>
    <row r="145" spans="1:7" ht="15">
      <c r="A145" s="84" t="s">
        <v>2563</v>
      </c>
      <c r="B145" s="84">
        <v>2</v>
      </c>
      <c r="C145" s="118">
        <v>0.0022659654659528397</v>
      </c>
      <c r="D145" s="84" t="s">
        <v>2651</v>
      </c>
      <c r="E145" s="84" t="b">
        <v>0</v>
      </c>
      <c r="F145" s="84" t="b">
        <v>0</v>
      </c>
      <c r="G145" s="84" t="b">
        <v>0</v>
      </c>
    </row>
    <row r="146" spans="1:7" ht="15">
      <c r="A146" s="84" t="s">
        <v>2564</v>
      </c>
      <c r="B146" s="84">
        <v>2</v>
      </c>
      <c r="C146" s="118">
        <v>0.0022659654659528397</v>
      </c>
      <c r="D146" s="84" t="s">
        <v>2651</v>
      </c>
      <c r="E146" s="84" t="b">
        <v>1</v>
      </c>
      <c r="F146" s="84" t="b">
        <v>0</v>
      </c>
      <c r="G146" s="84" t="b">
        <v>0</v>
      </c>
    </row>
    <row r="147" spans="1:7" ht="15">
      <c r="A147" s="84" t="s">
        <v>2565</v>
      </c>
      <c r="B147" s="84">
        <v>2</v>
      </c>
      <c r="C147" s="118">
        <v>0.0022659654659528397</v>
      </c>
      <c r="D147" s="84" t="s">
        <v>2651</v>
      </c>
      <c r="E147" s="84" t="b">
        <v>0</v>
      </c>
      <c r="F147" s="84" t="b">
        <v>0</v>
      </c>
      <c r="G147" s="84" t="b">
        <v>0</v>
      </c>
    </row>
    <row r="148" spans="1:7" ht="15">
      <c r="A148" s="84" t="s">
        <v>2566</v>
      </c>
      <c r="B148" s="84">
        <v>2</v>
      </c>
      <c r="C148" s="118">
        <v>0.0022659654659528397</v>
      </c>
      <c r="D148" s="84" t="s">
        <v>2651</v>
      </c>
      <c r="E148" s="84" t="b">
        <v>0</v>
      </c>
      <c r="F148" s="84" t="b">
        <v>0</v>
      </c>
      <c r="G148" s="84" t="b">
        <v>0</v>
      </c>
    </row>
    <row r="149" spans="1:7" ht="15">
      <c r="A149" s="84" t="s">
        <v>2567</v>
      </c>
      <c r="B149" s="84">
        <v>2</v>
      </c>
      <c r="C149" s="118">
        <v>0.0022659654659528397</v>
      </c>
      <c r="D149" s="84" t="s">
        <v>2651</v>
      </c>
      <c r="E149" s="84" t="b">
        <v>0</v>
      </c>
      <c r="F149" s="84" t="b">
        <v>0</v>
      </c>
      <c r="G149" s="84" t="b">
        <v>0</v>
      </c>
    </row>
    <row r="150" spans="1:7" ht="15">
      <c r="A150" s="84" t="s">
        <v>2568</v>
      </c>
      <c r="B150" s="84">
        <v>2</v>
      </c>
      <c r="C150" s="118">
        <v>0.0022659654659528397</v>
      </c>
      <c r="D150" s="84" t="s">
        <v>2651</v>
      </c>
      <c r="E150" s="84" t="b">
        <v>0</v>
      </c>
      <c r="F150" s="84" t="b">
        <v>0</v>
      </c>
      <c r="G150" s="84" t="b">
        <v>0</v>
      </c>
    </row>
    <row r="151" spans="1:7" ht="15">
      <c r="A151" s="84" t="s">
        <v>2569</v>
      </c>
      <c r="B151" s="84">
        <v>2</v>
      </c>
      <c r="C151" s="118">
        <v>0.0022659654659528397</v>
      </c>
      <c r="D151" s="84" t="s">
        <v>2651</v>
      </c>
      <c r="E151" s="84" t="b">
        <v>0</v>
      </c>
      <c r="F151" s="84" t="b">
        <v>0</v>
      </c>
      <c r="G151" s="84" t="b">
        <v>0</v>
      </c>
    </row>
    <row r="152" spans="1:7" ht="15">
      <c r="A152" s="84" t="s">
        <v>2570</v>
      </c>
      <c r="B152" s="84">
        <v>2</v>
      </c>
      <c r="C152" s="118">
        <v>0.0022659654659528397</v>
      </c>
      <c r="D152" s="84" t="s">
        <v>2651</v>
      </c>
      <c r="E152" s="84" t="b">
        <v>0</v>
      </c>
      <c r="F152" s="84" t="b">
        <v>0</v>
      </c>
      <c r="G152" s="84" t="b">
        <v>0</v>
      </c>
    </row>
    <row r="153" spans="1:7" ht="15">
      <c r="A153" s="84" t="s">
        <v>2571</v>
      </c>
      <c r="B153" s="84">
        <v>2</v>
      </c>
      <c r="C153" s="118">
        <v>0.0022659654659528397</v>
      </c>
      <c r="D153" s="84" t="s">
        <v>2651</v>
      </c>
      <c r="E153" s="84" t="b">
        <v>0</v>
      </c>
      <c r="F153" s="84" t="b">
        <v>0</v>
      </c>
      <c r="G153" s="84" t="b">
        <v>0</v>
      </c>
    </row>
    <row r="154" spans="1:7" ht="15">
      <c r="A154" s="84" t="s">
        <v>2572</v>
      </c>
      <c r="B154" s="84">
        <v>2</v>
      </c>
      <c r="C154" s="118">
        <v>0.0022659654659528397</v>
      </c>
      <c r="D154" s="84" t="s">
        <v>2651</v>
      </c>
      <c r="E154" s="84" t="b">
        <v>0</v>
      </c>
      <c r="F154" s="84" t="b">
        <v>0</v>
      </c>
      <c r="G154" s="84" t="b">
        <v>0</v>
      </c>
    </row>
    <row r="155" spans="1:7" ht="15">
      <c r="A155" s="84" t="s">
        <v>2573</v>
      </c>
      <c r="B155" s="84">
        <v>2</v>
      </c>
      <c r="C155" s="118">
        <v>0.0022659654659528397</v>
      </c>
      <c r="D155" s="84" t="s">
        <v>2651</v>
      </c>
      <c r="E155" s="84" t="b">
        <v>0</v>
      </c>
      <c r="F155" s="84" t="b">
        <v>0</v>
      </c>
      <c r="G155" s="84" t="b">
        <v>0</v>
      </c>
    </row>
    <row r="156" spans="1:7" ht="15">
      <c r="A156" s="84" t="s">
        <v>2574</v>
      </c>
      <c r="B156" s="84">
        <v>2</v>
      </c>
      <c r="C156" s="118">
        <v>0.0022659654659528397</v>
      </c>
      <c r="D156" s="84" t="s">
        <v>2651</v>
      </c>
      <c r="E156" s="84" t="b">
        <v>0</v>
      </c>
      <c r="F156" s="84" t="b">
        <v>0</v>
      </c>
      <c r="G156" s="84" t="b">
        <v>0</v>
      </c>
    </row>
    <row r="157" spans="1:7" ht="15">
      <c r="A157" s="84" t="s">
        <v>2575</v>
      </c>
      <c r="B157" s="84">
        <v>2</v>
      </c>
      <c r="C157" s="118">
        <v>0.0022659654659528397</v>
      </c>
      <c r="D157" s="84" t="s">
        <v>2651</v>
      </c>
      <c r="E157" s="84" t="b">
        <v>0</v>
      </c>
      <c r="F157" s="84" t="b">
        <v>0</v>
      </c>
      <c r="G157" s="84" t="b">
        <v>0</v>
      </c>
    </row>
    <row r="158" spans="1:7" ht="15">
      <c r="A158" s="84" t="s">
        <v>2576</v>
      </c>
      <c r="B158" s="84">
        <v>2</v>
      </c>
      <c r="C158" s="118">
        <v>0.0026511605979604932</v>
      </c>
      <c r="D158" s="84" t="s">
        <v>2651</v>
      </c>
      <c r="E158" s="84" t="b">
        <v>0</v>
      </c>
      <c r="F158" s="84" t="b">
        <v>0</v>
      </c>
      <c r="G158" s="84" t="b">
        <v>0</v>
      </c>
    </row>
    <row r="159" spans="1:7" ht="15">
      <c r="A159" s="84" t="s">
        <v>2577</v>
      </c>
      <c r="B159" s="84">
        <v>2</v>
      </c>
      <c r="C159" s="118">
        <v>0.0022659654659528397</v>
      </c>
      <c r="D159" s="84" t="s">
        <v>2651</v>
      </c>
      <c r="E159" s="84" t="b">
        <v>0</v>
      </c>
      <c r="F159" s="84" t="b">
        <v>0</v>
      </c>
      <c r="G159" s="84" t="b">
        <v>0</v>
      </c>
    </row>
    <row r="160" spans="1:7" ht="15">
      <c r="A160" s="84" t="s">
        <v>2578</v>
      </c>
      <c r="B160" s="84">
        <v>2</v>
      </c>
      <c r="C160" s="118">
        <v>0.0022659654659528397</v>
      </c>
      <c r="D160" s="84" t="s">
        <v>2651</v>
      </c>
      <c r="E160" s="84" t="b">
        <v>1</v>
      </c>
      <c r="F160" s="84" t="b">
        <v>0</v>
      </c>
      <c r="G160" s="84" t="b">
        <v>0</v>
      </c>
    </row>
    <row r="161" spans="1:7" ht="15">
      <c r="A161" s="84" t="s">
        <v>2252</v>
      </c>
      <c r="B161" s="84">
        <v>2</v>
      </c>
      <c r="C161" s="118">
        <v>0.0026511605979604932</v>
      </c>
      <c r="D161" s="84" t="s">
        <v>2651</v>
      </c>
      <c r="E161" s="84" t="b">
        <v>0</v>
      </c>
      <c r="F161" s="84" t="b">
        <v>0</v>
      </c>
      <c r="G161" s="84" t="b">
        <v>0</v>
      </c>
    </row>
    <row r="162" spans="1:7" ht="15">
      <c r="A162" s="84" t="s">
        <v>271</v>
      </c>
      <c r="B162" s="84">
        <v>2</v>
      </c>
      <c r="C162" s="118">
        <v>0.0022659654659528397</v>
      </c>
      <c r="D162" s="84" t="s">
        <v>2651</v>
      </c>
      <c r="E162" s="84" t="b">
        <v>0</v>
      </c>
      <c r="F162" s="84" t="b">
        <v>0</v>
      </c>
      <c r="G162" s="84" t="b">
        <v>0</v>
      </c>
    </row>
    <row r="163" spans="1:7" ht="15">
      <c r="A163" s="84" t="s">
        <v>2579</v>
      </c>
      <c r="B163" s="84">
        <v>2</v>
      </c>
      <c r="C163" s="118">
        <v>0.0026511605979604932</v>
      </c>
      <c r="D163" s="84" t="s">
        <v>2651</v>
      </c>
      <c r="E163" s="84" t="b">
        <v>0</v>
      </c>
      <c r="F163" s="84" t="b">
        <v>0</v>
      </c>
      <c r="G163" s="84" t="b">
        <v>0</v>
      </c>
    </row>
    <row r="164" spans="1:7" ht="15">
      <c r="A164" s="84" t="s">
        <v>2580</v>
      </c>
      <c r="B164" s="84">
        <v>2</v>
      </c>
      <c r="C164" s="118">
        <v>0.0026511605979604932</v>
      </c>
      <c r="D164" s="84" t="s">
        <v>2651</v>
      </c>
      <c r="E164" s="84" t="b">
        <v>0</v>
      </c>
      <c r="F164" s="84" t="b">
        <v>0</v>
      </c>
      <c r="G164" s="84" t="b">
        <v>0</v>
      </c>
    </row>
    <row r="165" spans="1:7" ht="15">
      <c r="A165" s="84" t="s">
        <v>2581</v>
      </c>
      <c r="B165" s="84">
        <v>2</v>
      </c>
      <c r="C165" s="118">
        <v>0.0022659654659528397</v>
      </c>
      <c r="D165" s="84" t="s">
        <v>2651</v>
      </c>
      <c r="E165" s="84" t="b">
        <v>0</v>
      </c>
      <c r="F165" s="84" t="b">
        <v>0</v>
      </c>
      <c r="G165" s="84" t="b">
        <v>0</v>
      </c>
    </row>
    <row r="166" spans="1:7" ht="15">
      <c r="A166" s="84" t="s">
        <v>2582</v>
      </c>
      <c r="B166" s="84">
        <v>2</v>
      </c>
      <c r="C166" s="118">
        <v>0.0022659654659528397</v>
      </c>
      <c r="D166" s="84" t="s">
        <v>2651</v>
      </c>
      <c r="E166" s="84" t="b">
        <v>0</v>
      </c>
      <c r="F166" s="84" t="b">
        <v>0</v>
      </c>
      <c r="G166" s="84" t="b">
        <v>0</v>
      </c>
    </row>
    <row r="167" spans="1:7" ht="15">
      <c r="A167" s="84" t="s">
        <v>2583</v>
      </c>
      <c r="B167" s="84">
        <v>2</v>
      </c>
      <c r="C167" s="118">
        <v>0.0022659654659528397</v>
      </c>
      <c r="D167" s="84" t="s">
        <v>2651</v>
      </c>
      <c r="E167" s="84" t="b">
        <v>0</v>
      </c>
      <c r="F167" s="84" t="b">
        <v>0</v>
      </c>
      <c r="G167" s="84" t="b">
        <v>0</v>
      </c>
    </row>
    <row r="168" spans="1:7" ht="15">
      <c r="A168" s="84" t="s">
        <v>2584</v>
      </c>
      <c r="B168" s="84">
        <v>2</v>
      </c>
      <c r="C168" s="118">
        <v>0.0022659654659528397</v>
      </c>
      <c r="D168" s="84" t="s">
        <v>2651</v>
      </c>
      <c r="E168" s="84" t="b">
        <v>0</v>
      </c>
      <c r="F168" s="84" t="b">
        <v>0</v>
      </c>
      <c r="G168" s="84" t="b">
        <v>0</v>
      </c>
    </row>
    <row r="169" spans="1:7" ht="15">
      <c r="A169" s="84" t="s">
        <v>2585</v>
      </c>
      <c r="B169" s="84">
        <v>2</v>
      </c>
      <c r="C169" s="118">
        <v>0.0022659654659528397</v>
      </c>
      <c r="D169" s="84" t="s">
        <v>2651</v>
      </c>
      <c r="E169" s="84" t="b">
        <v>0</v>
      </c>
      <c r="F169" s="84" t="b">
        <v>0</v>
      </c>
      <c r="G169" s="84" t="b">
        <v>0</v>
      </c>
    </row>
    <row r="170" spans="1:7" ht="15">
      <c r="A170" s="84" t="s">
        <v>2586</v>
      </c>
      <c r="B170" s="84">
        <v>2</v>
      </c>
      <c r="C170" s="118">
        <v>0.0022659654659528397</v>
      </c>
      <c r="D170" s="84" t="s">
        <v>2651</v>
      </c>
      <c r="E170" s="84" t="b">
        <v>0</v>
      </c>
      <c r="F170" s="84" t="b">
        <v>0</v>
      </c>
      <c r="G170" s="84" t="b">
        <v>0</v>
      </c>
    </row>
    <row r="171" spans="1:7" ht="15">
      <c r="A171" s="84" t="s">
        <v>2587</v>
      </c>
      <c r="B171" s="84">
        <v>2</v>
      </c>
      <c r="C171" s="118">
        <v>0.0022659654659528397</v>
      </c>
      <c r="D171" s="84" t="s">
        <v>2651</v>
      </c>
      <c r="E171" s="84" t="b">
        <v>0</v>
      </c>
      <c r="F171" s="84" t="b">
        <v>0</v>
      </c>
      <c r="G171" s="84" t="b">
        <v>0</v>
      </c>
    </row>
    <row r="172" spans="1:7" ht="15">
      <c r="A172" s="84" t="s">
        <v>2588</v>
      </c>
      <c r="B172" s="84">
        <v>2</v>
      </c>
      <c r="C172" s="118">
        <v>0.0022659654659528397</v>
      </c>
      <c r="D172" s="84" t="s">
        <v>2651</v>
      </c>
      <c r="E172" s="84" t="b">
        <v>0</v>
      </c>
      <c r="F172" s="84" t="b">
        <v>0</v>
      </c>
      <c r="G172" s="84" t="b">
        <v>0</v>
      </c>
    </row>
    <row r="173" spans="1:7" ht="15">
      <c r="A173" s="84" t="s">
        <v>2589</v>
      </c>
      <c r="B173" s="84">
        <v>2</v>
      </c>
      <c r="C173" s="118">
        <v>0.0022659654659528397</v>
      </c>
      <c r="D173" s="84" t="s">
        <v>2651</v>
      </c>
      <c r="E173" s="84" t="b">
        <v>0</v>
      </c>
      <c r="F173" s="84" t="b">
        <v>0</v>
      </c>
      <c r="G173" s="84" t="b">
        <v>0</v>
      </c>
    </row>
    <row r="174" spans="1:7" ht="15">
      <c r="A174" s="84" t="s">
        <v>2590</v>
      </c>
      <c r="B174" s="84">
        <v>2</v>
      </c>
      <c r="C174" s="118">
        <v>0.0022659654659528397</v>
      </c>
      <c r="D174" s="84" t="s">
        <v>2651</v>
      </c>
      <c r="E174" s="84" t="b">
        <v>0</v>
      </c>
      <c r="F174" s="84" t="b">
        <v>0</v>
      </c>
      <c r="G174" s="84" t="b">
        <v>0</v>
      </c>
    </row>
    <row r="175" spans="1:7" ht="15">
      <c r="A175" s="84" t="s">
        <v>2591</v>
      </c>
      <c r="B175" s="84">
        <v>2</v>
      </c>
      <c r="C175" s="118">
        <v>0.0022659654659528397</v>
      </c>
      <c r="D175" s="84" t="s">
        <v>2651</v>
      </c>
      <c r="E175" s="84" t="b">
        <v>0</v>
      </c>
      <c r="F175" s="84" t="b">
        <v>0</v>
      </c>
      <c r="G175" s="84" t="b">
        <v>0</v>
      </c>
    </row>
    <row r="176" spans="1:7" ht="15">
      <c r="A176" s="84" t="s">
        <v>2592</v>
      </c>
      <c r="B176" s="84">
        <v>2</v>
      </c>
      <c r="C176" s="118">
        <v>0.0022659654659528397</v>
      </c>
      <c r="D176" s="84" t="s">
        <v>2651</v>
      </c>
      <c r="E176" s="84" t="b">
        <v>0</v>
      </c>
      <c r="F176" s="84" t="b">
        <v>0</v>
      </c>
      <c r="G176" s="84" t="b">
        <v>0</v>
      </c>
    </row>
    <row r="177" spans="1:7" ht="15">
      <c r="A177" s="84" t="s">
        <v>2593</v>
      </c>
      <c r="B177" s="84">
        <v>2</v>
      </c>
      <c r="C177" s="118">
        <v>0.0022659654659528397</v>
      </c>
      <c r="D177" s="84" t="s">
        <v>2651</v>
      </c>
      <c r="E177" s="84" t="b">
        <v>0</v>
      </c>
      <c r="F177" s="84" t="b">
        <v>0</v>
      </c>
      <c r="G177" s="84" t="b">
        <v>0</v>
      </c>
    </row>
    <row r="178" spans="1:7" ht="15">
      <c r="A178" s="84" t="s">
        <v>2594</v>
      </c>
      <c r="B178" s="84">
        <v>2</v>
      </c>
      <c r="C178" s="118">
        <v>0.0022659654659528397</v>
      </c>
      <c r="D178" s="84" t="s">
        <v>2651</v>
      </c>
      <c r="E178" s="84" t="b">
        <v>0</v>
      </c>
      <c r="F178" s="84" t="b">
        <v>0</v>
      </c>
      <c r="G178" s="84" t="b">
        <v>0</v>
      </c>
    </row>
    <row r="179" spans="1:7" ht="15">
      <c r="A179" s="84" t="s">
        <v>2595</v>
      </c>
      <c r="B179" s="84">
        <v>2</v>
      </c>
      <c r="C179" s="118">
        <v>0.0022659654659528397</v>
      </c>
      <c r="D179" s="84" t="s">
        <v>2651</v>
      </c>
      <c r="E179" s="84" t="b">
        <v>0</v>
      </c>
      <c r="F179" s="84" t="b">
        <v>0</v>
      </c>
      <c r="G179" s="84" t="b">
        <v>0</v>
      </c>
    </row>
    <row r="180" spans="1:7" ht="15">
      <c r="A180" s="84" t="s">
        <v>2596</v>
      </c>
      <c r="B180" s="84">
        <v>2</v>
      </c>
      <c r="C180" s="118">
        <v>0.0022659654659528397</v>
      </c>
      <c r="D180" s="84" t="s">
        <v>2651</v>
      </c>
      <c r="E180" s="84" t="b">
        <v>0</v>
      </c>
      <c r="F180" s="84" t="b">
        <v>0</v>
      </c>
      <c r="G180" s="84" t="b">
        <v>0</v>
      </c>
    </row>
    <row r="181" spans="1:7" ht="15">
      <c r="A181" s="84" t="s">
        <v>347</v>
      </c>
      <c r="B181" s="84">
        <v>2</v>
      </c>
      <c r="C181" s="118">
        <v>0.0022659654659528397</v>
      </c>
      <c r="D181" s="84" t="s">
        <v>2651</v>
      </c>
      <c r="E181" s="84" t="b">
        <v>0</v>
      </c>
      <c r="F181" s="84" t="b">
        <v>0</v>
      </c>
      <c r="G181" s="84" t="b">
        <v>0</v>
      </c>
    </row>
    <row r="182" spans="1:7" ht="15">
      <c r="A182" s="84" t="s">
        <v>2597</v>
      </c>
      <c r="B182" s="84">
        <v>2</v>
      </c>
      <c r="C182" s="118">
        <v>0.0022659654659528397</v>
      </c>
      <c r="D182" s="84" t="s">
        <v>2651</v>
      </c>
      <c r="E182" s="84" t="b">
        <v>0</v>
      </c>
      <c r="F182" s="84" t="b">
        <v>1</v>
      </c>
      <c r="G182" s="84" t="b">
        <v>0</v>
      </c>
    </row>
    <row r="183" spans="1:7" ht="15">
      <c r="A183" s="84" t="s">
        <v>2598</v>
      </c>
      <c r="B183" s="84">
        <v>2</v>
      </c>
      <c r="C183" s="118">
        <v>0.0022659654659528397</v>
      </c>
      <c r="D183" s="84" t="s">
        <v>2651</v>
      </c>
      <c r="E183" s="84" t="b">
        <v>0</v>
      </c>
      <c r="F183" s="84" t="b">
        <v>0</v>
      </c>
      <c r="G183" s="84" t="b">
        <v>0</v>
      </c>
    </row>
    <row r="184" spans="1:7" ht="15">
      <c r="A184" s="84" t="s">
        <v>2599</v>
      </c>
      <c r="B184" s="84">
        <v>2</v>
      </c>
      <c r="C184" s="118">
        <v>0.0022659654659528397</v>
      </c>
      <c r="D184" s="84" t="s">
        <v>2651</v>
      </c>
      <c r="E184" s="84" t="b">
        <v>0</v>
      </c>
      <c r="F184" s="84" t="b">
        <v>0</v>
      </c>
      <c r="G184" s="84" t="b">
        <v>0</v>
      </c>
    </row>
    <row r="185" spans="1:7" ht="15">
      <c r="A185" s="84" t="s">
        <v>2600</v>
      </c>
      <c r="B185" s="84">
        <v>2</v>
      </c>
      <c r="C185" s="118">
        <v>0.0022659654659528397</v>
      </c>
      <c r="D185" s="84" t="s">
        <v>2651</v>
      </c>
      <c r="E185" s="84" t="b">
        <v>0</v>
      </c>
      <c r="F185" s="84" t="b">
        <v>0</v>
      </c>
      <c r="G185" s="84" t="b">
        <v>0</v>
      </c>
    </row>
    <row r="186" spans="1:7" ht="15">
      <c r="A186" s="84" t="s">
        <v>2601</v>
      </c>
      <c r="B186" s="84">
        <v>2</v>
      </c>
      <c r="C186" s="118">
        <v>0.0022659654659528397</v>
      </c>
      <c r="D186" s="84" t="s">
        <v>2651</v>
      </c>
      <c r="E186" s="84" t="b">
        <v>0</v>
      </c>
      <c r="F186" s="84" t="b">
        <v>1</v>
      </c>
      <c r="G186" s="84" t="b">
        <v>0</v>
      </c>
    </row>
    <row r="187" spans="1:7" ht="15">
      <c r="A187" s="84" t="s">
        <v>2602</v>
      </c>
      <c r="B187" s="84">
        <v>2</v>
      </c>
      <c r="C187" s="118">
        <v>0.0022659654659528397</v>
      </c>
      <c r="D187" s="84" t="s">
        <v>2651</v>
      </c>
      <c r="E187" s="84" t="b">
        <v>0</v>
      </c>
      <c r="F187" s="84" t="b">
        <v>0</v>
      </c>
      <c r="G187" s="84" t="b">
        <v>0</v>
      </c>
    </row>
    <row r="188" spans="1:7" ht="15">
      <c r="A188" s="84" t="s">
        <v>2603</v>
      </c>
      <c r="B188" s="84">
        <v>2</v>
      </c>
      <c r="C188" s="118">
        <v>0.0022659654659528397</v>
      </c>
      <c r="D188" s="84" t="s">
        <v>2651</v>
      </c>
      <c r="E188" s="84" t="b">
        <v>0</v>
      </c>
      <c r="F188" s="84" t="b">
        <v>0</v>
      </c>
      <c r="G188" s="84" t="b">
        <v>0</v>
      </c>
    </row>
    <row r="189" spans="1:7" ht="15">
      <c r="A189" s="84" t="s">
        <v>2604</v>
      </c>
      <c r="B189" s="84">
        <v>2</v>
      </c>
      <c r="C189" s="118">
        <v>0.0022659654659528397</v>
      </c>
      <c r="D189" s="84" t="s">
        <v>2651</v>
      </c>
      <c r="E189" s="84" t="b">
        <v>0</v>
      </c>
      <c r="F189" s="84" t="b">
        <v>0</v>
      </c>
      <c r="G189" s="84" t="b">
        <v>0</v>
      </c>
    </row>
    <row r="190" spans="1:7" ht="15">
      <c r="A190" s="84" t="s">
        <v>2605</v>
      </c>
      <c r="B190" s="84">
        <v>2</v>
      </c>
      <c r="C190" s="118">
        <v>0.0022659654659528397</v>
      </c>
      <c r="D190" s="84" t="s">
        <v>2651</v>
      </c>
      <c r="E190" s="84" t="b">
        <v>0</v>
      </c>
      <c r="F190" s="84" t="b">
        <v>0</v>
      </c>
      <c r="G190" s="84" t="b">
        <v>0</v>
      </c>
    </row>
    <row r="191" spans="1:7" ht="15">
      <c r="A191" s="84" t="s">
        <v>2606</v>
      </c>
      <c r="B191" s="84">
        <v>2</v>
      </c>
      <c r="C191" s="118">
        <v>0.0022659654659528397</v>
      </c>
      <c r="D191" s="84" t="s">
        <v>2651</v>
      </c>
      <c r="E191" s="84" t="b">
        <v>0</v>
      </c>
      <c r="F191" s="84" t="b">
        <v>0</v>
      </c>
      <c r="G191" s="84" t="b">
        <v>0</v>
      </c>
    </row>
    <row r="192" spans="1:7" ht="15">
      <c r="A192" s="84" t="s">
        <v>2607</v>
      </c>
      <c r="B192" s="84">
        <v>2</v>
      </c>
      <c r="C192" s="118">
        <v>0.0022659654659528397</v>
      </c>
      <c r="D192" s="84" t="s">
        <v>2651</v>
      </c>
      <c r="E192" s="84" t="b">
        <v>0</v>
      </c>
      <c r="F192" s="84" t="b">
        <v>0</v>
      </c>
      <c r="G192" s="84" t="b">
        <v>0</v>
      </c>
    </row>
    <row r="193" spans="1:7" ht="15">
      <c r="A193" s="84" t="s">
        <v>2608</v>
      </c>
      <c r="B193" s="84">
        <v>2</v>
      </c>
      <c r="C193" s="118">
        <v>0.0022659654659528397</v>
      </c>
      <c r="D193" s="84" t="s">
        <v>2651</v>
      </c>
      <c r="E193" s="84" t="b">
        <v>0</v>
      </c>
      <c r="F193" s="84" t="b">
        <v>0</v>
      </c>
      <c r="G193" s="84" t="b">
        <v>0</v>
      </c>
    </row>
    <row r="194" spans="1:7" ht="15">
      <c r="A194" s="84" t="s">
        <v>2609</v>
      </c>
      <c r="B194" s="84">
        <v>2</v>
      </c>
      <c r="C194" s="118">
        <v>0.0022659654659528397</v>
      </c>
      <c r="D194" s="84" t="s">
        <v>2651</v>
      </c>
      <c r="E194" s="84" t="b">
        <v>0</v>
      </c>
      <c r="F194" s="84" t="b">
        <v>0</v>
      </c>
      <c r="G194" s="84" t="b">
        <v>0</v>
      </c>
    </row>
    <row r="195" spans="1:7" ht="15">
      <c r="A195" s="84" t="s">
        <v>235</v>
      </c>
      <c r="B195" s="84">
        <v>2</v>
      </c>
      <c r="C195" s="118">
        <v>0.0022659654659528397</v>
      </c>
      <c r="D195" s="84" t="s">
        <v>2651</v>
      </c>
      <c r="E195" s="84" t="b">
        <v>0</v>
      </c>
      <c r="F195" s="84" t="b">
        <v>0</v>
      </c>
      <c r="G195" s="84" t="b">
        <v>0</v>
      </c>
    </row>
    <row r="196" spans="1:7" ht="15">
      <c r="A196" s="84" t="s">
        <v>329</v>
      </c>
      <c r="B196" s="84">
        <v>2</v>
      </c>
      <c r="C196" s="118">
        <v>0.0022659654659528397</v>
      </c>
      <c r="D196" s="84" t="s">
        <v>2651</v>
      </c>
      <c r="E196" s="84" t="b">
        <v>0</v>
      </c>
      <c r="F196" s="84" t="b">
        <v>0</v>
      </c>
      <c r="G196" s="84" t="b">
        <v>0</v>
      </c>
    </row>
    <row r="197" spans="1:7" ht="15">
      <c r="A197" s="84" t="s">
        <v>328</v>
      </c>
      <c r="B197" s="84">
        <v>2</v>
      </c>
      <c r="C197" s="118">
        <v>0.0022659654659528397</v>
      </c>
      <c r="D197" s="84" t="s">
        <v>2651</v>
      </c>
      <c r="E197" s="84" t="b">
        <v>0</v>
      </c>
      <c r="F197" s="84" t="b">
        <v>0</v>
      </c>
      <c r="G197" s="84" t="b">
        <v>0</v>
      </c>
    </row>
    <row r="198" spans="1:7" ht="15">
      <c r="A198" s="84" t="s">
        <v>327</v>
      </c>
      <c r="B198" s="84">
        <v>2</v>
      </c>
      <c r="C198" s="118">
        <v>0.0022659654659528397</v>
      </c>
      <c r="D198" s="84" t="s">
        <v>2651</v>
      </c>
      <c r="E198" s="84" t="b">
        <v>0</v>
      </c>
      <c r="F198" s="84" t="b">
        <v>0</v>
      </c>
      <c r="G198" s="84" t="b">
        <v>0</v>
      </c>
    </row>
    <row r="199" spans="1:7" ht="15">
      <c r="A199" s="84" t="s">
        <v>326</v>
      </c>
      <c r="B199" s="84">
        <v>2</v>
      </c>
      <c r="C199" s="118">
        <v>0.0022659654659528397</v>
      </c>
      <c r="D199" s="84" t="s">
        <v>2651</v>
      </c>
      <c r="E199" s="84" t="b">
        <v>0</v>
      </c>
      <c r="F199" s="84" t="b">
        <v>0</v>
      </c>
      <c r="G199" s="84" t="b">
        <v>0</v>
      </c>
    </row>
    <row r="200" spans="1:7" ht="15">
      <c r="A200" s="84" t="s">
        <v>325</v>
      </c>
      <c r="B200" s="84">
        <v>2</v>
      </c>
      <c r="C200" s="118">
        <v>0.0022659654659528397</v>
      </c>
      <c r="D200" s="84" t="s">
        <v>2651</v>
      </c>
      <c r="E200" s="84" t="b">
        <v>0</v>
      </c>
      <c r="F200" s="84" t="b">
        <v>0</v>
      </c>
      <c r="G200" s="84" t="b">
        <v>0</v>
      </c>
    </row>
    <row r="201" spans="1:7" ht="15">
      <c r="A201" s="84" t="s">
        <v>318</v>
      </c>
      <c r="B201" s="84">
        <v>2</v>
      </c>
      <c r="C201" s="118">
        <v>0.0022659654659528397</v>
      </c>
      <c r="D201" s="84" t="s">
        <v>2651</v>
      </c>
      <c r="E201" s="84" t="b">
        <v>0</v>
      </c>
      <c r="F201" s="84" t="b">
        <v>0</v>
      </c>
      <c r="G201" s="84" t="b">
        <v>0</v>
      </c>
    </row>
    <row r="202" spans="1:7" ht="15">
      <c r="A202" s="84" t="s">
        <v>317</v>
      </c>
      <c r="B202" s="84">
        <v>2</v>
      </c>
      <c r="C202" s="118">
        <v>0.0022659654659528397</v>
      </c>
      <c r="D202" s="84" t="s">
        <v>2651</v>
      </c>
      <c r="E202" s="84" t="b">
        <v>0</v>
      </c>
      <c r="F202" s="84" t="b">
        <v>0</v>
      </c>
      <c r="G202" s="84" t="b">
        <v>0</v>
      </c>
    </row>
    <row r="203" spans="1:7" ht="15">
      <c r="A203" s="84" t="s">
        <v>316</v>
      </c>
      <c r="B203" s="84">
        <v>2</v>
      </c>
      <c r="C203" s="118">
        <v>0.0022659654659528397</v>
      </c>
      <c r="D203" s="84" t="s">
        <v>2651</v>
      </c>
      <c r="E203" s="84" t="b">
        <v>0</v>
      </c>
      <c r="F203" s="84" t="b">
        <v>0</v>
      </c>
      <c r="G203" s="84" t="b">
        <v>0</v>
      </c>
    </row>
    <row r="204" spans="1:7" ht="15">
      <c r="A204" s="84" t="s">
        <v>315</v>
      </c>
      <c r="B204" s="84">
        <v>2</v>
      </c>
      <c r="C204" s="118">
        <v>0.0022659654659528397</v>
      </c>
      <c r="D204" s="84" t="s">
        <v>2651</v>
      </c>
      <c r="E204" s="84" t="b">
        <v>0</v>
      </c>
      <c r="F204" s="84" t="b">
        <v>0</v>
      </c>
      <c r="G204" s="84" t="b">
        <v>0</v>
      </c>
    </row>
    <row r="205" spans="1:7" ht="15">
      <c r="A205" s="84" t="s">
        <v>314</v>
      </c>
      <c r="B205" s="84">
        <v>2</v>
      </c>
      <c r="C205" s="118">
        <v>0.0022659654659528397</v>
      </c>
      <c r="D205" s="84" t="s">
        <v>2651</v>
      </c>
      <c r="E205" s="84" t="b">
        <v>0</v>
      </c>
      <c r="F205" s="84" t="b">
        <v>0</v>
      </c>
      <c r="G205" s="84" t="b">
        <v>0</v>
      </c>
    </row>
    <row r="206" spans="1:7" ht="15">
      <c r="A206" s="84" t="s">
        <v>313</v>
      </c>
      <c r="B206" s="84">
        <v>2</v>
      </c>
      <c r="C206" s="118">
        <v>0.0022659654659528397</v>
      </c>
      <c r="D206" s="84" t="s">
        <v>2651</v>
      </c>
      <c r="E206" s="84" t="b">
        <v>0</v>
      </c>
      <c r="F206" s="84" t="b">
        <v>0</v>
      </c>
      <c r="G206" s="84" t="b">
        <v>0</v>
      </c>
    </row>
    <row r="207" spans="1:7" ht="15">
      <c r="A207" s="84" t="s">
        <v>312</v>
      </c>
      <c r="B207" s="84">
        <v>2</v>
      </c>
      <c r="C207" s="118">
        <v>0.0022659654659528397</v>
      </c>
      <c r="D207" s="84" t="s">
        <v>2651</v>
      </c>
      <c r="E207" s="84" t="b">
        <v>0</v>
      </c>
      <c r="F207" s="84" t="b">
        <v>0</v>
      </c>
      <c r="G207" s="84" t="b">
        <v>0</v>
      </c>
    </row>
    <row r="208" spans="1:7" ht="15">
      <c r="A208" s="84" t="s">
        <v>311</v>
      </c>
      <c r="B208" s="84">
        <v>2</v>
      </c>
      <c r="C208" s="118">
        <v>0.0022659654659528397</v>
      </c>
      <c r="D208" s="84" t="s">
        <v>2651</v>
      </c>
      <c r="E208" s="84" t="b">
        <v>0</v>
      </c>
      <c r="F208" s="84" t="b">
        <v>0</v>
      </c>
      <c r="G208" s="84" t="b">
        <v>0</v>
      </c>
    </row>
    <row r="209" spans="1:7" ht="15">
      <c r="A209" s="84" t="s">
        <v>310</v>
      </c>
      <c r="B209" s="84">
        <v>2</v>
      </c>
      <c r="C209" s="118">
        <v>0.0022659654659528397</v>
      </c>
      <c r="D209" s="84" t="s">
        <v>2651</v>
      </c>
      <c r="E209" s="84" t="b">
        <v>0</v>
      </c>
      <c r="F209" s="84" t="b">
        <v>0</v>
      </c>
      <c r="G209" s="84" t="b">
        <v>0</v>
      </c>
    </row>
    <row r="210" spans="1:7" ht="15">
      <c r="A210" s="84" t="s">
        <v>309</v>
      </c>
      <c r="B210" s="84">
        <v>2</v>
      </c>
      <c r="C210" s="118">
        <v>0.0022659654659528397</v>
      </c>
      <c r="D210" s="84" t="s">
        <v>2651</v>
      </c>
      <c r="E210" s="84" t="b">
        <v>0</v>
      </c>
      <c r="F210" s="84" t="b">
        <v>0</v>
      </c>
      <c r="G210" s="84" t="b">
        <v>0</v>
      </c>
    </row>
    <row r="211" spans="1:7" ht="15">
      <c r="A211" s="84" t="s">
        <v>306</v>
      </c>
      <c r="B211" s="84">
        <v>2</v>
      </c>
      <c r="C211" s="118">
        <v>0.0022659654659528397</v>
      </c>
      <c r="D211" s="84" t="s">
        <v>2651</v>
      </c>
      <c r="E211" s="84" t="b">
        <v>0</v>
      </c>
      <c r="F211" s="84" t="b">
        <v>0</v>
      </c>
      <c r="G211" s="84" t="b">
        <v>0</v>
      </c>
    </row>
    <row r="212" spans="1:7" ht="15">
      <c r="A212" s="84" t="s">
        <v>2610</v>
      </c>
      <c r="B212" s="84">
        <v>2</v>
      </c>
      <c r="C212" s="118">
        <v>0.0022659654659528397</v>
      </c>
      <c r="D212" s="84" t="s">
        <v>2651</v>
      </c>
      <c r="E212" s="84" t="b">
        <v>0</v>
      </c>
      <c r="F212" s="84" t="b">
        <v>0</v>
      </c>
      <c r="G212" s="84" t="b">
        <v>0</v>
      </c>
    </row>
    <row r="213" spans="1:7" ht="15">
      <c r="A213" s="84" t="s">
        <v>2611</v>
      </c>
      <c r="B213" s="84">
        <v>2</v>
      </c>
      <c r="C213" s="118">
        <v>0.0022659654659528397</v>
      </c>
      <c r="D213" s="84" t="s">
        <v>2651</v>
      </c>
      <c r="E213" s="84" t="b">
        <v>0</v>
      </c>
      <c r="F213" s="84" t="b">
        <v>0</v>
      </c>
      <c r="G213" s="84" t="b">
        <v>0</v>
      </c>
    </row>
    <row r="214" spans="1:7" ht="15">
      <c r="A214" s="84" t="s">
        <v>2612</v>
      </c>
      <c r="B214" s="84">
        <v>2</v>
      </c>
      <c r="C214" s="118">
        <v>0.0022659654659528397</v>
      </c>
      <c r="D214" s="84" t="s">
        <v>2651</v>
      </c>
      <c r="E214" s="84" t="b">
        <v>0</v>
      </c>
      <c r="F214" s="84" t="b">
        <v>0</v>
      </c>
      <c r="G214" s="84" t="b">
        <v>0</v>
      </c>
    </row>
    <row r="215" spans="1:7" ht="15">
      <c r="A215" s="84" t="s">
        <v>2613</v>
      </c>
      <c r="B215" s="84">
        <v>2</v>
      </c>
      <c r="C215" s="118">
        <v>0.0022659654659528397</v>
      </c>
      <c r="D215" s="84" t="s">
        <v>2651</v>
      </c>
      <c r="E215" s="84" t="b">
        <v>0</v>
      </c>
      <c r="F215" s="84" t="b">
        <v>0</v>
      </c>
      <c r="G215" s="84" t="b">
        <v>0</v>
      </c>
    </row>
    <row r="216" spans="1:7" ht="15">
      <c r="A216" s="84" t="s">
        <v>2614</v>
      </c>
      <c r="B216" s="84">
        <v>2</v>
      </c>
      <c r="C216" s="118">
        <v>0.0022659654659528397</v>
      </c>
      <c r="D216" s="84" t="s">
        <v>2651</v>
      </c>
      <c r="E216" s="84" t="b">
        <v>1</v>
      </c>
      <c r="F216" s="84" t="b">
        <v>0</v>
      </c>
      <c r="G216" s="84" t="b">
        <v>0</v>
      </c>
    </row>
    <row r="217" spans="1:7" ht="15">
      <c r="A217" s="84" t="s">
        <v>2615</v>
      </c>
      <c r="B217" s="84">
        <v>2</v>
      </c>
      <c r="C217" s="118">
        <v>0.0022659654659528397</v>
      </c>
      <c r="D217" s="84" t="s">
        <v>2651</v>
      </c>
      <c r="E217" s="84" t="b">
        <v>1</v>
      </c>
      <c r="F217" s="84" t="b">
        <v>0</v>
      </c>
      <c r="G217" s="84" t="b">
        <v>0</v>
      </c>
    </row>
    <row r="218" spans="1:7" ht="15">
      <c r="A218" s="84" t="s">
        <v>2616</v>
      </c>
      <c r="B218" s="84">
        <v>2</v>
      </c>
      <c r="C218" s="118">
        <v>0.0022659654659528397</v>
      </c>
      <c r="D218" s="84" t="s">
        <v>2651</v>
      </c>
      <c r="E218" s="84" t="b">
        <v>0</v>
      </c>
      <c r="F218" s="84" t="b">
        <v>0</v>
      </c>
      <c r="G218" s="84" t="b">
        <v>0</v>
      </c>
    </row>
    <row r="219" spans="1:7" ht="15">
      <c r="A219" s="84" t="s">
        <v>2617</v>
      </c>
      <c r="B219" s="84">
        <v>2</v>
      </c>
      <c r="C219" s="118">
        <v>0.0022659654659528397</v>
      </c>
      <c r="D219" s="84" t="s">
        <v>2651</v>
      </c>
      <c r="E219" s="84" t="b">
        <v>0</v>
      </c>
      <c r="F219" s="84" t="b">
        <v>0</v>
      </c>
      <c r="G219" s="84" t="b">
        <v>0</v>
      </c>
    </row>
    <row r="220" spans="1:7" ht="15">
      <c r="A220" s="84" t="s">
        <v>2618</v>
      </c>
      <c r="B220" s="84">
        <v>2</v>
      </c>
      <c r="C220" s="118">
        <v>0.0022659654659528397</v>
      </c>
      <c r="D220" s="84" t="s">
        <v>2651</v>
      </c>
      <c r="E220" s="84" t="b">
        <v>0</v>
      </c>
      <c r="F220" s="84" t="b">
        <v>0</v>
      </c>
      <c r="G220" s="84" t="b">
        <v>0</v>
      </c>
    </row>
    <row r="221" spans="1:7" ht="15">
      <c r="A221" s="84" t="s">
        <v>2619</v>
      </c>
      <c r="B221" s="84">
        <v>2</v>
      </c>
      <c r="C221" s="118">
        <v>0.0022659654659528397</v>
      </c>
      <c r="D221" s="84" t="s">
        <v>2651</v>
      </c>
      <c r="E221" s="84" t="b">
        <v>0</v>
      </c>
      <c r="F221" s="84" t="b">
        <v>0</v>
      </c>
      <c r="G221" s="84" t="b">
        <v>0</v>
      </c>
    </row>
    <row r="222" spans="1:7" ht="15">
      <c r="A222" s="84" t="s">
        <v>2620</v>
      </c>
      <c r="B222" s="84">
        <v>2</v>
      </c>
      <c r="C222" s="118">
        <v>0.0022659654659528397</v>
      </c>
      <c r="D222" s="84" t="s">
        <v>2651</v>
      </c>
      <c r="E222" s="84" t="b">
        <v>0</v>
      </c>
      <c r="F222" s="84" t="b">
        <v>0</v>
      </c>
      <c r="G222" s="84" t="b">
        <v>0</v>
      </c>
    </row>
    <row r="223" spans="1:7" ht="15">
      <c r="A223" s="84" t="s">
        <v>294</v>
      </c>
      <c r="B223" s="84">
        <v>2</v>
      </c>
      <c r="C223" s="118">
        <v>0.0022659654659528397</v>
      </c>
      <c r="D223" s="84" t="s">
        <v>2651</v>
      </c>
      <c r="E223" s="84" t="b">
        <v>0</v>
      </c>
      <c r="F223" s="84" t="b">
        <v>0</v>
      </c>
      <c r="G223" s="84" t="b">
        <v>0</v>
      </c>
    </row>
    <row r="224" spans="1:7" ht="15">
      <c r="A224" s="84" t="s">
        <v>2621</v>
      </c>
      <c r="B224" s="84">
        <v>2</v>
      </c>
      <c r="C224" s="118">
        <v>0.0026511605979604932</v>
      </c>
      <c r="D224" s="84" t="s">
        <v>2651</v>
      </c>
      <c r="E224" s="84" t="b">
        <v>1</v>
      </c>
      <c r="F224" s="84" t="b">
        <v>0</v>
      </c>
      <c r="G224" s="84" t="b">
        <v>0</v>
      </c>
    </row>
    <row r="225" spans="1:7" ht="15">
      <c r="A225" s="84" t="s">
        <v>2622</v>
      </c>
      <c r="B225" s="84">
        <v>2</v>
      </c>
      <c r="C225" s="118">
        <v>0.0022659654659528397</v>
      </c>
      <c r="D225" s="84" t="s">
        <v>2651</v>
      </c>
      <c r="E225" s="84" t="b">
        <v>0</v>
      </c>
      <c r="F225" s="84" t="b">
        <v>0</v>
      </c>
      <c r="G225" s="84" t="b">
        <v>0</v>
      </c>
    </row>
    <row r="226" spans="1:7" ht="15">
      <c r="A226" s="84" t="s">
        <v>2623</v>
      </c>
      <c r="B226" s="84">
        <v>2</v>
      </c>
      <c r="C226" s="118">
        <v>0.0022659654659528397</v>
      </c>
      <c r="D226" s="84" t="s">
        <v>2651</v>
      </c>
      <c r="E226" s="84" t="b">
        <v>0</v>
      </c>
      <c r="F226" s="84" t="b">
        <v>0</v>
      </c>
      <c r="G226" s="84" t="b">
        <v>0</v>
      </c>
    </row>
    <row r="227" spans="1:7" ht="15">
      <c r="A227" s="84" t="s">
        <v>2624</v>
      </c>
      <c r="B227" s="84">
        <v>2</v>
      </c>
      <c r="C227" s="118">
        <v>0.0022659654659528397</v>
      </c>
      <c r="D227" s="84" t="s">
        <v>2651</v>
      </c>
      <c r="E227" s="84" t="b">
        <v>0</v>
      </c>
      <c r="F227" s="84" t="b">
        <v>0</v>
      </c>
      <c r="G227" s="84" t="b">
        <v>0</v>
      </c>
    </row>
    <row r="228" spans="1:7" ht="15">
      <c r="A228" s="84" t="s">
        <v>2625</v>
      </c>
      <c r="B228" s="84">
        <v>2</v>
      </c>
      <c r="C228" s="118">
        <v>0.0022659654659528397</v>
      </c>
      <c r="D228" s="84" t="s">
        <v>2651</v>
      </c>
      <c r="E228" s="84" t="b">
        <v>0</v>
      </c>
      <c r="F228" s="84" t="b">
        <v>0</v>
      </c>
      <c r="G228" s="84" t="b">
        <v>0</v>
      </c>
    </row>
    <row r="229" spans="1:7" ht="15">
      <c r="A229" s="84" t="s">
        <v>2626</v>
      </c>
      <c r="B229" s="84">
        <v>2</v>
      </c>
      <c r="C229" s="118">
        <v>0.0022659654659528397</v>
      </c>
      <c r="D229" s="84" t="s">
        <v>2651</v>
      </c>
      <c r="E229" s="84" t="b">
        <v>0</v>
      </c>
      <c r="F229" s="84" t="b">
        <v>0</v>
      </c>
      <c r="G229" s="84" t="b">
        <v>0</v>
      </c>
    </row>
    <row r="230" spans="1:7" ht="15">
      <c r="A230" s="84" t="s">
        <v>2627</v>
      </c>
      <c r="B230" s="84">
        <v>2</v>
      </c>
      <c r="C230" s="118">
        <v>0.0026511605979604932</v>
      </c>
      <c r="D230" s="84" t="s">
        <v>2651</v>
      </c>
      <c r="E230" s="84" t="b">
        <v>0</v>
      </c>
      <c r="F230" s="84" t="b">
        <v>0</v>
      </c>
      <c r="G230" s="84" t="b">
        <v>0</v>
      </c>
    </row>
    <row r="231" spans="1:7" ht="15">
      <c r="A231" s="84" t="s">
        <v>2628</v>
      </c>
      <c r="B231" s="84">
        <v>2</v>
      </c>
      <c r="C231" s="118">
        <v>0.0022659654659528397</v>
      </c>
      <c r="D231" s="84" t="s">
        <v>2651</v>
      </c>
      <c r="E231" s="84" t="b">
        <v>0</v>
      </c>
      <c r="F231" s="84" t="b">
        <v>0</v>
      </c>
      <c r="G231" s="84" t="b">
        <v>0</v>
      </c>
    </row>
    <row r="232" spans="1:7" ht="15">
      <c r="A232" s="84" t="s">
        <v>2629</v>
      </c>
      <c r="B232" s="84">
        <v>2</v>
      </c>
      <c r="C232" s="118">
        <v>0.0022659654659528397</v>
      </c>
      <c r="D232" s="84" t="s">
        <v>2651</v>
      </c>
      <c r="E232" s="84" t="b">
        <v>0</v>
      </c>
      <c r="F232" s="84" t="b">
        <v>0</v>
      </c>
      <c r="G232" s="84" t="b">
        <v>0</v>
      </c>
    </row>
    <row r="233" spans="1:7" ht="15">
      <c r="A233" s="84" t="s">
        <v>2630</v>
      </c>
      <c r="B233" s="84">
        <v>2</v>
      </c>
      <c r="C233" s="118">
        <v>0.0022659654659528397</v>
      </c>
      <c r="D233" s="84" t="s">
        <v>2651</v>
      </c>
      <c r="E233" s="84" t="b">
        <v>0</v>
      </c>
      <c r="F233" s="84" t="b">
        <v>0</v>
      </c>
      <c r="G233" s="84" t="b">
        <v>0</v>
      </c>
    </row>
    <row r="234" spans="1:7" ht="15">
      <c r="A234" s="84" t="s">
        <v>2631</v>
      </c>
      <c r="B234" s="84">
        <v>2</v>
      </c>
      <c r="C234" s="118">
        <v>0.0022659654659528397</v>
      </c>
      <c r="D234" s="84" t="s">
        <v>2651</v>
      </c>
      <c r="E234" s="84" t="b">
        <v>0</v>
      </c>
      <c r="F234" s="84" t="b">
        <v>0</v>
      </c>
      <c r="G234" s="84" t="b">
        <v>0</v>
      </c>
    </row>
    <row r="235" spans="1:7" ht="15">
      <c r="A235" s="84" t="s">
        <v>2632</v>
      </c>
      <c r="B235" s="84">
        <v>2</v>
      </c>
      <c r="C235" s="118">
        <v>0.0022659654659528397</v>
      </c>
      <c r="D235" s="84" t="s">
        <v>2651</v>
      </c>
      <c r="E235" s="84" t="b">
        <v>0</v>
      </c>
      <c r="F235" s="84" t="b">
        <v>0</v>
      </c>
      <c r="G235" s="84" t="b">
        <v>0</v>
      </c>
    </row>
    <row r="236" spans="1:7" ht="15">
      <c r="A236" s="84" t="s">
        <v>2633</v>
      </c>
      <c r="B236" s="84">
        <v>2</v>
      </c>
      <c r="C236" s="118">
        <v>0.0022659654659528397</v>
      </c>
      <c r="D236" s="84" t="s">
        <v>2651</v>
      </c>
      <c r="E236" s="84" t="b">
        <v>0</v>
      </c>
      <c r="F236" s="84" t="b">
        <v>0</v>
      </c>
      <c r="G236" s="84" t="b">
        <v>0</v>
      </c>
    </row>
    <row r="237" spans="1:7" ht="15">
      <c r="A237" s="84" t="s">
        <v>2634</v>
      </c>
      <c r="B237" s="84">
        <v>2</v>
      </c>
      <c r="C237" s="118">
        <v>0.0026511605979604932</v>
      </c>
      <c r="D237" s="84" t="s">
        <v>2651</v>
      </c>
      <c r="E237" s="84" t="b">
        <v>0</v>
      </c>
      <c r="F237" s="84" t="b">
        <v>0</v>
      </c>
      <c r="G237" s="84" t="b">
        <v>0</v>
      </c>
    </row>
    <row r="238" spans="1:7" ht="15">
      <c r="A238" s="84" t="s">
        <v>285</v>
      </c>
      <c r="B238" s="84">
        <v>2</v>
      </c>
      <c r="C238" s="118">
        <v>0.0022659654659528397</v>
      </c>
      <c r="D238" s="84" t="s">
        <v>2651</v>
      </c>
      <c r="E238" s="84" t="b">
        <v>0</v>
      </c>
      <c r="F238" s="84" t="b">
        <v>0</v>
      </c>
      <c r="G238" s="84" t="b">
        <v>0</v>
      </c>
    </row>
    <row r="239" spans="1:7" ht="15">
      <c r="A239" s="84" t="s">
        <v>2635</v>
      </c>
      <c r="B239" s="84">
        <v>2</v>
      </c>
      <c r="C239" s="118">
        <v>0.0022659654659528397</v>
      </c>
      <c r="D239" s="84" t="s">
        <v>2651</v>
      </c>
      <c r="E239" s="84" t="b">
        <v>0</v>
      </c>
      <c r="F239" s="84" t="b">
        <v>0</v>
      </c>
      <c r="G239" s="84" t="b">
        <v>0</v>
      </c>
    </row>
    <row r="240" spans="1:7" ht="15">
      <c r="A240" s="84" t="s">
        <v>2636</v>
      </c>
      <c r="B240" s="84">
        <v>2</v>
      </c>
      <c r="C240" s="118">
        <v>0.0022659654659528397</v>
      </c>
      <c r="D240" s="84" t="s">
        <v>2651</v>
      </c>
      <c r="E240" s="84" t="b">
        <v>0</v>
      </c>
      <c r="F240" s="84" t="b">
        <v>0</v>
      </c>
      <c r="G240" s="84" t="b">
        <v>0</v>
      </c>
    </row>
    <row r="241" spans="1:7" ht="15">
      <c r="A241" s="84" t="s">
        <v>2637</v>
      </c>
      <c r="B241" s="84">
        <v>2</v>
      </c>
      <c r="C241" s="118">
        <v>0.0022659654659528397</v>
      </c>
      <c r="D241" s="84" t="s">
        <v>2651</v>
      </c>
      <c r="E241" s="84" t="b">
        <v>1</v>
      </c>
      <c r="F241" s="84" t="b">
        <v>0</v>
      </c>
      <c r="G241" s="84" t="b">
        <v>0</v>
      </c>
    </row>
    <row r="242" spans="1:7" ht="15">
      <c r="A242" s="84" t="s">
        <v>2638</v>
      </c>
      <c r="B242" s="84">
        <v>2</v>
      </c>
      <c r="C242" s="118">
        <v>0.0022659654659528397</v>
      </c>
      <c r="D242" s="84" t="s">
        <v>2651</v>
      </c>
      <c r="E242" s="84" t="b">
        <v>0</v>
      </c>
      <c r="F242" s="84" t="b">
        <v>0</v>
      </c>
      <c r="G242" s="84" t="b">
        <v>0</v>
      </c>
    </row>
    <row r="243" spans="1:7" ht="15">
      <c r="A243" s="84" t="s">
        <v>2639</v>
      </c>
      <c r="B243" s="84">
        <v>2</v>
      </c>
      <c r="C243" s="118">
        <v>0.0022659654659528397</v>
      </c>
      <c r="D243" s="84" t="s">
        <v>2651</v>
      </c>
      <c r="E243" s="84" t="b">
        <v>0</v>
      </c>
      <c r="F243" s="84" t="b">
        <v>0</v>
      </c>
      <c r="G243" s="84" t="b">
        <v>0</v>
      </c>
    </row>
    <row r="244" spans="1:7" ht="15">
      <c r="A244" s="84" t="s">
        <v>2640</v>
      </c>
      <c r="B244" s="84">
        <v>2</v>
      </c>
      <c r="C244" s="118">
        <v>0.0022659654659528397</v>
      </c>
      <c r="D244" s="84" t="s">
        <v>2651</v>
      </c>
      <c r="E244" s="84" t="b">
        <v>0</v>
      </c>
      <c r="F244" s="84" t="b">
        <v>1</v>
      </c>
      <c r="G244" s="84" t="b">
        <v>0</v>
      </c>
    </row>
    <row r="245" spans="1:7" ht="15">
      <c r="A245" s="84" t="s">
        <v>2641</v>
      </c>
      <c r="B245" s="84">
        <v>2</v>
      </c>
      <c r="C245" s="118">
        <v>0.0022659654659528397</v>
      </c>
      <c r="D245" s="84" t="s">
        <v>2651</v>
      </c>
      <c r="E245" s="84" t="b">
        <v>0</v>
      </c>
      <c r="F245" s="84" t="b">
        <v>0</v>
      </c>
      <c r="G245" s="84" t="b">
        <v>0</v>
      </c>
    </row>
    <row r="246" spans="1:7" ht="15">
      <c r="A246" s="84" t="s">
        <v>2642</v>
      </c>
      <c r="B246" s="84">
        <v>2</v>
      </c>
      <c r="C246" s="118">
        <v>0.0022659654659528397</v>
      </c>
      <c r="D246" s="84" t="s">
        <v>2651</v>
      </c>
      <c r="E246" s="84" t="b">
        <v>0</v>
      </c>
      <c r="F246" s="84" t="b">
        <v>0</v>
      </c>
      <c r="G246" s="84" t="b">
        <v>0</v>
      </c>
    </row>
    <row r="247" spans="1:7" ht="15">
      <c r="A247" s="84" t="s">
        <v>2643</v>
      </c>
      <c r="B247" s="84">
        <v>2</v>
      </c>
      <c r="C247" s="118">
        <v>0.0022659654659528397</v>
      </c>
      <c r="D247" s="84" t="s">
        <v>2651</v>
      </c>
      <c r="E247" s="84" t="b">
        <v>0</v>
      </c>
      <c r="F247" s="84" t="b">
        <v>0</v>
      </c>
      <c r="G247" s="84" t="b">
        <v>0</v>
      </c>
    </row>
    <row r="248" spans="1:7" ht="15">
      <c r="A248" s="84" t="s">
        <v>2644</v>
      </c>
      <c r="B248" s="84">
        <v>2</v>
      </c>
      <c r="C248" s="118">
        <v>0.0022659654659528397</v>
      </c>
      <c r="D248" s="84" t="s">
        <v>2651</v>
      </c>
      <c r="E248" s="84" t="b">
        <v>0</v>
      </c>
      <c r="F248" s="84" t="b">
        <v>0</v>
      </c>
      <c r="G248" s="84" t="b">
        <v>0</v>
      </c>
    </row>
    <row r="249" spans="1:7" ht="15">
      <c r="A249" s="84" t="s">
        <v>2645</v>
      </c>
      <c r="B249" s="84">
        <v>2</v>
      </c>
      <c r="C249" s="118">
        <v>0.0022659654659528397</v>
      </c>
      <c r="D249" s="84" t="s">
        <v>2651</v>
      </c>
      <c r="E249" s="84" t="b">
        <v>0</v>
      </c>
      <c r="F249" s="84" t="b">
        <v>0</v>
      </c>
      <c r="G249" s="84" t="b">
        <v>0</v>
      </c>
    </row>
    <row r="250" spans="1:7" ht="15">
      <c r="A250" s="84" t="s">
        <v>2646</v>
      </c>
      <c r="B250" s="84">
        <v>2</v>
      </c>
      <c r="C250" s="118">
        <v>0.0022659654659528397</v>
      </c>
      <c r="D250" s="84" t="s">
        <v>2651</v>
      </c>
      <c r="E250" s="84" t="b">
        <v>0</v>
      </c>
      <c r="F250" s="84" t="b">
        <v>0</v>
      </c>
      <c r="G250" s="84" t="b">
        <v>0</v>
      </c>
    </row>
    <row r="251" spans="1:7" ht="15">
      <c r="A251" s="84" t="s">
        <v>2647</v>
      </c>
      <c r="B251" s="84">
        <v>2</v>
      </c>
      <c r="C251" s="118">
        <v>0.0022659654659528397</v>
      </c>
      <c r="D251" s="84" t="s">
        <v>2651</v>
      </c>
      <c r="E251" s="84" t="b">
        <v>1</v>
      </c>
      <c r="F251" s="84" t="b">
        <v>0</v>
      </c>
      <c r="G251" s="84" t="b">
        <v>0</v>
      </c>
    </row>
    <row r="252" spans="1:7" ht="15">
      <c r="A252" s="84" t="s">
        <v>2648</v>
      </c>
      <c r="B252" s="84">
        <v>2</v>
      </c>
      <c r="C252" s="118">
        <v>0.0026511605979604932</v>
      </c>
      <c r="D252" s="84" t="s">
        <v>2651</v>
      </c>
      <c r="E252" s="84" t="b">
        <v>1</v>
      </c>
      <c r="F252" s="84" t="b">
        <v>0</v>
      </c>
      <c r="G252" s="84" t="b">
        <v>0</v>
      </c>
    </row>
    <row r="253" spans="1:7" ht="15">
      <c r="A253" s="84" t="s">
        <v>214</v>
      </c>
      <c r="B253" s="84">
        <v>2</v>
      </c>
      <c r="C253" s="118">
        <v>0.0022659654659528397</v>
      </c>
      <c r="D253" s="84" t="s">
        <v>2651</v>
      </c>
      <c r="E253" s="84" t="b">
        <v>0</v>
      </c>
      <c r="F253" s="84" t="b">
        <v>0</v>
      </c>
      <c r="G253" s="84" t="b">
        <v>0</v>
      </c>
    </row>
    <row r="254" spans="1:7" ht="15">
      <c r="A254" s="84" t="s">
        <v>222</v>
      </c>
      <c r="B254" s="84">
        <v>5</v>
      </c>
      <c r="C254" s="118">
        <v>0</v>
      </c>
      <c r="D254" s="84" t="s">
        <v>2131</v>
      </c>
      <c r="E254" s="84" t="b">
        <v>0</v>
      </c>
      <c r="F254" s="84" t="b">
        <v>0</v>
      </c>
      <c r="G254" s="84" t="b">
        <v>0</v>
      </c>
    </row>
    <row r="255" spans="1:7" ht="15">
      <c r="A255" s="84" t="s">
        <v>343</v>
      </c>
      <c r="B255" s="84">
        <v>4</v>
      </c>
      <c r="C255" s="118">
        <v>0.004507442465490996</v>
      </c>
      <c r="D255" s="84" t="s">
        <v>2131</v>
      </c>
      <c r="E255" s="84" t="b">
        <v>0</v>
      </c>
      <c r="F255" s="84" t="b">
        <v>0</v>
      </c>
      <c r="G255" s="84" t="b">
        <v>0</v>
      </c>
    </row>
    <row r="256" spans="1:7" ht="15">
      <c r="A256" s="84" t="s">
        <v>342</v>
      </c>
      <c r="B256" s="84">
        <v>4</v>
      </c>
      <c r="C256" s="118">
        <v>0.004507442465490996</v>
      </c>
      <c r="D256" s="84" t="s">
        <v>2131</v>
      </c>
      <c r="E256" s="84" t="b">
        <v>0</v>
      </c>
      <c r="F256" s="84" t="b">
        <v>0</v>
      </c>
      <c r="G256" s="84" t="b">
        <v>0</v>
      </c>
    </row>
    <row r="257" spans="1:7" ht="15">
      <c r="A257" s="84" t="s">
        <v>330</v>
      </c>
      <c r="B257" s="84">
        <v>4</v>
      </c>
      <c r="C257" s="118">
        <v>0.004507442465490996</v>
      </c>
      <c r="D257" s="84" t="s">
        <v>2131</v>
      </c>
      <c r="E257" s="84" t="b">
        <v>0</v>
      </c>
      <c r="F257" s="84" t="b">
        <v>0</v>
      </c>
      <c r="G257" s="84" t="b">
        <v>0</v>
      </c>
    </row>
    <row r="258" spans="1:7" ht="15">
      <c r="A258" s="84" t="s">
        <v>341</v>
      </c>
      <c r="B258" s="84">
        <v>3</v>
      </c>
      <c r="C258" s="118">
        <v>0.007738909870338014</v>
      </c>
      <c r="D258" s="84" t="s">
        <v>2131</v>
      </c>
      <c r="E258" s="84" t="b">
        <v>0</v>
      </c>
      <c r="F258" s="84" t="b">
        <v>0</v>
      </c>
      <c r="G258" s="84" t="b">
        <v>0</v>
      </c>
    </row>
    <row r="259" spans="1:7" ht="15">
      <c r="A259" s="84" t="s">
        <v>340</v>
      </c>
      <c r="B259" s="84">
        <v>3</v>
      </c>
      <c r="C259" s="118">
        <v>0.007738909870338014</v>
      </c>
      <c r="D259" s="84" t="s">
        <v>2131</v>
      </c>
      <c r="E259" s="84" t="b">
        <v>0</v>
      </c>
      <c r="F259" s="84" t="b">
        <v>0</v>
      </c>
      <c r="G259" s="84" t="b">
        <v>0</v>
      </c>
    </row>
    <row r="260" spans="1:7" ht="15">
      <c r="A260" s="84" t="s">
        <v>339</v>
      </c>
      <c r="B260" s="84">
        <v>3</v>
      </c>
      <c r="C260" s="118">
        <v>0.007738909870338014</v>
      </c>
      <c r="D260" s="84" t="s">
        <v>2131</v>
      </c>
      <c r="E260" s="84" t="b">
        <v>0</v>
      </c>
      <c r="F260" s="84" t="b">
        <v>0</v>
      </c>
      <c r="G260" s="84" t="b">
        <v>0</v>
      </c>
    </row>
    <row r="261" spans="1:7" ht="15">
      <c r="A261" s="84" t="s">
        <v>338</v>
      </c>
      <c r="B261" s="84">
        <v>3</v>
      </c>
      <c r="C261" s="118">
        <v>0.007738909870338014</v>
      </c>
      <c r="D261" s="84" t="s">
        <v>2131</v>
      </c>
      <c r="E261" s="84" t="b">
        <v>0</v>
      </c>
      <c r="F261" s="84" t="b">
        <v>0</v>
      </c>
      <c r="G261" s="84" t="b">
        <v>0</v>
      </c>
    </row>
    <row r="262" spans="1:7" ht="15">
      <c r="A262" s="84" t="s">
        <v>337</v>
      </c>
      <c r="B262" s="84">
        <v>3</v>
      </c>
      <c r="C262" s="118">
        <v>0.007738909870338014</v>
      </c>
      <c r="D262" s="84" t="s">
        <v>2131</v>
      </c>
      <c r="E262" s="84" t="b">
        <v>0</v>
      </c>
      <c r="F262" s="84" t="b">
        <v>0</v>
      </c>
      <c r="G262" s="84" t="b">
        <v>0</v>
      </c>
    </row>
    <row r="263" spans="1:7" ht="15">
      <c r="A263" s="84" t="s">
        <v>336</v>
      </c>
      <c r="B263" s="84">
        <v>3</v>
      </c>
      <c r="C263" s="118">
        <v>0.007738909870338014</v>
      </c>
      <c r="D263" s="84" t="s">
        <v>2131</v>
      </c>
      <c r="E263" s="84" t="b">
        <v>0</v>
      </c>
      <c r="F263" s="84" t="b">
        <v>0</v>
      </c>
      <c r="G263" s="84" t="b">
        <v>0</v>
      </c>
    </row>
    <row r="264" spans="1:7" ht="15">
      <c r="A264" s="84" t="s">
        <v>335</v>
      </c>
      <c r="B264" s="84">
        <v>3</v>
      </c>
      <c r="C264" s="118">
        <v>0.007738909870338014</v>
      </c>
      <c r="D264" s="84" t="s">
        <v>2131</v>
      </c>
      <c r="E264" s="84" t="b">
        <v>0</v>
      </c>
      <c r="F264" s="84" t="b">
        <v>0</v>
      </c>
      <c r="G264" s="84" t="b">
        <v>0</v>
      </c>
    </row>
    <row r="265" spans="1:7" ht="15">
      <c r="A265" s="84" t="s">
        <v>334</v>
      </c>
      <c r="B265" s="84">
        <v>3</v>
      </c>
      <c r="C265" s="118">
        <v>0.007738909870338014</v>
      </c>
      <c r="D265" s="84" t="s">
        <v>2131</v>
      </c>
      <c r="E265" s="84" t="b">
        <v>0</v>
      </c>
      <c r="F265" s="84" t="b">
        <v>0</v>
      </c>
      <c r="G265" s="84" t="b">
        <v>0</v>
      </c>
    </row>
    <row r="266" spans="1:7" ht="15">
      <c r="A266" s="84" t="s">
        <v>333</v>
      </c>
      <c r="B266" s="84">
        <v>3</v>
      </c>
      <c r="C266" s="118">
        <v>0.007738909870338014</v>
      </c>
      <c r="D266" s="84" t="s">
        <v>2131</v>
      </c>
      <c r="E266" s="84" t="b">
        <v>0</v>
      </c>
      <c r="F266" s="84" t="b">
        <v>0</v>
      </c>
      <c r="G266" s="84" t="b">
        <v>0</v>
      </c>
    </row>
    <row r="267" spans="1:7" ht="15">
      <c r="A267" s="84" t="s">
        <v>332</v>
      </c>
      <c r="B267" s="84">
        <v>3</v>
      </c>
      <c r="C267" s="118">
        <v>0.007738909870338014</v>
      </c>
      <c r="D267" s="84" t="s">
        <v>2131</v>
      </c>
      <c r="E267" s="84" t="b">
        <v>0</v>
      </c>
      <c r="F267" s="84" t="b">
        <v>0</v>
      </c>
      <c r="G267" s="84" t="b">
        <v>0</v>
      </c>
    </row>
    <row r="268" spans="1:7" ht="15">
      <c r="A268" s="84" t="s">
        <v>331</v>
      </c>
      <c r="B268" s="84">
        <v>3</v>
      </c>
      <c r="C268" s="118">
        <v>0.007738909870338014</v>
      </c>
      <c r="D268" s="84" t="s">
        <v>2131</v>
      </c>
      <c r="E268" s="84" t="b">
        <v>0</v>
      </c>
      <c r="F268" s="84" t="b">
        <v>0</v>
      </c>
      <c r="G268" s="84" t="b">
        <v>0</v>
      </c>
    </row>
    <row r="269" spans="1:7" ht="15">
      <c r="A269" s="84" t="s">
        <v>305</v>
      </c>
      <c r="B269" s="84">
        <v>2</v>
      </c>
      <c r="C269" s="118">
        <v>0.009254418806326456</v>
      </c>
      <c r="D269" s="84" t="s">
        <v>2131</v>
      </c>
      <c r="E269" s="84" t="b">
        <v>0</v>
      </c>
      <c r="F269" s="84" t="b">
        <v>0</v>
      </c>
      <c r="G269" s="84" t="b">
        <v>0</v>
      </c>
    </row>
    <row r="270" spans="1:7" ht="15">
      <c r="A270" s="84" t="s">
        <v>318</v>
      </c>
      <c r="B270" s="84">
        <v>2</v>
      </c>
      <c r="C270" s="118">
        <v>0.009254418806326456</v>
      </c>
      <c r="D270" s="84" t="s">
        <v>2131</v>
      </c>
      <c r="E270" s="84" t="b">
        <v>0</v>
      </c>
      <c r="F270" s="84" t="b">
        <v>0</v>
      </c>
      <c r="G270" s="84" t="b">
        <v>0</v>
      </c>
    </row>
    <row r="271" spans="1:7" ht="15">
      <c r="A271" s="84" t="s">
        <v>317</v>
      </c>
      <c r="B271" s="84">
        <v>2</v>
      </c>
      <c r="C271" s="118">
        <v>0.009254418806326456</v>
      </c>
      <c r="D271" s="84" t="s">
        <v>2131</v>
      </c>
      <c r="E271" s="84" t="b">
        <v>0</v>
      </c>
      <c r="F271" s="84" t="b">
        <v>0</v>
      </c>
      <c r="G271" s="84" t="b">
        <v>0</v>
      </c>
    </row>
    <row r="272" spans="1:7" ht="15">
      <c r="A272" s="84" t="s">
        <v>316</v>
      </c>
      <c r="B272" s="84">
        <v>2</v>
      </c>
      <c r="C272" s="118">
        <v>0.009254418806326456</v>
      </c>
      <c r="D272" s="84" t="s">
        <v>2131</v>
      </c>
      <c r="E272" s="84" t="b">
        <v>0</v>
      </c>
      <c r="F272" s="84" t="b">
        <v>0</v>
      </c>
      <c r="G272" s="84" t="b">
        <v>0</v>
      </c>
    </row>
    <row r="273" spans="1:7" ht="15">
      <c r="A273" s="84" t="s">
        <v>315</v>
      </c>
      <c r="B273" s="84">
        <v>2</v>
      </c>
      <c r="C273" s="118">
        <v>0.009254418806326456</v>
      </c>
      <c r="D273" s="84" t="s">
        <v>2131</v>
      </c>
      <c r="E273" s="84" t="b">
        <v>0</v>
      </c>
      <c r="F273" s="84" t="b">
        <v>0</v>
      </c>
      <c r="G273" s="84" t="b">
        <v>0</v>
      </c>
    </row>
    <row r="274" spans="1:7" ht="15">
      <c r="A274" s="84" t="s">
        <v>314</v>
      </c>
      <c r="B274" s="84">
        <v>2</v>
      </c>
      <c r="C274" s="118">
        <v>0.009254418806326456</v>
      </c>
      <c r="D274" s="84" t="s">
        <v>2131</v>
      </c>
      <c r="E274" s="84" t="b">
        <v>0</v>
      </c>
      <c r="F274" s="84" t="b">
        <v>0</v>
      </c>
      <c r="G274" s="84" t="b">
        <v>0</v>
      </c>
    </row>
    <row r="275" spans="1:7" ht="15">
      <c r="A275" s="84" t="s">
        <v>313</v>
      </c>
      <c r="B275" s="84">
        <v>2</v>
      </c>
      <c r="C275" s="118">
        <v>0.009254418806326456</v>
      </c>
      <c r="D275" s="84" t="s">
        <v>2131</v>
      </c>
      <c r="E275" s="84" t="b">
        <v>0</v>
      </c>
      <c r="F275" s="84" t="b">
        <v>0</v>
      </c>
      <c r="G275" s="84" t="b">
        <v>0</v>
      </c>
    </row>
    <row r="276" spans="1:7" ht="15">
      <c r="A276" s="84" t="s">
        <v>312</v>
      </c>
      <c r="B276" s="84">
        <v>2</v>
      </c>
      <c r="C276" s="118">
        <v>0.009254418806326456</v>
      </c>
      <c r="D276" s="84" t="s">
        <v>2131</v>
      </c>
      <c r="E276" s="84" t="b">
        <v>0</v>
      </c>
      <c r="F276" s="84" t="b">
        <v>0</v>
      </c>
      <c r="G276" s="84" t="b">
        <v>0</v>
      </c>
    </row>
    <row r="277" spans="1:7" ht="15">
      <c r="A277" s="84" t="s">
        <v>311</v>
      </c>
      <c r="B277" s="84">
        <v>2</v>
      </c>
      <c r="C277" s="118">
        <v>0.009254418806326456</v>
      </c>
      <c r="D277" s="84" t="s">
        <v>2131</v>
      </c>
      <c r="E277" s="84" t="b">
        <v>0</v>
      </c>
      <c r="F277" s="84" t="b">
        <v>0</v>
      </c>
      <c r="G277" s="84" t="b">
        <v>0</v>
      </c>
    </row>
    <row r="278" spans="1:7" ht="15">
      <c r="A278" s="84" t="s">
        <v>310</v>
      </c>
      <c r="B278" s="84">
        <v>2</v>
      </c>
      <c r="C278" s="118">
        <v>0.009254418806326456</v>
      </c>
      <c r="D278" s="84" t="s">
        <v>2131</v>
      </c>
      <c r="E278" s="84" t="b">
        <v>0</v>
      </c>
      <c r="F278" s="84" t="b">
        <v>0</v>
      </c>
      <c r="G278" s="84" t="b">
        <v>0</v>
      </c>
    </row>
    <row r="279" spans="1:7" ht="15">
      <c r="A279" s="84" t="s">
        <v>328</v>
      </c>
      <c r="B279" s="84">
        <v>2</v>
      </c>
      <c r="C279" s="118">
        <v>0.009254418806326456</v>
      </c>
      <c r="D279" s="84" t="s">
        <v>2131</v>
      </c>
      <c r="E279" s="84" t="b">
        <v>0</v>
      </c>
      <c r="F279" s="84" t="b">
        <v>0</v>
      </c>
      <c r="G279" s="84" t="b">
        <v>0</v>
      </c>
    </row>
    <row r="280" spans="1:7" ht="15">
      <c r="A280" s="84" t="s">
        <v>327</v>
      </c>
      <c r="B280" s="84">
        <v>2</v>
      </c>
      <c r="C280" s="118">
        <v>0.009254418806326456</v>
      </c>
      <c r="D280" s="84" t="s">
        <v>2131</v>
      </c>
      <c r="E280" s="84" t="b">
        <v>0</v>
      </c>
      <c r="F280" s="84" t="b">
        <v>0</v>
      </c>
      <c r="G280" s="84" t="b">
        <v>0</v>
      </c>
    </row>
    <row r="281" spans="1:7" ht="15">
      <c r="A281" s="84" t="s">
        <v>326</v>
      </c>
      <c r="B281" s="84">
        <v>2</v>
      </c>
      <c r="C281" s="118">
        <v>0.009254418806326456</v>
      </c>
      <c r="D281" s="84" t="s">
        <v>2131</v>
      </c>
      <c r="E281" s="84" t="b">
        <v>0</v>
      </c>
      <c r="F281" s="84" t="b">
        <v>0</v>
      </c>
      <c r="G281" s="84" t="b">
        <v>0</v>
      </c>
    </row>
    <row r="282" spans="1:7" ht="15">
      <c r="A282" s="84" t="s">
        <v>325</v>
      </c>
      <c r="B282" s="84">
        <v>2</v>
      </c>
      <c r="C282" s="118">
        <v>0.009254418806326456</v>
      </c>
      <c r="D282" s="84" t="s">
        <v>2131</v>
      </c>
      <c r="E282" s="84" t="b">
        <v>0</v>
      </c>
      <c r="F282" s="84" t="b">
        <v>0</v>
      </c>
      <c r="G282" s="84" t="b">
        <v>0</v>
      </c>
    </row>
    <row r="283" spans="1:7" ht="15">
      <c r="A283" s="84" t="s">
        <v>329</v>
      </c>
      <c r="B283" s="84">
        <v>2</v>
      </c>
      <c r="C283" s="118">
        <v>0.009254418806326456</v>
      </c>
      <c r="D283" s="84" t="s">
        <v>2131</v>
      </c>
      <c r="E283" s="84" t="b">
        <v>0</v>
      </c>
      <c r="F283" s="84" t="b">
        <v>0</v>
      </c>
      <c r="G283" s="84" t="b">
        <v>0</v>
      </c>
    </row>
    <row r="284" spans="1:7" ht="15">
      <c r="A284" s="84" t="s">
        <v>302</v>
      </c>
      <c r="B284" s="84">
        <v>16</v>
      </c>
      <c r="C284" s="118">
        <v>0.002673980264100829</v>
      </c>
      <c r="D284" s="84" t="s">
        <v>2132</v>
      </c>
      <c r="E284" s="84" t="b">
        <v>0</v>
      </c>
      <c r="F284" s="84" t="b">
        <v>0</v>
      </c>
      <c r="G284" s="84" t="b">
        <v>0</v>
      </c>
    </row>
    <row r="285" spans="1:7" ht="15">
      <c r="A285" s="84" t="s">
        <v>301</v>
      </c>
      <c r="B285" s="84">
        <v>16</v>
      </c>
      <c r="C285" s="118">
        <v>0.002673980264100829</v>
      </c>
      <c r="D285" s="84" t="s">
        <v>2132</v>
      </c>
      <c r="E285" s="84" t="b">
        <v>0</v>
      </c>
      <c r="F285" s="84" t="b">
        <v>0</v>
      </c>
      <c r="G285" s="84" t="b">
        <v>0</v>
      </c>
    </row>
    <row r="286" spans="1:7" ht="15">
      <c r="A286" s="84" t="s">
        <v>286</v>
      </c>
      <c r="B286" s="84">
        <v>16</v>
      </c>
      <c r="C286" s="118">
        <v>0.002673980264100829</v>
      </c>
      <c r="D286" s="84" t="s">
        <v>2132</v>
      </c>
      <c r="E286" s="84" t="b">
        <v>0</v>
      </c>
      <c r="F286" s="84" t="b">
        <v>0</v>
      </c>
      <c r="G286" s="84" t="b">
        <v>0</v>
      </c>
    </row>
    <row r="287" spans="1:7" ht="15">
      <c r="A287" s="84" t="s">
        <v>300</v>
      </c>
      <c r="B287" s="84">
        <v>16</v>
      </c>
      <c r="C287" s="118">
        <v>0.002673980264100829</v>
      </c>
      <c r="D287" s="84" t="s">
        <v>2132</v>
      </c>
      <c r="E287" s="84" t="b">
        <v>0</v>
      </c>
      <c r="F287" s="84" t="b">
        <v>0</v>
      </c>
      <c r="G287" s="84" t="b">
        <v>0</v>
      </c>
    </row>
    <row r="288" spans="1:7" ht="15">
      <c r="A288" s="84" t="s">
        <v>297</v>
      </c>
      <c r="B288" s="84">
        <v>16</v>
      </c>
      <c r="C288" s="118">
        <v>0.002673980264100829</v>
      </c>
      <c r="D288" s="84" t="s">
        <v>2132</v>
      </c>
      <c r="E288" s="84" t="b">
        <v>0</v>
      </c>
      <c r="F288" s="84" t="b">
        <v>0</v>
      </c>
      <c r="G288" s="84" t="b">
        <v>0</v>
      </c>
    </row>
    <row r="289" spans="1:7" ht="15">
      <c r="A289" s="84" t="s">
        <v>299</v>
      </c>
      <c r="B289" s="84">
        <v>15</v>
      </c>
      <c r="C289" s="118">
        <v>0.0038981252312285893</v>
      </c>
      <c r="D289" s="84" t="s">
        <v>2132</v>
      </c>
      <c r="E289" s="84" t="b">
        <v>0</v>
      </c>
      <c r="F289" s="84" t="b">
        <v>0</v>
      </c>
      <c r="G289" s="84" t="b">
        <v>0</v>
      </c>
    </row>
    <row r="290" spans="1:7" ht="15">
      <c r="A290" s="84" t="s">
        <v>298</v>
      </c>
      <c r="B290" s="84">
        <v>15</v>
      </c>
      <c r="C290" s="118">
        <v>0.0038981252312285893</v>
      </c>
      <c r="D290" s="84" t="s">
        <v>2132</v>
      </c>
      <c r="E290" s="84" t="b">
        <v>0</v>
      </c>
      <c r="F290" s="84" t="b">
        <v>0</v>
      </c>
      <c r="G290" s="84" t="b">
        <v>0</v>
      </c>
    </row>
    <row r="291" spans="1:7" ht="15">
      <c r="A291" s="84" t="s">
        <v>222</v>
      </c>
      <c r="B291" s="84">
        <v>15</v>
      </c>
      <c r="C291" s="118">
        <v>0.0012116162939586543</v>
      </c>
      <c r="D291" s="84" t="s">
        <v>2132</v>
      </c>
      <c r="E291" s="84" t="b">
        <v>0</v>
      </c>
      <c r="F291" s="84" t="b">
        <v>0</v>
      </c>
      <c r="G291" s="84" t="b">
        <v>0</v>
      </c>
    </row>
    <row r="292" spans="1:7" ht="15">
      <c r="A292" s="84" t="s">
        <v>284</v>
      </c>
      <c r="B292" s="84">
        <v>15</v>
      </c>
      <c r="C292" s="118">
        <v>0.0012116162939586543</v>
      </c>
      <c r="D292" s="84" t="s">
        <v>2132</v>
      </c>
      <c r="E292" s="84" t="b">
        <v>0</v>
      </c>
      <c r="F292" s="84" t="b">
        <v>0</v>
      </c>
      <c r="G292" s="84" t="b">
        <v>0</v>
      </c>
    </row>
    <row r="293" spans="1:7" ht="15">
      <c r="A293" s="84" t="s">
        <v>303</v>
      </c>
      <c r="B293" s="84">
        <v>14</v>
      </c>
      <c r="C293" s="118">
        <v>0.0023397327310882257</v>
      </c>
      <c r="D293" s="84" t="s">
        <v>2132</v>
      </c>
      <c r="E293" s="84" t="b">
        <v>0</v>
      </c>
      <c r="F293" s="84" t="b">
        <v>0</v>
      </c>
      <c r="G293" s="84" t="b">
        <v>0</v>
      </c>
    </row>
    <row r="294" spans="1:7" ht="15">
      <c r="A294" s="84" t="s">
        <v>296</v>
      </c>
      <c r="B294" s="84">
        <v>14</v>
      </c>
      <c r="C294" s="118">
        <v>0.0023397327310882257</v>
      </c>
      <c r="D294" s="84" t="s">
        <v>2132</v>
      </c>
      <c r="E294" s="84" t="b">
        <v>0</v>
      </c>
      <c r="F294" s="84" t="b">
        <v>0</v>
      </c>
      <c r="G294" s="84" t="b">
        <v>0</v>
      </c>
    </row>
    <row r="295" spans="1:7" ht="15">
      <c r="A295" s="84" t="s">
        <v>295</v>
      </c>
      <c r="B295" s="84">
        <v>14</v>
      </c>
      <c r="C295" s="118">
        <v>0.0023397327310882257</v>
      </c>
      <c r="D295" s="84" t="s">
        <v>2132</v>
      </c>
      <c r="E295" s="84" t="b">
        <v>0</v>
      </c>
      <c r="F295" s="84" t="b">
        <v>0</v>
      </c>
      <c r="G295" s="84" t="b">
        <v>0</v>
      </c>
    </row>
    <row r="296" spans="1:7" ht="15">
      <c r="A296" s="84" t="s">
        <v>293</v>
      </c>
      <c r="B296" s="84">
        <v>14</v>
      </c>
      <c r="C296" s="118">
        <v>0.0023397327310882257</v>
      </c>
      <c r="D296" s="84" t="s">
        <v>2132</v>
      </c>
      <c r="E296" s="84" t="b">
        <v>0</v>
      </c>
      <c r="F296" s="84" t="b">
        <v>0</v>
      </c>
      <c r="G296" s="84" t="b">
        <v>0</v>
      </c>
    </row>
    <row r="297" spans="1:7" ht="15">
      <c r="A297" s="84" t="s">
        <v>350</v>
      </c>
      <c r="B297" s="84">
        <v>10</v>
      </c>
      <c r="C297" s="118">
        <v>0.005882420249450282</v>
      </c>
      <c r="D297" s="84" t="s">
        <v>2132</v>
      </c>
      <c r="E297" s="84" t="b">
        <v>0</v>
      </c>
      <c r="F297" s="84" t="b">
        <v>0</v>
      </c>
      <c r="G297" s="84" t="b">
        <v>0</v>
      </c>
    </row>
    <row r="298" spans="1:7" ht="15">
      <c r="A298" s="84" t="s">
        <v>349</v>
      </c>
      <c r="B298" s="84">
        <v>10</v>
      </c>
      <c r="C298" s="118">
        <v>0.005882420249450282</v>
      </c>
      <c r="D298" s="84" t="s">
        <v>2132</v>
      </c>
      <c r="E298" s="84" t="b">
        <v>0</v>
      </c>
      <c r="F298" s="84" t="b">
        <v>0</v>
      </c>
      <c r="G298" s="84" t="b">
        <v>0</v>
      </c>
    </row>
    <row r="299" spans="1:7" ht="15">
      <c r="A299" s="84" t="s">
        <v>348</v>
      </c>
      <c r="B299" s="84">
        <v>10</v>
      </c>
      <c r="C299" s="118">
        <v>0.005882420249450282</v>
      </c>
      <c r="D299" s="84" t="s">
        <v>2132</v>
      </c>
      <c r="E299" s="84" t="b">
        <v>0</v>
      </c>
      <c r="F299" s="84" t="b">
        <v>0</v>
      </c>
      <c r="G299" s="84" t="b">
        <v>0</v>
      </c>
    </row>
    <row r="300" spans="1:7" ht="15">
      <c r="A300" s="84" t="s">
        <v>361</v>
      </c>
      <c r="B300" s="84">
        <v>4</v>
      </c>
      <c r="C300" s="118">
        <v>0.010410259216045457</v>
      </c>
      <c r="D300" s="84" t="s">
        <v>2132</v>
      </c>
      <c r="E300" s="84" t="b">
        <v>0</v>
      </c>
      <c r="F300" s="84" t="b">
        <v>0</v>
      </c>
      <c r="G300" s="84" t="b">
        <v>0</v>
      </c>
    </row>
    <row r="301" spans="1:7" ht="15">
      <c r="A301" s="84" t="s">
        <v>360</v>
      </c>
      <c r="B301" s="84">
        <v>4</v>
      </c>
      <c r="C301" s="118">
        <v>0.010410259216045457</v>
      </c>
      <c r="D301" s="84" t="s">
        <v>2132</v>
      </c>
      <c r="E301" s="84" t="b">
        <v>0</v>
      </c>
      <c r="F301" s="84" t="b">
        <v>0</v>
      </c>
      <c r="G301" s="84" t="b">
        <v>0</v>
      </c>
    </row>
    <row r="302" spans="1:7" ht="15">
      <c r="A302" s="84" t="s">
        <v>2551</v>
      </c>
      <c r="B302" s="84">
        <v>3</v>
      </c>
      <c r="C302" s="118">
        <v>0.007807694412034095</v>
      </c>
      <c r="D302" s="84" t="s">
        <v>2132</v>
      </c>
      <c r="E302" s="84" t="b">
        <v>0</v>
      </c>
      <c r="F302" s="84" t="b">
        <v>0</v>
      </c>
      <c r="G302" s="84" t="b">
        <v>0</v>
      </c>
    </row>
    <row r="303" spans="1:7" ht="15">
      <c r="A303" s="84" t="s">
        <v>2581</v>
      </c>
      <c r="B303" s="84">
        <v>2</v>
      </c>
      <c r="C303" s="118">
        <v>0.005205129608022729</v>
      </c>
      <c r="D303" s="84" t="s">
        <v>2132</v>
      </c>
      <c r="E303" s="84" t="b">
        <v>0</v>
      </c>
      <c r="F303" s="84" t="b">
        <v>0</v>
      </c>
      <c r="G303" s="84" t="b">
        <v>0</v>
      </c>
    </row>
    <row r="304" spans="1:7" ht="15">
      <c r="A304" s="84" t="s">
        <v>2582</v>
      </c>
      <c r="B304" s="84">
        <v>2</v>
      </c>
      <c r="C304" s="118">
        <v>0.005205129608022729</v>
      </c>
      <c r="D304" s="84" t="s">
        <v>2132</v>
      </c>
      <c r="E304" s="84" t="b">
        <v>0</v>
      </c>
      <c r="F304" s="84" t="b">
        <v>0</v>
      </c>
      <c r="G304" s="84" t="b">
        <v>0</v>
      </c>
    </row>
    <row r="305" spans="1:7" ht="15">
      <c r="A305" s="84" t="s">
        <v>2583</v>
      </c>
      <c r="B305" s="84">
        <v>2</v>
      </c>
      <c r="C305" s="118">
        <v>0.005205129608022729</v>
      </c>
      <c r="D305" s="84" t="s">
        <v>2132</v>
      </c>
      <c r="E305" s="84" t="b">
        <v>0</v>
      </c>
      <c r="F305" s="84" t="b">
        <v>0</v>
      </c>
      <c r="G305" s="84" t="b">
        <v>0</v>
      </c>
    </row>
    <row r="306" spans="1:7" ht="15">
      <c r="A306" s="84" t="s">
        <v>2584</v>
      </c>
      <c r="B306" s="84">
        <v>2</v>
      </c>
      <c r="C306" s="118">
        <v>0.005205129608022729</v>
      </c>
      <c r="D306" s="84" t="s">
        <v>2132</v>
      </c>
      <c r="E306" s="84" t="b">
        <v>0</v>
      </c>
      <c r="F306" s="84" t="b">
        <v>0</v>
      </c>
      <c r="G306" s="84" t="b">
        <v>0</v>
      </c>
    </row>
    <row r="307" spans="1:7" ht="15">
      <c r="A307" s="84" t="s">
        <v>2585</v>
      </c>
      <c r="B307" s="84">
        <v>2</v>
      </c>
      <c r="C307" s="118">
        <v>0.005205129608022729</v>
      </c>
      <c r="D307" s="84" t="s">
        <v>2132</v>
      </c>
      <c r="E307" s="84" t="b">
        <v>0</v>
      </c>
      <c r="F307" s="84" t="b">
        <v>0</v>
      </c>
      <c r="G307" s="84" t="b">
        <v>0</v>
      </c>
    </row>
    <row r="308" spans="1:7" ht="15">
      <c r="A308" s="84" t="s">
        <v>2586</v>
      </c>
      <c r="B308" s="84">
        <v>2</v>
      </c>
      <c r="C308" s="118">
        <v>0.005205129608022729</v>
      </c>
      <c r="D308" s="84" t="s">
        <v>2132</v>
      </c>
      <c r="E308" s="84" t="b">
        <v>0</v>
      </c>
      <c r="F308" s="84" t="b">
        <v>0</v>
      </c>
      <c r="G308" s="84" t="b">
        <v>0</v>
      </c>
    </row>
    <row r="309" spans="1:7" ht="15">
      <c r="A309" s="84" t="s">
        <v>2587</v>
      </c>
      <c r="B309" s="84">
        <v>2</v>
      </c>
      <c r="C309" s="118">
        <v>0.005205129608022729</v>
      </c>
      <c r="D309" s="84" t="s">
        <v>2132</v>
      </c>
      <c r="E309" s="84" t="b">
        <v>0</v>
      </c>
      <c r="F309" s="84" t="b">
        <v>0</v>
      </c>
      <c r="G309" s="84" t="b">
        <v>0</v>
      </c>
    </row>
    <row r="310" spans="1:7" ht="15">
      <c r="A310" s="84" t="s">
        <v>2588</v>
      </c>
      <c r="B310" s="84">
        <v>2</v>
      </c>
      <c r="C310" s="118">
        <v>0.005205129608022729</v>
      </c>
      <c r="D310" s="84" t="s">
        <v>2132</v>
      </c>
      <c r="E310" s="84" t="b">
        <v>0</v>
      </c>
      <c r="F310" s="84" t="b">
        <v>0</v>
      </c>
      <c r="G310" s="84" t="b">
        <v>0</v>
      </c>
    </row>
    <row r="311" spans="1:7" ht="15">
      <c r="A311" s="84" t="s">
        <v>2589</v>
      </c>
      <c r="B311" s="84">
        <v>2</v>
      </c>
      <c r="C311" s="118">
        <v>0.005205129608022729</v>
      </c>
      <c r="D311" s="84" t="s">
        <v>2132</v>
      </c>
      <c r="E311" s="84" t="b">
        <v>0</v>
      </c>
      <c r="F311" s="84" t="b">
        <v>0</v>
      </c>
      <c r="G311" s="84" t="b">
        <v>0</v>
      </c>
    </row>
    <row r="312" spans="1:7" ht="15">
      <c r="A312" s="84" t="s">
        <v>2590</v>
      </c>
      <c r="B312" s="84">
        <v>2</v>
      </c>
      <c r="C312" s="118">
        <v>0.005205129608022729</v>
      </c>
      <c r="D312" s="84" t="s">
        <v>2132</v>
      </c>
      <c r="E312" s="84" t="b">
        <v>0</v>
      </c>
      <c r="F312" s="84" t="b">
        <v>0</v>
      </c>
      <c r="G312" s="84" t="b">
        <v>0</v>
      </c>
    </row>
    <row r="313" spans="1:7" ht="15">
      <c r="A313" s="84" t="s">
        <v>2591</v>
      </c>
      <c r="B313" s="84">
        <v>2</v>
      </c>
      <c r="C313" s="118">
        <v>0.005205129608022729</v>
      </c>
      <c r="D313" s="84" t="s">
        <v>2132</v>
      </c>
      <c r="E313" s="84" t="b">
        <v>0</v>
      </c>
      <c r="F313" s="84" t="b">
        <v>0</v>
      </c>
      <c r="G313" s="84" t="b">
        <v>0</v>
      </c>
    </row>
    <row r="314" spans="1:7" ht="15">
      <c r="A314" s="84" t="s">
        <v>2592</v>
      </c>
      <c r="B314" s="84">
        <v>2</v>
      </c>
      <c r="C314" s="118">
        <v>0.005205129608022729</v>
      </c>
      <c r="D314" s="84" t="s">
        <v>2132</v>
      </c>
      <c r="E314" s="84" t="b">
        <v>0</v>
      </c>
      <c r="F314" s="84" t="b">
        <v>0</v>
      </c>
      <c r="G314" s="84" t="b">
        <v>0</v>
      </c>
    </row>
    <row r="315" spans="1:7" ht="15">
      <c r="A315" s="84" t="s">
        <v>2593</v>
      </c>
      <c r="B315" s="84">
        <v>2</v>
      </c>
      <c r="C315" s="118">
        <v>0.005205129608022729</v>
      </c>
      <c r="D315" s="84" t="s">
        <v>2132</v>
      </c>
      <c r="E315" s="84" t="b">
        <v>0</v>
      </c>
      <c r="F315" s="84" t="b">
        <v>0</v>
      </c>
      <c r="G315" s="84" t="b">
        <v>0</v>
      </c>
    </row>
    <row r="316" spans="1:7" ht="15">
      <c r="A316" s="84" t="s">
        <v>2594</v>
      </c>
      <c r="B316" s="84">
        <v>2</v>
      </c>
      <c r="C316" s="118">
        <v>0.005205129608022729</v>
      </c>
      <c r="D316" s="84" t="s">
        <v>2132</v>
      </c>
      <c r="E316" s="84" t="b">
        <v>0</v>
      </c>
      <c r="F316" s="84" t="b">
        <v>0</v>
      </c>
      <c r="G316" s="84" t="b">
        <v>0</v>
      </c>
    </row>
    <row r="317" spans="1:7" ht="15">
      <c r="A317" s="84" t="s">
        <v>2595</v>
      </c>
      <c r="B317" s="84">
        <v>2</v>
      </c>
      <c r="C317" s="118">
        <v>0.005205129608022729</v>
      </c>
      <c r="D317" s="84" t="s">
        <v>2132</v>
      </c>
      <c r="E317" s="84" t="b">
        <v>0</v>
      </c>
      <c r="F317" s="84" t="b">
        <v>0</v>
      </c>
      <c r="G317" s="84" t="b">
        <v>0</v>
      </c>
    </row>
    <row r="318" spans="1:7" ht="15">
      <c r="A318" s="84" t="s">
        <v>2596</v>
      </c>
      <c r="B318" s="84">
        <v>2</v>
      </c>
      <c r="C318" s="118">
        <v>0.005205129608022729</v>
      </c>
      <c r="D318" s="84" t="s">
        <v>2132</v>
      </c>
      <c r="E318" s="84" t="b">
        <v>0</v>
      </c>
      <c r="F318" s="84" t="b">
        <v>0</v>
      </c>
      <c r="G318" s="84" t="b">
        <v>0</v>
      </c>
    </row>
    <row r="319" spans="1:7" ht="15">
      <c r="A319" s="84" t="s">
        <v>294</v>
      </c>
      <c r="B319" s="84">
        <v>2</v>
      </c>
      <c r="C319" s="118">
        <v>0.005205129608022729</v>
      </c>
      <c r="D319" s="84" t="s">
        <v>2132</v>
      </c>
      <c r="E319" s="84" t="b">
        <v>0</v>
      </c>
      <c r="F319" s="84" t="b">
        <v>0</v>
      </c>
      <c r="G319" s="84" t="b">
        <v>0</v>
      </c>
    </row>
    <row r="320" spans="1:7" ht="15">
      <c r="A320" s="84" t="s">
        <v>2621</v>
      </c>
      <c r="B320" s="84">
        <v>2</v>
      </c>
      <c r="C320" s="118">
        <v>0.006940172810696973</v>
      </c>
      <c r="D320" s="84" t="s">
        <v>2132</v>
      </c>
      <c r="E320" s="84" t="b">
        <v>1</v>
      </c>
      <c r="F320" s="84" t="b">
        <v>0</v>
      </c>
      <c r="G320" s="84" t="b">
        <v>0</v>
      </c>
    </row>
    <row r="321" spans="1:7" ht="15">
      <c r="A321" s="84" t="s">
        <v>2627</v>
      </c>
      <c r="B321" s="84">
        <v>2</v>
      </c>
      <c r="C321" s="118">
        <v>0.006940172810696973</v>
      </c>
      <c r="D321" s="84" t="s">
        <v>2132</v>
      </c>
      <c r="E321" s="84" t="b">
        <v>0</v>
      </c>
      <c r="F321" s="84" t="b">
        <v>0</v>
      </c>
      <c r="G321" s="84" t="b">
        <v>0</v>
      </c>
    </row>
    <row r="322" spans="1:7" ht="15">
      <c r="A322" s="84" t="s">
        <v>2628</v>
      </c>
      <c r="B322" s="84">
        <v>2</v>
      </c>
      <c r="C322" s="118">
        <v>0.005205129608022729</v>
      </c>
      <c r="D322" s="84" t="s">
        <v>2132</v>
      </c>
      <c r="E322" s="84" t="b">
        <v>0</v>
      </c>
      <c r="F322" s="84" t="b">
        <v>0</v>
      </c>
      <c r="G322" s="84" t="b">
        <v>0</v>
      </c>
    </row>
    <row r="323" spans="1:7" ht="15">
      <c r="A323" s="84" t="s">
        <v>2629</v>
      </c>
      <c r="B323" s="84">
        <v>2</v>
      </c>
      <c r="C323" s="118">
        <v>0.005205129608022729</v>
      </c>
      <c r="D323" s="84" t="s">
        <v>2132</v>
      </c>
      <c r="E323" s="84" t="b">
        <v>0</v>
      </c>
      <c r="F323" s="84" t="b">
        <v>0</v>
      </c>
      <c r="G323" s="84" t="b">
        <v>0</v>
      </c>
    </row>
    <row r="324" spans="1:7" ht="15">
      <c r="A324" s="84" t="s">
        <v>2630</v>
      </c>
      <c r="B324" s="84">
        <v>2</v>
      </c>
      <c r="C324" s="118">
        <v>0.005205129608022729</v>
      </c>
      <c r="D324" s="84" t="s">
        <v>2132</v>
      </c>
      <c r="E324" s="84" t="b">
        <v>0</v>
      </c>
      <c r="F324" s="84" t="b">
        <v>0</v>
      </c>
      <c r="G324" s="84" t="b">
        <v>0</v>
      </c>
    </row>
    <row r="325" spans="1:7" ht="15">
      <c r="A325" s="84" t="s">
        <v>2631</v>
      </c>
      <c r="B325" s="84">
        <v>2</v>
      </c>
      <c r="C325" s="118">
        <v>0.005205129608022729</v>
      </c>
      <c r="D325" s="84" t="s">
        <v>2132</v>
      </c>
      <c r="E325" s="84" t="b">
        <v>0</v>
      </c>
      <c r="F325" s="84" t="b">
        <v>0</v>
      </c>
      <c r="G325" s="84" t="b">
        <v>0</v>
      </c>
    </row>
    <row r="326" spans="1:7" ht="15">
      <c r="A326" s="84" t="s">
        <v>2632</v>
      </c>
      <c r="B326" s="84">
        <v>2</v>
      </c>
      <c r="C326" s="118">
        <v>0.005205129608022729</v>
      </c>
      <c r="D326" s="84" t="s">
        <v>2132</v>
      </c>
      <c r="E326" s="84" t="b">
        <v>0</v>
      </c>
      <c r="F326" s="84" t="b">
        <v>0</v>
      </c>
      <c r="G326" s="84" t="b">
        <v>0</v>
      </c>
    </row>
    <row r="327" spans="1:7" ht="15">
      <c r="A327" s="84" t="s">
        <v>2633</v>
      </c>
      <c r="B327" s="84">
        <v>2</v>
      </c>
      <c r="C327" s="118">
        <v>0.005205129608022729</v>
      </c>
      <c r="D327" s="84" t="s">
        <v>2132</v>
      </c>
      <c r="E327" s="84" t="b">
        <v>0</v>
      </c>
      <c r="F327" s="84" t="b">
        <v>0</v>
      </c>
      <c r="G327" s="84" t="b">
        <v>0</v>
      </c>
    </row>
    <row r="328" spans="1:7" ht="15">
      <c r="A328" s="84" t="s">
        <v>2527</v>
      </c>
      <c r="B328" s="84">
        <v>2</v>
      </c>
      <c r="C328" s="118">
        <v>0.005205129608022729</v>
      </c>
      <c r="D328" s="84" t="s">
        <v>2132</v>
      </c>
      <c r="E328" s="84" t="b">
        <v>0</v>
      </c>
      <c r="F328" s="84" t="b">
        <v>0</v>
      </c>
      <c r="G328" s="84" t="b">
        <v>0</v>
      </c>
    </row>
    <row r="329" spans="1:7" ht="15">
      <c r="A329" s="84" t="s">
        <v>2528</v>
      </c>
      <c r="B329" s="84">
        <v>2</v>
      </c>
      <c r="C329" s="118">
        <v>0.005205129608022729</v>
      </c>
      <c r="D329" s="84" t="s">
        <v>2132</v>
      </c>
      <c r="E329" s="84" t="b">
        <v>0</v>
      </c>
      <c r="F329" s="84" t="b">
        <v>0</v>
      </c>
      <c r="G329" s="84" t="b">
        <v>0</v>
      </c>
    </row>
    <row r="330" spans="1:7" ht="15">
      <c r="A330" s="84" t="s">
        <v>2510</v>
      </c>
      <c r="B330" s="84">
        <v>2</v>
      </c>
      <c r="C330" s="118">
        <v>0.005205129608022729</v>
      </c>
      <c r="D330" s="84" t="s">
        <v>2132</v>
      </c>
      <c r="E330" s="84" t="b">
        <v>0</v>
      </c>
      <c r="F330" s="84" t="b">
        <v>0</v>
      </c>
      <c r="G330" s="84" t="b">
        <v>0</v>
      </c>
    </row>
    <row r="331" spans="1:7" ht="15">
      <c r="A331" s="84" t="s">
        <v>2511</v>
      </c>
      <c r="B331" s="84">
        <v>2</v>
      </c>
      <c r="C331" s="118">
        <v>0.005205129608022729</v>
      </c>
      <c r="D331" s="84" t="s">
        <v>2132</v>
      </c>
      <c r="E331" s="84" t="b">
        <v>0</v>
      </c>
      <c r="F331" s="84" t="b">
        <v>0</v>
      </c>
      <c r="G331" s="84" t="b">
        <v>0</v>
      </c>
    </row>
    <row r="332" spans="1:7" ht="15">
      <c r="A332" s="84" t="s">
        <v>2634</v>
      </c>
      <c r="B332" s="84">
        <v>2</v>
      </c>
      <c r="C332" s="118">
        <v>0.006940172810696973</v>
      </c>
      <c r="D332" s="84" t="s">
        <v>2132</v>
      </c>
      <c r="E332" s="84" t="b">
        <v>0</v>
      </c>
      <c r="F332" s="84" t="b">
        <v>0</v>
      </c>
      <c r="G332" s="84" t="b">
        <v>0</v>
      </c>
    </row>
    <row r="333" spans="1:7" ht="15">
      <c r="A333" s="84" t="s">
        <v>222</v>
      </c>
      <c r="B333" s="84">
        <v>46</v>
      </c>
      <c r="C333" s="118">
        <v>0.0034413486530094593</v>
      </c>
      <c r="D333" s="84" t="s">
        <v>2133</v>
      </c>
      <c r="E333" s="84" t="b">
        <v>0</v>
      </c>
      <c r="F333" s="84" t="b">
        <v>0</v>
      </c>
      <c r="G333" s="84" t="b">
        <v>0</v>
      </c>
    </row>
    <row r="334" spans="1:7" ht="15">
      <c r="A334" s="84" t="s">
        <v>2220</v>
      </c>
      <c r="B334" s="84">
        <v>10</v>
      </c>
      <c r="C334" s="118">
        <v>0.013430387130317073</v>
      </c>
      <c r="D334" s="84" t="s">
        <v>2133</v>
      </c>
      <c r="E334" s="84" t="b">
        <v>0</v>
      </c>
      <c r="F334" s="84" t="b">
        <v>0</v>
      </c>
      <c r="G334" s="84" t="b">
        <v>0</v>
      </c>
    </row>
    <row r="335" spans="1:7" ht="15">
      <c r="A335" s="84" t="s">
        <v>2221</v>
      </c>
      <c r="B335" s="84">
        <v>9</v>
      </c>
      <c r="C335" s="118">
        <v>0.012087348417285367</v>
      </c>
      <c r="D335" s="84" t="s">
        <v>2133</v>
      </c>
      <c r="E335" s="84" t="b">
        <v>0</v>
      </c>
      <c r="F335" s="84" t="b">
        <v>0</v>
      </c>
      <c r="G335" s="84" t="b">
        <v>0</v>
      </c>
    </row>
    <row r="336" spans="1:7" ht="15">
      <c r="A336" s="84" t="s">
        <v>2222</v>
      </c>
      <c r="B336" s="84">
        <v>7</v>
      </c>
      <c r="C336" s="118">
        <v>0.010078973209659026</v>
      </c>
      <c r="D336" s="84" t="s">
        <v>2133</v>
      </c>
      <c r="E336" s="84" t="b">
        <v>0</v>
      </c>
      <c r="F336" s="84" t="b">
        <v>0</v>
      </c>
      <c r="G336" s="84" t="b">
        <v>0</v>
      </c>
    </row>
    <row r="337" spans="1:7" ht="15">
      <c r="A337" s="84" t="s">
        <v>2223</v>
      </c>
      <c r="B337" s="84">
        <v>7</v>
      </c>
      <c r="C337" s="118">
        <v>0.010078973209659026</v>
      </c>
      <c r="D337" s="84" t="s">
        <v>2133</v>
      </c>
      <c r="E337" s="84" t="b">
        <v>0</v>
      </c>
      <c r="F337" s="84" t="b">
        <v>0</v>
      </c>
      <c r="G337" s="84" t="b">
        <v>0</v>
      </c>
    </row>
    <row r="338" spans="1:7" ht="15">
      <c r="A338" s="84" t="s">
        <v>2224</v>
      </c>
      <c r="B338" s="84">
        <v>7</v>
      </c>
      <c r="C338" s="118">
        <v>0.010078973209659026</v>
      </c>
      <c r="D338" s="84" t="s">
        <v>2133</v>
      </c>
      <c r="E338" s="84" t="b">
        <v>0</v>
      </c>
      <c r="F338" s="84" t="b">
        <v>0</v>
      </c>
      <c r="G338" s="84" t="b">
        <v>0</v>
      </c>
    </row>
    <row r="339" spans="1:7" ht="15">
      <c r="A339" s="84" t="s">
        <v>2225</v>
      </c>
      <c r="B339" s="84">
        <v>6</v>
      </c>
      <c r="C339" s="118">
        <v>0.010102839783925718</v>
      </c>
      <c r="D339" s="84" t="s">
        <v>2133</v>
      </c>
      <c r="E339" s="84" t="b">
        <v>0</v>
      </c>
      <c r="F339" s="84" t="b">
        <v>0</v>
      </c>
      <c r="G339" s="84" t="b">
        <v>0</v>
      </c>
    </row>
    <row r="340" spans="1:7" ht="15">
      <c r="A340" s="84" t="s">
        <v>2226</v>
      </c>
      <c r="B340" s="84">
        <v>6</v>
      </c>
      <c r="C340" s="118">
        <v>0.009309705432864367</v>
      </c>
      <c r="D340" s="84" t="s">
        <v>2133</v>
      </c>
      <c r="E340" s="84" t="b">
        <v>0</v>
      </c>
      <c r="F340" s="84" t="b">
        <v>0</v>
      </c>
      <c r="G340" s="84" t="b">
        <v>0</v>
      </c>
    </row>
    <row r="341" spans="1:7" ht="15">
      <c r="A341" s="84" t="s">
        <v>2227</v>
      </c>
      <c r="B341" s="84">
        <v>5</v>
      </c>
      <c r="C341" s="118">
        <v>0.008419033153271431</v>
      </c>
      <c r="D341" s="84" t="s">
        <v>2133</v>
      </c>
      <c r="E341" s="84" t="b">
        <v>0</v>
      </c>
      <c r="F341" s="84" t="b">
        <v>0</v>
      </c>
      <c r="G341" s="84" t="b">
        <v>0</v>
      </c>
    </row>
    <row r="342" spans="1:7" ht="15">
      <c r="A342" s="84" t="s">
        <v>2228</v>
      </c>
      <c r="B342" s="84">
        <v>4</v>
      </c>
      <c r="C342" s="118">
        <v>0.00821668728800183</v>
      </c>
      <c r="D342" s="84" t="s">
        <v>2133</v>
      </c>
      <c r="E342" s="84" t="b">
        <v>1</v>
      </c>
      <c r="F342" s="84" t="b">
        <v>0</v>
      </c>
      <c r="G342" s="84" t="b">
        <v>0</v>
      </c>
    </row>
    <row r="343" spans="1:7" ht="15">
      <c r="A343" s="84" t="s">
        <v>2513</v>
      </c>
      <c r="B343" s="84">
        <v>4</v>
      </c>
      <c r="C343" s="118">
        <v>0.007382371851552414</v>
      </c>
      <c r="D343" s="84" t="s">
        <v>2133</v>
      </c>
      <c r="E343" s="84" t="b">
        <v>0</v>
      </c>
      <c r="F343" s="84" t="b">
        <v>0</v>
      </c>
      <c r="G343" s="84" t="b">
        <v>0</v>
      </c>
    </row>
    <row r="344" spans="1:7" ht="15">
      <c r="A344" s="84" t="s">
        <v>2512</v>
      </c>
      <c r="B344" s="84">
        <v>4</v>
      </c>
      <c r="C344" s="118">
        <v>0.007382371851552414</v>
      </c>
      <c r="D344" s="84" t="s">
        <v>2133</v>
      </c>
      <c r="E344" s="84" t="b">
        <v>0</v>
      </c>
      <c r="F344" s="84" t="b">
        <v>0</v>
      </c>
      <c r="G344" s="84" t="b">
        <v>0</v>
      </c>
    </row>
    <row r="345" spans="1:7" ht="15">
      <c r="A345" s="84" t="s">
        <v>308</v>
      </c>
      <c r="B345" s="84">
        <v>4</v>
      </c>
      <c r="C345" s="118">
        <v>0.007382371851552414</v>
      </c>
      <c r="D345" s="84" t="s">
        <v>2133</v>
      </c>
      <c r="E345" s="84" t="b">
        <v>0</v>
      </c>
      <c r="F345" s="84" t="b">
        <v>0</v>
      </c>
      <c r="G345" s="84" t="b">
        <v>0</v>
      </c>
    </row>
    <row r="346" spans="1:7" ht="15">
      <c r="A346" s="84" t="s">
        <v>307</v>
      </c>
      <c r="B346" s="84">
        <v>4</v>
      </c>
      <c r="C346" s="118">
        <v>0.007382371851552414</v>
      </c>
      <c r="D346" s="84" t="s">
        <v>2133</v>
      </c>
      <c r="E346" s="84" t="b">
        <v>0</v>
      </c>
      <c r="F346" s="84" t="b">
        <v>0</v>
      </c>
      <c r="G346" s="84" t="b">
        <v>0</v>
      </c>
    </row>
    <row r="347" spans="1:7" ht="15">
      <c r="A347" s="84" t="s">
        <v>2515</v>
      </c>
      <c r="B347" s="84">
        <v>4</v>
      </c>
      <c r="C347" s="118">
        <v>0.007382371851552414</v>
      </c>
      <c r="D347" s="84" t="s">
        <v>2133</v>
      </c>
      <c r="E347" s="84" t="b">
        <v>0</v>
      </c>
      <c r="F347" s="84" t="b">
        <v>0</v>
      </c>
      <c r="G347" s="84" t="b">
        <v>0</v>
      </c>
    </row>
    <row r="348" spans="1:7" ht="15">
      <c r="A348" s="84" t="s">
        <v>2517</v>
      </c>
      <c r="B348" s="84">
        <v>3</v>
      </c>
      <c r="C348" s="118">
        <v>0.0061625154660013715</v>
      </c>
      <c r="D348" s="84" t="s">
        <v>2133</v>
      </c>
      <c r="E348" s="84" t="b">
        <v>0</v>
      </c>
      <c r="F348" s="84" t="b">
        <v>0</v>
      </c>
      <c r="G348" s="84" t="b">
        <v>0</v>
      </c>
    </row>
    <row r="349" spans="1:7" ht="15">
      <c r="A349" s="84" t="s">
        <v>2525</v>
      </c>
      <c r="B349" s="84">
        <v>3</v>
      </c>
      <c r="C349" s="118">
        <v>0.0061625154660013715</v>
      </c>
      <c r="D349" s="84" t="s">
        <v>2133</v>
      </c>
      <c r="E349" s="84" t="b">
        <v>0</v>
      </c>
      <c r="F349" s="84" t="b">
        <v>0</v>
      </c>
      <c r="G349" s="84" t="b">
        <v>0</v>
      </c>
    </row>
    <row r="350" spans="1:7" ht="15">
      <c r="A350" s="84" t="s">
        <v>2521</v>
      </c>
      <c r="B350" s="84">
        <v>3</v>
      </c>
      <c r="C350" s="118">
        <v>0.0061625154660013715</v>
      </c>
      <c r="D350" s="84" t="s">
        <v>2133</v>
      </c>
      <c r="E350" s="84" t="b">
        <v>0</v>
      </c>
      <c r="F350" s="84" t="b">
        <v>0</v>
      </c>
      <c r="G350" s="84" t="b">
        <v>0</v>
      </c>
    </row>
    <row r="351" spans="1:7" ht="15">
      <c r="A351" s="84" t="s">
        <v>2533</v>
      </c>
      <c r="B351" s="84">
        <v>3</v>
      </c>
      <c r="C351" s="118">
        <v>0.0061625154660013715</v>
      </c>
      <c r="D351" s="84" t="s">
        <v>2133</v>
      </c>
      <c r="E351" s="84" t="b">
        <v>0</v>
      </c>
      <c r="F351" s="84" t="b">
        <v>0</v>
      </c>
      <c r="G351" s="84" t="b">
        <v>0</v>
      </c>
    </row>
    <row r="352" spans="1:7" ht="15">
      <c r="A352" s="84" t="s">
        <v>2510</v>
      </c>
      <c r="B352" s="84">
        <v>3</v>
      </c>
      <c r="C352" s="118">
        <v>0.0061625154660013715</v>
      </c>
      <c r="D352" s="84" t="s">
        <v>2133</v>
      </c>
      <c r="E352" s="84" t="b">
        <v>0</v>
      </c>
      <c r="F352" s="84" t="b">
        <v>0</v>
      </c>
      <c r="G352" s="84" t="b">
        <v>0</v>
      </c>
    </row>
    <row r="353" spans="1:7" ht="15">
      <c r="A353" s="84" t="s">
        <v>2511</v>
      </c>
      <c r="B353" s="84">
        <v>3</v>
      </c>
      <c r="C353" s="118">
        <v>0.0061625154660013715</v>
      </c>
      <c r="D353" s="84" t="s">
        <v>2133</v>
      </c>
      <c r="E353" s="84" t="b">
        <v>0</v>
      </c>
      <c r="F353" s="84" t="b">
        <v>0</v>
      </c>
      <c r="G353" s="84" t="b">
        <v>0</v>
      </c>
    </row>
    <row r="354" spans="1:7" ht="15">
      <c r="A354" s="84" t="s">
        <v>2529</v>
      </c>
      <c r="B354" s="84">
        <v>3</v>
      </c>
      <c r="C354" s="118">
        <v>0.0061625154660013715</v>
      </c>
      <c r="D354" s="84" t="s">
        <v>2133</v>
      </c>
      <c r="E354" s="84" t="b">
        <v>0</v>
      </c>
      <c r="F354" s="84" t="b">
        <v>0</v>
      </c>
      <c r="G354" s="84" t="b">
        <v>0</v>
      </c>
    </row>
    <row r="355" spans="1:7" ht="15">
      <c r="A355" s="84" t="s">
        <v>2530</v>
      </c>
      <c r="B355" s="84">
        <v>3</v>
      </c>
      <c r="C355" s="118">
        <v>0.0061625154660013715</v>
      </c>
      <c r="D355" s="84" t="s">
        <v>2133</v>
      </c>
      <c r="E355" s="84" t="b">
        <v>0</v>
      </c>
      <c r="F355" s="84" t="b">
        <v>0</v>
      </c>
      <c r="G355" s="84" t="b">
        <v>0</v>
      </c>
    </row>
    <row r="356" spans="1:7" ht="15">
      <c r="A356" s="84" t="s">
        <v>2518</v>
      </c>
      <c r="B356" s="84">
        <v>3</v>
      </c>
      <c r="C356" s="118">
        <v>0.0061625154660013715</v>
      </c>
      <c r="D356" s="84" t="s">
        <v>2133</v>
      </c>
      <c r="E356" s="84" t="b">
        <v>0</v>
      </c>
      <c r="F356" s="84" t="b">
        <v>0</v>
      </c>
      <c r="G356" s="84" t="b">
        <v>0</v>
      </c>
    </row>
    <row r="357" spans="1:7" ht="15">
      <c r="A357" s="84" t="s">
        <v>2531</v>
      </c>
      <c r="B357" s="84">
        <v>3</v>
      </c>
      <c r="C357" s="118">
        <v>0.0061625154660013715</v>
      </c>
      <c r="D357" s="84" t="s">
        <v>2133</v>
      </c>
      <c r="E357" s="84" t="b">
        <v>0</v>
      </c>
      <c r="F357" s="84" t="b">
        <v>0</v>
      </c>
      <c r="G357" s="84" t="b">
        <v>0</v>
      </c>
    </row>
    <row r="358" spans="1:7" ht="15">
      <c r="A358" s="84" t="s">
        <v>2519</v>
      </c>
      <c r="B358" s="84">
        <v>3</v>
      </c>
      <c r="C358" s="118">
        <v>0.007044441638233498</v>
      </c>
      <c r="D358" s="84" t="s">
        <v>2133</v>
      </c>
      <c r="E358" s="84" t="b">
        <v>0</v>
      </c>
      <c r="F358" s="84" t="b">
        <v>0</v>
      </c>
      <c r="G358" s="84" t="b">
        <v>0</v>
      </c>
    </row>
    <row r="359" spans="1:7" ht="15">
      <c r="A359" s="84" t="s">
        <v>2526</v>
      </c>
      <c r="B359" s="84">
        <v>3</v>
      </c>
      <c r="C359" s="118">
        <v>0.008552104387802685</v>
      </c>
      <c r="D359" s="84" t="s">
        <v>2133</v>
      </c>
      <c r="E359" s="84" t="b">
        <v>0</v>
      </c>
      <c r="F359" s="84" t="b">
        <v>1</v>
      </c>
      <c r="G359" s="84" t="b">
        <v>0</v>
      </c>
    </row>
    <row r="360" spans="1:7" ht="15">
      <c r="A360" s="84" t="s">
        <v>2520</v>
      </c>
      <c r="B360" s="84">
        <v>3</v>
      </c>
      <c r="C360" s="118">
        <v>0.0061625154660013715</v>
      </c>
      <c r="D360" s="84" t="s">
        <v>2133</v>
      </c>
      <c r="E360" s="84" t="b">
        <v>0</v>
      </c>
      <c r="F360" s="84" t="b">
        <v>0</v>
      </c>
      <c r="G360" s="84" t="b">
        <v>0</v>
      </c>
    </row>
    <row r="361" spans="1:7" ht="15">
      <c r="A361" s="84" t="s">
        <v>2524</v>
      </c>
      <c r="B361" s="84">
        <v>3</v>
      </c>
      <c r="C361" s="118">
        <v>0.0061625154660013715</v>
      </c>
      <c r="D361" s="84" t="s">
        <v>2133</v>
      </c>
      <c r="E361" s="84" t="b">
        <v>0</v>
      </c>
      <c r="F361" s="84" t="b">
        <v>0</v>
      </c>
      <c r="G361" s="84" t="b">
        <v>0</v>
      </c>
    </row>
    <row r="362" spans="1:7" ht="15">
      <c r="A362" s="84" t="s">
        <v>2534</v>
      </c>
      <c r="B362" s="84">
        <v>3</v>
      </c>
      <c r="C362" s="118">
        <v>0.0061625154660013715</v>
      </c>
      <c r="D362" s="84" t="s">
        <v>2133</v>
      </c>
      <c r="E362" s="84" t="b">
        <v>0</v>
      </c>
      <c r="F362" s="84" t="b">
        <v>0</v>
      </c>
      <c r="G362" s="84" t="b">
        <v>0</v>
      </c>
    </row>
    <row r="363" spans="1:7" ht="15">
      <c r="A363" s="84" t="s">
        <v>2216</v>
      </c>
      <c r="B363" s="84">
        <v>3</v>
      </c>
      <c r="C363" s="118">
        <v>0.0061625154660013715</v>
      </c>
      <c r="D363" s="84" t="s">
        <v>2133</v>
      </c>
      <c r="E363" s="84" t="b">
        <v>0</v>
      </c>
      <c r="F363" s="84" t="b">
        <v>0</v>
      </c>
      <c r="G363" s="84" t="b">
        <v>0</v>
      </c>
    </row>
    <row r="364" spans="1:7" ht="15">
      <c r="A364" s="84" t="s">
        <v>2514</v>
      </c>
      <c r="B364" s="84">
        <v>3</v>
      </c>
      <c r="C364" s="118">
        <v>0.0061625154660013715</v>
      </c>
      <c r="D364" s="84" t="s">
        <v>2133</v>
      </c>
      <c r="E364" s="84" t="b">
        <v>0</v>
      </c>
      <c r="F364" s="84" t="b">
        <v>0</v>
      </c>
      <c r="G364" s="84" t="b">
        <v>0</v>
      </c>
    </row>
    <row r="365" spans="1:7" ht="15">
      <c r="A365" s="84" t="s">
        <v>2535</v>
      </c>
      <c r="B365" s="84">
        <v>3</v>
      </c>
      <c r="C365" s="118">
        <v>0.0061625154660013715</v>
      </c>
      <c r="D365" s="84" t="s">
        <v>2133</v>
      </c>
      <c r="E365" s="84" t="b">
        <v>0</v>
      </c>
      <c r="F365" s="84" t="b">
        <v>0</v>
      </c>
      <c r="G365" s="84" t="b">
        <v>0</v>
      </c>
    </row>
    <row r="366" spans="1:7" ht="15">
      <c r="A366" s="84" t="s">
        <v>2536</v>
      </c>
      <c r="B366" s="84">
        <v>3</v>
      </c>
      <c r="C366" s="118">
        <v>0.0061625154660013715</v>
      </c>
      <c r="D366" s="84" t="s">
        <v>2133</v>
      </c>
      <c r="E366" s="84" t="b">
        <v>0</v>
      </c>
      <c r="F366" s="84" t="b">
        <v>0</v>
      </c>
      <c r="G366" s="84" t="b">
        <v>0</v>
      </c>
    </row>
    <row r="367" spans="1:7" ht="15">
      <c r="A367" s="84" t="s">
        <v>2537</v>
      </c>
      <c r="B367" s="84">
        <v>3</v>
      </c>
      <c r="C367" s="118">
        <v>0.0061625154660013715</v>
      </c>
      <c r="D367" s="84" t="s">
        <v>2133</v>
      </c>
      <c r="E367" s="84" t="b">
        <v>0</v>
      </c>
      <c r="F367" s="84" t="b">
        <v>0</v>
      </c>
      <c r="G367" s="84" t="b">
        <v>0</v>
      </c>
    </row>
    <row r="368" spans="1:7" ht="15">
      <c r="A368" s="84" t="s">
        <v>2538</v>
      </c>
      <c r="B368" s="84">
        <v>3</v>
      </c>
      <c r="C368" s="118">
        <v>0.0061625154660013715</v>
      </c>
      <c r="D368" s="84" t="s">
        <v>2133</v>
      </c>
      <c r="E368" s="84" t="b">
        <v>0</v>
      </c>
      <c r="F368" s="84" t="b">
        <v>0</v>
      </c>
      <c r="G368" s="84" t="b">
        <v>0</v>
      </c>
    </row>
    <row r="369" spans="1:7" ht="15">
      <c r="A369" s="84" t="s">
        <v>2539</v>
      </c>
      <c r="B369" s="84">
        <v>3</v>
      </c>
      <c r="C369" s="118">
        <v>0.0061625154660013715</v>
      </c>
      <c r="D369" s="84" t="s">
        <v>2133</v>
      </c>
      <c r="E369" s="84" t="b">
        <v>0</v>
      </c>
      <c r="F369" s="84" t="b">
        <v>0</v>
      </c>
      <c r="G369" s="84" t="b">
        <v>0</v>
      </c>
    </row>
    <row r="370" spans="1:7" ht="15">
      <c r="A370" s="84" t="s">
        <v>2540</v>
      </c>
      <c r="B370" s="84">
        <v>3</v>
      </c>
      <c r="C370" s="118">
        <v>0.0061625154660013715</v>
      </c>
      <c r="D370" s="84" t="s">
        <v>2133</v>
      </c>
      <c r="E370" s="84" t="b">
        <v>0</v>
      </c>
      <c r="F370" s="84" t="b">
        <v>0</v>
      </c>
      <c r="G370" s="84" t="b">
        <v>0</v>
      </c>
    </row>
    <row r="371" spans="1:7" ht="15">
      <c r="A371" s="84" t="s">
        <v>2541</v>
      </c>
      <c r="B371" s="84">
        <v>3</v>
      </c>
      <c r="C371" s="118">
        <v>0.0061625154660013715</v>
      </c>
      <c r="D371" s="84" t="s">
        <v>2133</v>
      </c>
      <c r="E371" s="84" t="b">
        <v>0</v>
      </c>
      <c r="F371" s="84" t="b">
        <v>0</v>
      </c>
      <c r="G371" s="84" t="b">
        <v>0</v>
      </c>
    </row>
    <row r="372" spans="1:7" ht="15">
      <c r="A372" s="84" t="s">
        <v>2542</v>
      </c>
      <c r="B372" s="84">
        <v>3</v>
      </c>
      <c r="C372" s="118">
        <v>0.0061625154660013715</v>
      </c>
      <c r="D372" s="84" t="s">
        <v>2133</v>
      </c>
      <c r="E372" s="84" t="b">
        <v>0</v>
      </c>
      <c r="F372" s="84" t="b">
        <v>0</v>
      </c>
      <c r="G372" s="84" t="b">
        <v>0</v>
      </c>
    </row>
    <row r="373" spans="1:7" ht="15">
      <c r="A373" s="84" t="s">
        <v>2543</v>
      </c>
      <c r="B373" s="84">
        <v>3</v>
      </c>
      <c r="C373" s="118">
        <v>0.0061625154660013715</v>
      </c>
      <c r="D373" s="84" t="s">
        <v>2133</v>
      </c>
      <c r="E373" s="84" t="b">
        <v>0</v>
      </c>
      <c r="F373" s="84" t="b">
        <v>0</v>
      </c>
      <c r="G373" s="84" t="b">
        <v>0</v>
      </c>
    </row>
    <row r="374" spans="1:7" ht="15">
      <c r="A374" s="84" t="s">
        <v>2544</v>
      </c>
      <c r="B374" s="84">
        <v>3</v>
      </c>
      <c r="C374" s="118">
        <v>0.0061625154660013715</v>
      </c>
      <c r="D374" s="84" t="s">
        <v>2133</v>
      </c>
      <c r="E374" s="84" t="b">
        <v>0</v>
      </c>
      <c r="F374" s="84" t="b">
        <v>0</v>
      </c>
      <c r="G374" s="84" t="b">
        <v>0</v>
      </c>
    </row>
    <row r="375" spans="1:7" ht="15">
      <c r="A375" s="84" t="s">
        <v>2545</v>
      </c>
      <c r="B375" s="84">
        <v>3</v>
      </c>
      <c r="C375" s="118">
        <v>0.0061625154660013715</v>
      </c>
      <c r="D375" s="84" t="s">
        <v>2133</v>
      </c>
      <c r="E375" s="84" t="b">
        <v>0</v>
      </c>
      <c r="F375" s="84" t="b">
        <v>0</v>
      </c>
      <c r="G375" s="84" t="b">
        <v>0</v>
      </c>
    </row>
    <row r="376" spans="1:7" ht="15">
      <c r="A376" s="84" t="s">
        <v>2546</v>
      </c>
      <c r="B376" s="84">
        <v>3</v>
      </c>
      <c r="C376" s="118">
        <v>0.0061625154660013715</v>
      </c>
      <c r="D376" s="84" t="s">
        <v>2133</v>
      </c>
      <c r="E376" s="84" t="b">
        <v>0</v>
      </c>
      <c r="F376" s="84" t="b">
        <v>0</v>
      </c>
      <c r="G376" s="84" t="b">
        <v>0</v>
      </c>
    </row>
    <row r="377" spans="1:7" ht="15">
      <c r="A377" s="84" t="s">
        <v>2547</v>
      </c>
      <c r="B377" s="84">
        <v>3</v>
      </c>
      <c r="C377" s="118">
        <v>0.0061625154660013715</v>
      </c>
      <c r="D377" s="84" t="s">
        <v>2133</v>
      </c>
      <c r="E377" s="84" t="b">
        <v>0</v>
      </c>
      <c r="F377" s="84" t="b">
        <v>0</v>
      </c>
      <c r="G377" s="84" t="b">
        <v>0</v>
      </c>
    </row>
    <row r="378" spans="1:7" ht="15">
      <c r="A378" s="84" t="s">
        <v>2548</v>
      </c>
      <c r="B378" s="84">
        <v>3</v>
      </c>
      <c r="C378" s="118">
        <v>0.0061625154660013715</v>
      </c>
      <c r="D378" s="84" t="s">
        <v>2133</v>
      </c>
      <c r="E378" s="84" t="b">
        <v>0</v>
      </c>
      <c r="F378" s="84" t="b">
        <v>0</v>
      </c>
      <c r="G378" s="84" t="b">
        <v>0</v>
      </c>
    </row>
    <row r="379" spans="1:7" ht="15">
      <c r="A379" s="84" t="s">
        <v>2549</v>
      </c>
      <c r="B379" s="84">
        <v>3</v>
      </c>
      <c r="C379" s="118">
        <v>0.0061625154660013715</v>
      </c>
      <c r="D379" s="84" t="s">
        <v>2133</v>
      </c>
      <c r="E379" s="84" t="b">
        <v>0</v>
      </c>
      <c r="F379" s="84" t="b">
        <v>0</v>
      </c>
      <c r="G379" s="84" t="b">
        <v>0</v>
      </c>
    </row>
    <row r="380" spans="1:7" ht="15">
      <c r="A380" s="84" t="s">
        <v>2555</v>
      </c>
      <c r="B380" s="84">
        <v>2</v>
      </c>
      <c r="C380" s="118">
        <v>0.004696294425488999</v>
      </c>
      <c r="D380" s="84" t="s">
        <v>2133</v>
      </c>
      <c r="E380" s="84" t="b">
        <v>0</v>
      </c>
      <c r="F380" s="84" t="b">
        <v>0</v>
      </c>
      <c r="G380" s="84" t="b">
        <v>0</v>
      </c>
    </row>
    <row r="381" spans="1:7" ht="15">
      <c r="A381" s="84" t="s">
        <v>2556</v>
      </c>
      <c r="B381" s="84">
        <v>2</v>
      </c>
      <c r="C381" s="118">
        <v>0.004696294425488999</v>
      </c>
      <c r="D381" s="84" t="s">
        <v>2133</v>
      </c>
      <c r="E381" s="84" t="b">
        <v>0</v>
      </c>
      <c r="F381" s="84" t="b">
        <v>0</v>
      </c>
      <c r="G381" s="84" t="b">
        <v>0</v>
      </c>
    </row>
    <row r="382" spans="1:7" ht="15">
      <c r="A382" s="84" t="s">
        <v>2560</v>
      </c>
      <c r="B382" s="84">
        <v>2</v>
      </c>
      <c r="C382" s="118">
        <v>0.004696294425488999</v>
      </c>
      <c r="D382" s="84" t="s">
        <v>2133</v>
      </c>
      <c r="E382" s="84" t="b">
        <v>0</v>
      </c>
      <c r="F382" s="84" t="b">
        <v>0</v>
      </c>
      <c r="G382" s="84" t="b">
        <v>0</v>
      </c>
    </row>
    <row r="383" spans="1:7" ht="15">
      <c r="A383" s="84" t="s">
        <v>2576</v>
      </c>
      <c r="B383" s="84">
        <v>2</v>
      </c>
      <c r="C383" s="118">
        <v>0.0057014029252017906</v>
      </c>
      <c r="D383" s="84" t="s">
        <v>2133</v>
      </c>
      <c r="E383" s="84" t="b">
        <v>0</v>
      </c>
      <c r="F383" s="84" t="b">
        <v>0</v>
      </c>
      <c r="G383" s="84" t="b">
        <v>0</v>
      </c>
    </row>
    <row r="384" spans="1:7" ht="15">
      <c r="A384" s="84" t="s">
        <v>2532</v>
      </c>
      <c r="B384" s="84">
        <v>2</v>
      </c>
      <c r="C384" s="118">
        <v>0.004696294425488999</v>
      </c>
      <c r="D384" s="84" t="s">
        <v>2133</v>
      </c>
      <c r="E384" s="84" t="b">
        <v>0</v>
      </c>
      <c r="F384" s="84" t="b">
        <v>0</v>
      </c>
      <c r="G384" s="84" t="b">
        <v>0</v>
      </c>
    </row>
    <row r="385" spans="1:7" ht="15">
      <c r="A385" s="84" t="s">
        <v>2554</v>
      </c>
      <c r="B385" s="84">
        <v>2</v>
      </c>
      <c r="C385" s="118">
        <v>0.004696294425488999</v>
      </c>
      <c r="D385" s="84" t="s">
        <v>2133</v>
      </c>
      <c r="E385" s="84" t="b">
        <v>0</v>
      </c>
      <c r="F385" s="84" t="b">
        <v>0</v>
      </c>
      <c r="G385" s="84" t="b">
        <v>0</v>
      </c>
    </row>
    <row r="386" spans="1:7" ht="15">
      <c r="A386" s="84" t="s">
        <v>2575</v>
      </c>
      <c r="B386" s="84">
        <v>2</v>
      </c>
      <c r="C386" s="118">
        <v>0.004696294425488999</v>
      </c>
      <c r="D386" s="84" t="s">
        <v>2133</v>
      </c>
      <c r="E386" s="84" t="b">
        <v>0</v>
      </c>
      <c r="F386" s="84" t="b">
        <v>0</v>
      </c>
      <c r="G386" s="84" t="b">
        <v>0</v>
      </c>
    </row>
    <row r="387" spans="1:7" ht="15">
      <c r="A387" s="84" t="s">
        <v>2564</v>
      </c>
      <c r="B387" s="84">
        <v>2</v>
      </c>
      <c r="C387" s="118">
        <v>0.004696294425488999</v>
      </c>
      <c r="D387" s="84" t="s">
        <v>2133</v>
      </c>
      <c r="E387" s="84" t="b">
        <v>1</v>
      </c>
      <c r="F387" s="84" t="b">
        <v>0</v>
      </c>
      <c r="G387" s="84" t="b">
        <v>0</v>
      </c>
    </row>
    <row r="388" spans="1:7" ht="15">
      <c r="A388" s="84" t="s">
        <v>2570</v>
      </c>
      <c r="B388" s="84">
        <v>2</v>
      </c>
      <c r="C388" s="118">
        <v>0.004696294425488999</v>
      </c>
      <c r="D388" s="84" t="s">
        <v>2133</v>
      </c>
      <c r="E388" s="84" t="b">
        <v>0</v>
      </c>
      <c r="F388" s="84" t="b">
        <v>0</v>
      </c>
      <c r="G388" s="84" t="b">
        <v>0</v>
      </c>
    </row>
    <row r="389" spans="1:7" ht="15">
      <c r="A389" s="84" t="s">
        <v>2572</v>
      </c>
      <c r="B389" s="84">
        <v>2</v>
      </c>
      <c r="C389" s="118">
        <v>0.004696294425488999</v>
      </c>
      <c r="D389" s="84" t="s">
        <v>2133</v>
      </c>
      <c r="E389" s="84" t="b">
        <v>0</v>
      </c>
      <c r="F389" s="84" t="b">
        <v>0</v>
      </c>
      <c r="G389" s="84" t="b">
        <v>0</v>
      </c>
    </row>
    <row r="390" spans="1:7" ht="15">
      <c r="A390" s="84" t="s">
        <v>2573</v>
      </c>
      <c r="B390" s="84">
        <v>2</v>
      </c>
      <c r="C390" s="118">
        <v>0.004696294425488999</v>
      </c>
      <c r="D390" s="84" t="s">
        <v>2133</v>
      </c>
      <c r="E390" s="84" t="b">
        <v>0</v>
      </c>
      <c r="F390" s="84" t="b">
        <v>0</v>
      </c>
      <c r="G390" s="84" t="b">
        <v>0</v>
      </c>
    </row>
    <row r="391" spans="1:7" ht="15">
      <c r="A391" s="84" t="s">
        <v>2567</v>
      </c>
      <c r="B391" s="84">
        <v>2</v>
      </c>
      <c r="C391" s="118">
        <v>0.004696294425488999</v>
      </c>
      <c r="D391" s="84" t="s">
        <v>2133</v>
      </c>
      <c r="E391" s="84" t="b">
        <v>0</v>
      </c>
      <c r="F391" s="84" t="b">
        <v>0</v>
      </c>
      <c r="G391" s="84" t="b">
        <v>0</v>
      </c>
    </row>
    <row r="392" spans="1:7" ht="15">
      <c r="A392" s="84" t="s">
        <v>2523</v>
      </c>
      <c r="B392" s="84">
        <v>2</v>
      </c>
      <c r="C392" s="118">
        <v>0.004696294425488999</v>
      </c>
      <c r="D392" s="84" t="s">
        <v>2133</v>
      </c>
      <c r="E392" s="84" t="b">
        <v>0</v>
      </c>
      <c r="F392" s="84" t="b">
        <v>0</v>
      </c>
      <c r="G392" s="84" t="b">
        <v>0</v>
      </c>
    </row>
    <row r="393" spans="1:7" ht="15">
      <c r="A393" s="84" t="s">
        <v>2568</v>
      </c>
      <c r="B393" s="84">
        <v>2</v>
      </c>
      <c r="C393" s="118">
        <v>0.004696294425488999</v>
      </c>
      <c r="D393" s="84" t="s">
        <v>2133</v>
      </c>
      <c r="E393" s="84" t="b">
        <v>0</v>
      </c>
      <c r="F393" s="84" t="b">
        <v>0</v>
      </c>
      <c r="G393" s="84" t="b">
        <v>0</v>
      </c>
    </row>
    <row r="394" spans="1:7" ht="15">
      <c r="A394" s="84" t="s">
        <v>2569</v>
      </c>
      <c r="B394" s="84">
        <v>2</v>
      </c>
      <c r="C394" s="118">
        <v>0.004696294425488999</v>
      </c>
      <c r="D394" s="84" t="s">
        <v>2133</v>
      </c>
      <c r="E394" s="84" t="b">
        <v>0</v>
      </c>
      <c r="F394" s="84" t="b">
        <v>0</v>
      </c>
      <c r="G394" s="84" t="b">
        <v>0</v>
      </c>
    </row>
    <row r="395" spans="1:7" ht="15">
      <c r="A395" s="84" t="s">
        <v>2522</v>
      </c>
      <c r="B395" s="84">
        <v>2</v>
      </c>
      <c r="C395" s="118">
        <v>0.004696294425488999</v>
      </c>
      <c r="D395" s="84" t="s">
        <v>2133</v>
      </c>
      <c r="E395" s="84" t="b">
        <v>0</v>
      </c>
      <c r="F395" s="84" t="b">
        <v>0</v>
      </c>
      <c r="G395" s="84" t="b">
        <v>0</v>
      </c>
    </row>
    <row r="396" spans="1:7" ht="15">
      <c r="A396" s="84" t="s">
        <v>2566</v>
      </c>
      <c r="B396" s="84">
        <v>2</v>
      </c>
      <c r="C396" s="118">
        <v>0.004696294425488999</v>
      </c>
      <c r="D396" s="84" t="s">
        <v>2133</v>
      </c>
      <c r="E396" s="84" t="b">
        <v>0</v>
      </c>
      <c r="F396" s="84" t="b">
        <v>0</v>
      </c>
      <c r="G396" s="84" t="b">
        <v>0</v>
      </c>
    </row>
    <row r="397" spans="1:7" ht="15">
      <c r="A397" s="84" t="s">
        <v>2563</v>
      </c>
      <c r="B397" s="84">
        <v>2</v>
      </c>
      <c r="C397" s="118">
        <v>0.004696294425488999</v>
      </c>
      <c r="D397" s="84" t="s">
        <v>2133</v>
      </c>
      <c r="E397" s="84" t="b">
        <v>0</v>
      </c>
      <c r="F397" s="84" t="b">
        <v>0</v>
      </c>
      <c r="G397" s="84" t="b">
        <v>0</v>
      </c>
    </row>
    <row r="398" spans="1:7" ht="15">
      <c r="A398" s="84" t="s">
        <v>2557</v>
      </c>
      <c r="B398" s="84">
        <v>2</v>
      </c>
      <c r="C398" s="118">
        <v>0.004696294425488999</v>
      </c>
      <c r="D398" s="84" t="s">
        <v>2133</v>
      </c>
      <c r="E398" s="84" t="b">
        <v>0</v>
      </c>
      <c r="F398" s="84" t="b">
        <v>0</v>
      </c>
      <c r="G398" s="84" t="b">
        <v>0</v>
      </c>
    </row>
    <row r="399" spans="1:7" ht="15">
      <c r="A399" s="84" t="s">
        <v>2559</v>
      </c>
      <c r="B399" s="84">
        <v>2</v>
      </c>
      <c r="C399" s="118">
        <v>0.004696294425488999</v>
      </c>
      <c r="D399" s="84" t="s">
        <v>2133</v>
      </c>
      <c r="E399" s="84" t="b">
        <v>0</v>
      </c>
      <c r="F399" s="84" t="b">
        <v>0</v>
      </c>
      <c r="G399" s="84" t="b">
        <v>0</v>
      </c>
    </row>
    <row r="400" spans="1:7" ht="15">
      <c r="A400" s="84" t="s">
        <v>2614</v>
      </c>
      <c r="B400" s="84">
        <v>2</v>
      </c>
      <c r="C400" s="118">
        <v>0.004696294425488999</v>
      </c>
      <c r="D400" s="84" t="s">
        <v>2133</v>
      </c>
      <c r="E400" s="84" t="b">
        <v>1</v>
      </c>
      <c r="F400" s="84" t="b">
        <v>0</v>
      </c>
      <c r="G400" s="84" t="b">
        <v>0</v>
      </c>
    </row>
    <row r="401" spans="1:7" ht="15">
      <c r="A401" s="84" t="s">
        <v>2550</v>
      </c>
      <c r="B401" s="84">
        <v>2</v>
      </c>
      <c r="C401" s="118">
        <v>0.004696294425488999</v>
      </c>
      <c r="D401" s="84" t="s">
        <v>2133</v>
      </c>
      <c r="E401" s="84" t="b">
        <v>0</v>
      </c>
      <c r="F401" s="84" t="b">
        <v>0</v>
      </c>
      <c r="G401" s="84" t="b">
        <v>0</v>
      </c>
    </row>
    <row r="402" spans="1:7" ht="15">
      <c r="A402" s="84" t="s">
        <v>2615</v>
      </c>
      <c r="B402" s="84">
        <v>2</v>
      </c>
      <c r="C402" s="118">
        <v>0.004696294425488999</v>
      </c>
      <c r="D402" s="84" t="s">
        <v>2133</v>
      </c>
      <c r="E402" s="84" t="b">
        <v>1</v>
      </c>
      <c r="F402" s="84" t="b">
        <v>0</v>
      </c>
      <c r="G402" s="84" t="b">
        <v>0</v>
      </c>
    </row>
    <row r="403" spans="1:7" ht="15">
      <c r="A403" s="84" t="s">
        <v>2616</v>
      </c>
      <c r="B403" s="84">
        <v>2</v>
      </c>
      <c r="C403" s="118">
        <v>0.004696294425488999</v>
      </c>
      <c r="D403" s="84" t="s">
        <v>2133</v>
      </c>
      <c r="E403" s="84" t="b">
        <v>0</v>
      </c>
      <c r="F403" s="84" t="b">
        <v>0</v>
      </c>
      <c r="G403" s="84" t="b">
        <v>0</v>
      </c>
    </row>
    <row r="404" spans="1:7" ht="15">
      <c r="A404" s="84" t="s">
        <v>2617</v>
      </c>
      <c r="B404" s="84">
        <v>2</v>
      </c>
      <c r="C404" s="118">
        <v>0.004696294425488999</v>
      </c>
      <c r="D404" s="84" t="s">
        <v>2133</v>
      </c>
      <c r="E404" s="84" t="b">
        <v>0</v>
      </c>
      <c r="F404" s="84" t="b">
        <v>0</v>
      </c>
      <c r="G404" s="84" t="b">
        <v>0</v>
      </c>
    </row>
    <row r="405" spans="1:7" ht="15">
      <c r="A405" s="84" t="s">
        <v>2618</v>
      </c>
      <c r="B405" s="84">
        <v>2</v>
      </c>
      <c r="C405" s="118">
        <v>0.004696294425488999</v>
      </c>
      <c r="D405" s="84" t="s">
        <v>2133</v>
      </c>
      <c r="E405" s="84" t="b">
        <v>0</v>
      </c>
      <c r="F405" s="84" t="b">
        <v>0</v>
      </c>
      <c r="G405" s="84" t="b">
        <v>0</v>
      </c>
    </row>
    <row r="406" spans="1:7" ht="15">
      <c r="A406" s="84" t="s">
        <v>2619</v>
      </c>
      <c r="B406" s="84">
        <v>2</v>
      </c>
      <c r="C406" s="118">
        <v>0.004696294425488999</v>
      </c>
      <c r="D406" s="84" t="s">
        <v>2133</v>
      </c>
      <c r="E406" s="84" t="b">
        <v>0</v>
      </c>
      <c r="F406" s="84" t="b">
        <v>0</v>
      </c>
      <c r="G406" s="84" t="b">
        <v>0</v>
      </c>
    </row>
    <row r="407" spans="1:7" ht="15">
      <c r="A407" s="84" t="s">
        <v>2620</v>
      </c>
      <c r="B407" s="84">
        <v>2</v>
      </c>
      <c r="C407" s="118">
        <v>0.004696294425488999</v>
      </c>
      <c r="D407" s="84" t="s">
        <v>2133</v>
      </c>
      <c r="E407" s="84" t="b">
        <v>0</v>
      </c>
      <c r="F407" s="84" t="b">
        <v>0</v>
      </c>
      <c r="G407" s="84" t="b">
        <v>0</v>
      </c>
    </row>
    <row r="408" spans="1:7" ht="15">
      <c r="A408" s="84" t="s">
        <v>2642</v>
      </c>
      <c r="B408" s="84">
        <v>2</v>
      </c>
      <c r="C408" s="118">
        <v>0.004696294425488999</v>
      </c>
      <c r="D408" s="84" t="s">
        <v>2133</v>
      </c>
      <c r="E408" s="84" t="b">
        <v>0</v>
      </c>
      <c r="F408" s="84" t="b">
        <v>0</v>
      </c>
      <c r="G408" s="84" t="b">
        <v>0</v>
      </c>
    </row>
    <row r="409" spans="1:7" ht="15">
      <c r="A409" s="84" t="s">
        <v>2643</v>
      </c>
      <c r="B409" s="84">
        <v>2</v>
      </c>
      <c r="C409" s="118">
        <v>0.004696294425488999</v>
      </c>
      <c r="D409" s="84" t="s">
        <v>2133</v>
      </c>
      <c r="E409" s="84" t="b">
        <v>0</v>
      </c>
      <c r="F409" s="84" t="b">
        <v>0</v>
      </c>
      <c r="G409" s="84" t="b">
        <v>0</v>
      </c>
    </row>
    <row r="410" spans="1:7" ht="15">
      <c r="A410" s="84" t="s">
        <v>2644</v>
      </c>
      <c r="B410" s="84">
        <v>2</v>
      </c>
      <c r="C410" s="118">
        <v>0.004696294425488999</v>
      </c>
      <c r="D410" s="84" t="s">
        <v>2133</v>
      </c>
      <c r="E410" s="84" t="b">
        <v>0</v>
      </c>
      <c r="F410" s="84" t="b">
        <v>0</v>
      </c>
      <c r="G410" s="84" t="b">
        <v>0</v>
      </c>
    </row>
    <row r="411" spans="1:7" ht="15">
      <c r="A411" s="84" t="s">
        <v>2552</v>
      </c>
      <c r="B411" s="84">
        <v>2</v>
      </c>
      <c r="C411" s="118">
        <v>0.004696294425488999</v>
      </c>
      <c r="D411" s="84" t="s">
        <v>2133</v>
      </c>
      <c r="E411" s="84" t="b">
        <v>0</v>
      </c>
      <c r="F411" s="84" t="b">
        <v>0</v>
      </c>
      <c r="G411" s="84" t="b">
        <v>0</v>
      </c>
    </row>
    <row r="412" spans="1:7" ht="15">
      <c r="A412" s="84" t="s">
        <v>2645</v>
      </c>
      <c r="B412" s="84">
        <v>2</v>
      </c>
      <c r="C412" s="118">
        <v>0.004696294425488999</v>
      </c>
      <c r="D412" s="84" t="s">
        <v>2133</v>
      </c>
      <c r="E412" s="84" t="b">
        <v>0</v>
      </c>
      <c r="F412" s="84" t="b">
        <v>0</v>
      </c>
      <c r="G412" s="84" t="b">
        <v>0</v>
      </c>
    </row>
    <row r="413" spans="1:7" ht="15">
      <c r="A413" s="84" t="s">
        <v>2646</v>
      </c>
      <c r="B413" s="84">
        <v>2</v>
      </c>
      <c r="C413" s="118">
        <v>0.004696294425488999</v>
      </c>
      <c r="D413" s="84" t="s">
        <v>2133</v>
      </c>
      <c r="E413" s="84" t="b">
        <v>0</v>
      </c>
      <c r="F413" s="84" t="b">
        <v>0</v>
      </c>
      <c r="G413" s="84" t="b">
        <v>0</v>
      </c>
    </row>
    <row r="414" spans="1:7" ht="15">
      <c r="A414" s="84" t="s">
        <v>2647</v>
      </c>
      <c r="B414" s="84">
        <v>2</v>
      </c>
      <c r="C414" s="118">
        <v>0.004696294425488999</v>
      </c>
      <c r="D414" s="84" t="s">
        <v>2133</v>
      </c>
      <c r="E414" s="84" t="b">
        <v>1</v>
      </c>
      <c r="F414" s="84" t="b">
        <v>0</v>
      </c>
      <c r="G414" s="84" t="b">
        <v>0</v>
      </c>
    </row>
    <row r="415" spans="1:7" ht="15">
      <c r="A415" s="84" t="s">
        <v>2597</v>
      </c>
      <c r="B415" s="84">
        <v>2</v>
      </c>
      <c r="C415" s="118">
        <v>0.004696294425488999</v>
      </c>
      <c r="D415" s="84" t="s">
        <v>2133</v>
      </c>
      <c r="E415" s="84" t="b">
        <v>0</v>
      </c>
      <c r="F415" s="84" t="b">
        <v>1</v>
      </c>
      <c r="G415" s="84" t="b">
        <v>0</v>
      </c>
    </row>
    <row r="416" spans="1:7" ht="15">
      <c r="A416" s="84" t="s">
        <v>2598</v>
      </c>
      <c r="B416" s="84">
        <v>2</v>
      </c>
      <c r="C416" s="118">
        <v>0.004696294425488999</v>
      </c>
      <c r="D416" s="84" t="s">
        <v>2133</v>
      </c>
      <c r="E416" s="84" t="b">
        <v>0</v>
      </c>
      <c r="F416" s="84" t="b">
        <v>0</v>
      </c>
      <c r="G416" s="84" t="b">
        <v>0</v>
      </c>
    </row>
    <row r="417" spans="1:7" ht="15">
      <c r="A417" s="84" t="s">
        <v>2599</v>
      </c>
      <c r="B417" s="84">
        <v>2</v>
      </c>
      <c r="C417" s="118">
        <v>0.004696294425488999</v>
      </c>
      <c r="D417" s="84" t="s">
        <v>2133</v>
      </c>
      <c r="E417" s="84" t="b">
        <v>0</v>
      </c>
      <c r="F417" s="84" t="b">
        <v>0</v>
      </c>
      <c r="G417" s="84" t="b">
        <v>0</v>
      </c>
    </row>
    <row r="418" spans="1:7" ht="15">
      <c r="A418" s="84" t="s">
        <v>2600</v>
      </c>
      <c r="B418" s="84">
        <v>2</v>
      </c>
      <c r="C418" s="118">
        <v>0.004696294425488999</v>
      </c>
      <c r="D418" s="84" t="s">
        <v>2133</v>
      </c>
      <c r="E418" s="84" t="b">
        <v>0</v>
      </c>
      <c r="F418" s="84" t="b">
        <v>0</v>
      </c>
      <c r="G418" s="84" t="b">
        <v>0</v>
      </c>
    </row>
    <row r="419" spans="1:7" ht="15">
      <c r="A419" s="84" t="s">
        <v>2601</v>
      </c>
      <c r="B419" s="84">
        <v>2</v>
      </c>
      <c r="C419" s="118">
        <v>0.004696294425488999</v>
      </c>
      <c r="D419" s="84" t="s">
        <v>2133</v>
      </c>
      <c r="E419" s="84" t="b">
        <v>0</v>
      </c>
      <c r="F419" s="84" t="b">
        <v>1</v>
      </c>
      <c r="G419" s="84" t="b">
        <v>0</v>
      </c>
    </row>
    <row r="420" spans="1:7" ht="15">
      <c r="A420" s="84" t="s">
        <v>2602</v>
      </c>
      <c r="B420" s="84">
        <v>2</v>
      </c>
      <c r="C420" s="118">
        <v>0.004696294425488999</v>
      </c>
      <c r="D420" s="84" t="s">
        <v>2133</v>
      </c>
      <c r="E420" s="84" t="b">
        <v>0</v>
      </c>
      <c r="F420" s="84" t="b">
        <v>0</v>
      </c>
      <c r="G420" s="84" t="b">
        <v>0</v>
      </c>
    </row>
    <row r="421" spans="1:7" ht="15">
      <c r="A421" s="84" t="s">
        <v>2603</v>
      </c>
      <c r="B421" s="84">
        <v>2</v>
      </c>
      <c r="C421" s="118">
        <v>0.004696294425488999</v>
      </c>
      <c r="D421" s="84" t="s">
        <v>2133</v>
      </c>
      <c r="E421" s="84" t="b">
        <v>0</v>
      </c>
      <c r="F421" s="84" t="b">
        <v>0</v>
      </c>
      <c r="G421" s="84" t="b">
        <v>0</v>
      </c>
    </row>
    <row r="422" spans="1:7" ht="15">
      <c r="A422" s="84" t="s">
        <v>2604</v>
      </c>
      <c r="B422" s="84">
        <v>2</v>
      </c>
      <c r="C422" s="118">
        <v>0.004696294425488999</v>
      </c>
      <c r="D422" s="84" t="s">
        <v>2133</v>
      </c>
      <c r="E422" s="84" t="b">
        <v>0</v>
      </c>
      <c r="F422" s="84" t="b">
        <v>0</v>
      </c>
      <c r="G422" s="84" t="b">
        <v>0</v>
      </c>
    </row>
    <row r="423" spans="1:7" ht="15">
      <c r="A423" s="84" t="s">
        <v>2605</v>
      </c>
      <c r="B423" s="84">
        <v>2</v>
      </c>
      <c r="C423" s="118">
        <v>0.004696294425488999</v>
      </c>
      <c r="D423" s="84" t="s">
        <v>2133</v>
      </c>
      <c r="E423" s="84" t="b">
        <v>0</v>
      </c>
      <c r="F423" s="84" t="b">
        <v>0</v>
      </c>
      <c r="G423" s="84" t="b">
        <v>0</v>
      </c>
    </row>
    <row r="424" spans="1:7" ht="15">
      <c r="A424" s="84" t="s">
        <v>2606</v>
      </c>
      <c r="B424" s="84">
        <v>2</v>
      </c>
      <c r="C424" s="118">
        <v>0.004696294425488999</v>
      </c>
      <c r="D424" s="84" t="s">
        <v>2133</v>
      </c>
      <c r="E424" s="84" t="b">
        <v>0</v>
      </c>
      <c r="F424" s="84" t="b">
        <v>0</v>
      </c>
      <c r="G424" s="84" t="b">
        <v>0</v>
      </c>
    </row>
    <row r="425" spans="1:7" ht="15">
      <c r="A425" s="84" t="s">
        <v>2607</v>
      </c>
      <c r="B425" s="84">
        <v>2</v>
      </c>
      <c r="C425" s="118">
        <v>0.004696294425488999</v>
      </c>
      <c r="D425" s="84" t="s">
        <v>2133</v>
      </c>
      <c r="E425" s="84" t="b">
        <v>0</v>
      </c>
      <c r="F425" s="84" t="b">
        <v>0</v>
      </c>
      <c r="G425" s="84" t="b">
        <v>0</v>
      </c>
    </row>
    <row r="426" spans="1:7" ht="15">
      <c r="A426" s="84" t="s">
        <v>2516</v>
      </c>
      <c r="B426" s="84">
        <v>2</v>
      </c>
      <c r="C426" s="118">
        <v>0.004696294425488999</v>
      </c>
      <c r="D426" s="84" t="s">
        <v>2133</v>
      </c>
      <c r="E426" s="84" t="b">
        <v>0</v>
      </c>
      <c r="F426" s="84" t="b">
        <v>0</v>
      </c>
      <c r="G426" s="84" t="b">
        <v>0</v>
      </c>
    </row>
    <row r="427" spans="1:7" ht="15">
      <c r="A427" s="84" t="s">
        <v>2608</v>
      </c>
      <c r="B427" s="84">
        <v>2</v>
      </c>
      <c r="C427" s="118">
        <v>0.004696294425488999</v>
      </c>
      <c r="D427" s="84" t="s">
        <v>2133</v>
      </c>
      <c r="E427" s="84" t="b">
        <v>0</v>
      </c>
      <c r="F427" s="84" t="b">
        <v>0</v>
      </c>
      <c r="G427" s="84" t="b">
        <v>0</v>
      </c>
    </row>
    <row r="428" spans="1:7" ht="15">
      <c r="A428" s="84" t="s">
        <v>285</v>
      </c>
      <c r="B428" s="84">
        <v>2</v>
      </c>
      <c r="C428" s="118">
        <v>0.004696294425488999</v>
      </c>
      <c r="D428" s="84" t="s">
        <v>2133</v>
      </c>
      <c r="E428" s="84" t="b">
        <v>0</v>
      </c>
      <c r="F428" s="84" t="b">
        <v>0</v>
      </c>
      <c r="G428" s="84" t="b">
        <v>0</v>
      </c>
    </row>
    <row r="429" spans="1:7" ht="15">
      <c r="A429" s="84" t="s">
        <v>2635</v>
      </c>
      <c r="B429" s="84">
        <v>2</v>
      </c>
      <c r="C429" s="118">
        <v>0.004696294425488999</v>
      </c>
      <c r="D429" s="84" t="s">
        <v>2133</v>
      </c>
      <c r="E429" s="84" t="b">
        <v>0</v>
      </c>
      <c r="F429" s="84" t="b">
        <v>0</v>
      </c>
      <c r="G429" s="84" t="b">
        <v>0</v>
      </c>
    </row>
    <row r="430" spans="1:7" ht="15">
      <c r="A430" s="84" t="s">
        <v>2636</v>
      </c>
      <c r="B430" s="84">
        <v>2</v>
      </c>
      <c r="C430" s="118">
        <v>0.004696294425488999</v>
      </c>
      <c r="D430" s="84" t="s">
        <v>2133</v>
      </c>
      <c r="E430" s="84" t="b">
        <v>0</v>
      </c>
      <c r="F430" s="84" t="b">
        <v>0</v>
      </c>
      <c r="G430" s="84" t="b">
        <v>0</v>
      </c>
    </row>
    <row r="431" spans="1:7" ht="15">
      <c r="A431" s="84" t="s">
        <v>2637</v>
      </c>
      <c r="B431" s="84">
        <v>2</v>
      </c>
      <c r="C431" s="118">
        <v>0.004696294425488999</v>
      </c>
      <c r="D431" s="84" t="s">
        <v>2133</v>
      </c>
      <c r="E431" s="84" t="b">
        <v>1</v>
      </c>
      <c r="F431" s="84" t="b">
        <v>0</v>
      </c>
      <c r="G431" s="84" t="b">
        <v>0</v>
      </c>
    </row>
    <row r="432" spans="1:7" ht="15">
      <c r="A432" s="84" t="s">
        <v>2638</v>
      </c>
      <c r="B432" s="84">
        <v>2</v>
      </c>
      <c r="C432" s="118">
        <v>0.004696294425488999</v>
      </c>
      <c r="D432" s="84" t="s">
        <v>2133</v>
      </c>
      <c r="E432" s="84" t="b">
        <v>0</v>
      </c>
      <c r="F432" s="84" t="b">
        <v>0</v>
      </c>
      <c r="G432" s="84" t="b">
        <v>0</v>
      </c>
    </row>
    <row r="433" spans="1:7" ht="15">
      <c r="A433" s="84" t="s">
        <v>2639</v>
      </c>
      <c r="B433" s="84">
        <v>2</v>
      </c>
      <c r="C433" s="118">
        <v>0.004696294425488999</v>
      </c>
      <c r="D433" s="84" t="s">
        <v>2133</v>
      </c>
      <c r="E433" s="84" t="b">
        <v>0</v>
      </c>
      <c r="F433" s="84" t="b">
        <v>0</v>
      </c>
      <c r="G433" s="84" t="b">
        <v>0</v>
      </c>
    </row>
    <row r="434" spans="1:7" ht="15">
      <c r="A434" s="84" t="s">
        <v>2640</v>
      </c>
      <c r="B434" s="84">
        <v>2</v>
      </c>
      <c r="C434" s="118">
        <v>0.004696294425488999</v>
      </c>
      <c r="D434" s="84" t="s">
        <v>2133</v>
      </c>
      <c r="E434" s="84" t="b">
        <v>0</v>
      </c>
      <c r="F434" s="84" t="b">
        <v>1</v>
      </c>
      <c r="G434" s="84" t="b">
        <v>0</v>
      </c>
    </row>
    <row r="435" spans="1:7" ht="15">
      <c r="A435" s="84" t="s">
        <v>2641</v>
      </c>
      <c r="B435" s="84">
        <v>2</v>
      </c>
      <c r="C435" s="118">
        <v>0.004696294425488999</v>
      </c>
      <c r="D435" s="84" t="s">
        <v>2133</v>
      </c>
      <c r="E435" s="84" t="b">
        <v>0</v>
      </c>
      <c r="F435" s="84" t="b">
        <v>0</v>
      </c>
      <c r="G435" s="84" t="b">
        <v>0</v>
      </c>
    </row>
    <row r="436" spans="1:7" ht="15">
      <c r="A436" s="84" t="s">
        <v>2580</v>
      </c>
      <c r="B436" s="84">
        <v>2</v>
      </c>
      <c r="C436" s="118">
        <v>0.0057014029252017906</v>
      </c>
      <c r="D436" s="84" t="s">
        <v>2133</v>
      </c>
      <c r="E436" s="84" t="b">
        <v>0</v>
      </c>
      <c r="F436" s="84" t="b">
        <v>0</v>
      </c>
      <c r="G436" s="84" t="b">
        <v>0</v>
      </c>
    </row>
    <row r="437" spans="1:7" ht="15">
      <c r="A437" s="84" t="s">
        <v>309</v>
      </c>
      <c r="B437" s="84">
        <v>2</v>
      </c>
      <c r="C437" s="118">
        <v>0.004696294425488999</v>
      </c>
      <c r="D437" s="84" t="s">
        <v>2133</v>
      </c>
      <c r="E437" s="84" t="b">
        <v>0</v>
      </c>
      <c r="F437" s="84" t="b">
        <v>0</v>
      </c>
      <c r="G437" s="84" t="b">
        <v>0</v>
      </c>
    </row>
    <row r="438" spans="1:7" ht="15">
      <c r="A438" s="84" t="s">
        <v>306</v>
      </c>
      <c r="B438" s="84">
        <v>2</v>
      </c>
      <c r="C438" s="118">
        <v>0.004696294425488999</v>
      </c>
      <c r="D438" s="84" t="s">
        <v>2133</v>
      </c>
      <c r="E438" s="84" t="b">
        <v>0</v>
      </c>
      <c r="F438" s="84" t="b">
        <v>0</v>
      </c>
      <c r="G438" s="84" t="b">
        <v>0</v>
      </c>
    </row>
    <row r="439" spans="1:7" ht="15">
      <c r="A439" s="84" t="s">
        <v>2610</v>
      </c>
      <c r="B439" s="84">
        <v>2</v>
      </c>
      <c r="C439" s="118">
        <v>0.004696294425488999</v>
      </c>
      <c r="D439" s="84" t="s">
        <v>2133</v>
      </c>
      <c r="E439" s="84" t="b">
        <v>0</v>
      </c>
      <c r="F439" s="84" t="b">
        <v>0</v>
      </c>
      <c r="G439" s="84" t="b">
        <v>0</v>
      </c>
    </row>
    <row r="440" spans="1:7" ht="15">
      <c r="A440" s="84" t="s">
        <v>2611</v>
      </c>
      <c r="B440" s="84">
        <v>2</v>
      </c>
      <c r="C440" s="118">
        <v>0.004696294425488999</v>
      </c>
      <c r="D440" s="84" t="s">
        <v>2133</v>
      </c>
      <c r="E440" s="84" t="b">
        <v>0</v>
      </c>
      <c r="F440" s="84" t="b">
        <v>0</v>
      </c>
      <c r="G440" s="84" t="b">
        <v>0</v>
      </c>
    </row>
    <row r="441" spans="1:7" ht="15">
      <c r="A441" s="84" t="s">
        <v>2612</v>
      </c>
      <c r="B441" s="84">
        <v>2</v>
      </c>
      <c r="C441" s="118">
        <v>0.004696294425488999</v>
      </c>
      <c r="D441" s="84" t="s">
        <v>2133</v>
      </c>
      <c r="E441" s="84" t="b">
        <v>0</v>
      </c>
      <c r="F441" s="84" t="b">
        <v>0</v>
      </c>
      <c r="G441" s="84" t="b">
        <v>0</v>
      </c>
    </row>
    <row r="442" spans="1:7" ht="15">
      <c r="A442" s="84" t="s">
        <v>2613</v>
      </c>
      <c r="B442" s="84">
        <v>2</v>
      </c>
      <c r="C442" s="118">
        <v>0.004696294425488999</v>
      </c>
      <c r="D442" s="84" t="s">
        <v>2133</v>
      </c>
      <c r="E442" s="84" t="b">
        <v>0</v>
      </c>
      <c r="F442" s="84" t="b">
        <v>0</v>
      </c>
      <c r="G442" s="84" t="b">
        <v>0</v>
      </c>
    </row>
    <row r="443" spans="1:7" ht="15">
      <c r="A443" s="84" t="s">
        <v>2236</v>
      </c>
      <c r="B443" s="84">
        <v>2</v>
      </c>
      <c r="C443" s="118">
        <v>0.004696294425488999</v>
      </c>
      <c r="D443" s="84" t="s">
        <v>2133</v>
      </c>
      <c r="E443" s="84" t="b">
        <v>1</v>
      </c>
      <c r="F443" s="84" t="b">
        <v>0</v>
      </c>
      <c r="G443" s="84" t="b">
        <v>0</v>
      </c>
    </row>
    <row r="444" spans="1:7" ht="15">
      <c r="A444" s="84" t="s">
        <v>2622</v>
      </c>
      <c r="B444" s="84">
        <v>2</v>
      </c>
      <c r="C444" s="118">
        <v>0.004696294425488999</v>
      </c>
      <c r="D444" s="84" t="s">
        <v>2133</v>
      </c>
      <c r="E444" s="84" t="b">
        <v>0</v>
      </c>
      <c r="F444" s="84" t="b">
        <v>0</v>
      </c>
      <c r="G444" s="84" t="b">
        <v>0</v>
      </c>
    </row>
    <row r="445" spans="1:7" ht="15">
      <c r="A445" s="84" t="s">
        <v>2623</v>
      </c>
      <c r="B445" s="84">
        <v>2</v>
      </c>
      <c r="C445" s="118">
        <v>0.004696294425488999</v>
      </c>
      <c r="D445" s="84" t="s">
        <v>2133</v>
      </c>
      <c r="E445" s="84" t="b">
        <v>0</v>
      </c>
      <c r="F445" s="84" t="b">
        <v>0</v>
      </c>
      <c r="G445" s="84" t="b">
        <v>0</v>
      </c>
    </row>
    <row r="446" spans="1:7" ht="15">
      <c r="A446" s="84" t="s">
        <v>2624</v>
      </c>
      <c r="B446" s="84">
        <v>2</v>
      </c>
      <c r="C446" s="118">
        <v>0.004696294425488999</v>
      </c>
      <c r="D446" s="84" t="s">
        <v>2133</v>
      </c>
      <c r="E446" s="84" t="b">
        <v>0</v>
      </c>
      <c r="F446" s="84" t="b">
        <v>0</v>
      </c>
      <c r="G446" s="84" t="b">
        <v>0</v>
      </c>
    </row>
    <row r="447" spans="1:7" ht="15">
      <c r="A447" s="84" t="s">
        <v>2625</v>
      </c>
      <c r="B447" s="84">
        <v>2</v>
      </c>
      <c r="C447" s="118">
        <v>0.004696294425488999</v>
      </c>
      <c r="D447" s="84" t="s">
        <v>2133</v>
      </c>
      <c r="E447" s="84" t="b">
        <v>0</v>
      </c>
      <c r="F447" s="84" t="b">
        <v>0</v>
      </c>
      <c r="G447" s="84" t="b">
        <v>0</v>
      </c>
    </row>
    <row r="448" spans="1:7" ht="15">
      <c r="A448" s="84" t="s">
        <v>2626</v>
      </c>
      <c r="B448" s="84">
        <v>2</v>
      </c>
      <c r="C448" s="118">
        <v>0.004696294425488999</v>
      </c>
      <c r="D448" s="84" t="s">
        <v>2133</v>
      </c>
      <c r="E448" s="84" t="b">
        <v>0</v>
      </c>
      <c r="F448" s="84" t="b">
        <v>0</v>
      </c>
      <c r="G448" s="84" t="b">
        <v>0</v>
      </c>
    </row>
    <row r="449" spans="1:7" ht="15">
      <c r="A449" s="84" t="s">
        <v>2648</v>
      </c>
      <c r="B449" s="84">
        <v>2</v>
      </c>
      <c r="C449" s="118">
        <v>0.0057014029252017906</v>
      </c>
      <c r="D449" s="84" t="s">
        <v>2133</v>
      </c>
      <c r="E449" s="84" t="b">
        <v>1</v>
      </c>
      <c r="F449" s="84" t="b">
        <v>0</v>
      </c>
      <c r="G449" s="84" t="b">
        <v>0</v>
      </c>
    </row>
    <row r="450" spans="1:7" ht="15">
      <c r="A450" s="84" t="s">
        <v>370</v>
      </c>
      <c r="B450" s="84">
        <v>5</v>
      </c>
      <c r="C450" s="118">
        <v>0</v>
      </c>
      <c r="D450" s="84" t="s">
        <v>2134</v>
      </c>
      <c r="E450" s="84" t="b">
        <v>0</v>
      </c>
      <c r="F450" s="84" t="b">
        <v>0</v>
      </c>
      <c r="G450" s="84" t="b">
        <v>0</v>
      </c>
    </row>
    <row r="451" spans="1:7" ht="15">
      <c r="A451" s="84" t="s">
        <v>222</v>
      </c>
      <c r="B451" s="84">
        <v>5</v>
      </c>
      <c r="C451" s="118">
        <v>0</v>
      </c>
      <c r="D451" s="84" t="s">
        <v>2134</v>
      </c>
      <c r="E451" s="84" t="b">
        <v>0</v>
      </c>
      <c r="F451" s="84" t="b">
        <v>0</v>
      </c>
      <c r="G451" s="84" t="b">
        <v>0</v>
      </c>
    </row>
    <row r="452" spans="1:7" ht="15">
      <c r="A452" s="84" t="s">
        <v>2230</v>
      </c>
      <c r="B452" s="84">
        <v>5</v>
      </c>
      <c r="C452" s="118">
        <v>0.05065000031420427</v>
      </c>
      <c r="D452" s="84" t="s">
        <v>2134</v>
      </c>
      <c r="E452" s="84" t="b">
        <v>0</v>
      </c>
      <c r="F452" s="84" t="b">
        <v>0</v>
      </c>
      <c r="G452" s="84" t="b">
        <v>0</v>
      </c>
    </row>
    <row r="453" spans="1:7" ht="15">
      <c r="A453" s="84" t="s">
        <v>373</v>
      </c>
      <c r="B453" s="84">
        <v>4</v>
      </c>
      <c r="C453" s="118">
        <v>0.0056179717685829805</v>
      </c>
      <c r="D453" s="84" t="s">
        <v>2134</v>
      </c>
      <c r="E453" s="84" t="b">
        <v>0</v>
      </c>
      <c r="F453" s="84" t="b">
        <v>0</v>
      </c>
      <c r="G453" s="84" t="b">
        <v>0</v>
      </c>
    </row>
    <row r="454" spans="1:7" ht="15">
      <c r="A454" s="84" t="s">
        <v>372</v>
      </c>
      <c r="B454" s="84">
        <v>4</v>
      </c>
      <c r="C454" s="118">
        <v>0.0056179717685829805</v>
      </c>
      <c r="D454" s="84" t="s">
        <v>2134</v>
      </c>
      <c r="E454" s="84" t="b">
        <v>0</v>
      </c>
      <c r="F454" s="84" t="b">
        <v>0</v>
      </c>
      <c r="G454" s="84" t="b">
        <v>0</v>
      </c>
    </row>
    <row r="455" spans="1:7" ht="15">
      <c r="A455" s="84" t="s">
        <v>371</v>
      </c>
      <c r="B455" s="84">
        <v>4</v>
      </c>
      <c r="C455" s="118">
        <v>0.0056179717685829805</v>
      </c>
      <c r="D455" s="84" t="s">
        <v>2134</v>
      </c>
      <c r="E455" s="84" t="b">
        <v>0</v>
      </c>
      <c r="F455" s="84" t="b">
        <v>1</v>
      </c>
      <c r="G455" s="84" t="b">
        <v>0</v>
      </c>
    </row>
    <row r="456" spans="1:7" ht="15">
      <c r="A456" s="84" t="s">
        <v>270</v>
      </c>
      <c r="B456" s="84">
        <v>3</v>
      </c>
      <c r="C456" s="118">
        <v>0.009645597809406799</v>
      </c>
      <c r="D456" s="84" t="s">
        <v>2134</v>
      </c>
      <c r="E456" s="84" t="b">
        <v>0</v>
      </c>
      <c r="F456" s="84" t="b">
        <v>0</v>
      </c>
      <c r="G456" s="84" t="b">
        <v>0</v>
      </c>
    </row>
    <row r="457" spans="1:7" ht="15">
      <c r="A457" s="84" t="s">
        <v>2215</v>
      </c>
      <c r="B457" s="84">
        <v>3</v>
      </c>
      <c r="C457" s="118">
        <v>0.009645597809406799</v>
      </c>
      <c r="D457" s="84" t="s">
        <v>2134</v>
      </c>
      <c r="E457" s="84" t="b">
        <v>0</v>
      </c>
      <c r="F457" s="84" t="b">
        <v>0</v>
      </c>
      <c r="G457" s="84" t="b">
        <v>0</v>
      </c>
    </row>
    <row r="458" spans="1:7" ht="15">
      <c r="A458" s="84" t="s">
        <v>271</v>
      </c>
      <c r="B458" s="84">
        <v>2</v>
      </c>
      <c r="C458" s="118">
        <v>0.011534493004986598</v>
      </c>
      <c r="D458" s="84" t="s">
        <v>2134</v>
      </c>
      <c r="E458" s="84" t="b">
        <v>0</v>
      </c>
      <c r="F458" s="84" t="b">
        <v>0</v>
      </c>
      <c r="G458" s="84" t="b">
        <v>0</v>
      </c>
    </row>
    <row r="459" spans="1:7" ht="15">
      <c r="A459" s="84" t="s">
        <v>2231</v>
      </c>
      <c r="B459" s="84">
        <v>2</v>
      </c>
      <c r="C459" s="118">
        <v>0.011534493004986598</v>
      </c>
      <c r="D459" s="84" t="s">
        <v>2134</v>
      </c>
      <c r="E459" s="84" t="b">
        <v>0</v>
      </c>
      <c r="F459" s="84" t="b">
        <v>0</v>
      </c>
      <c r="G459" s="84" t="b">
        <v>0</v>
      </c>
    </row>
    <row r="460" spans="1:7" ht="15">
      <c r="A460" s="84" t="s">
        <v>2579</v>
      </c>
      <c r="B460" s="84">
        <v>2</v>
      </c>
      <c r="C460" s="118">
        <v>0.020260000125681705</v>
      </c>
      <c r="D460" s="84" t="s">
        <v>2134</v>
      </c>
      <c r="E460" s="84" t="b">
        <v>0</v>
      </c>
      <c r="F460" s="84" t="b">
        <v>0</v>
      </c>
      <c r="G460" s="84" t="b">
        <v>0</v>
      </c>
    </row>
    <row r="461" spans="1:7" ht="15">
      <c r="A461" s="84" t="s">
        <v>2216</v>
      </c>
      <c r="B461" s="84">
        <v>13</v>
      </c>
      <c r="C461" s="118">
        <v>0</v>
      </c>
      <c r="D461" s="84" t="s">
        <v>2135</v>
      </c>
      <c r="E461" s="84" t="b">
        <v>0</v>
      </c>
      <c r="F461" s="84" t="b">
        <v>0</v>
      </c>
      <c r="G461" s="84" t="b">
        <v>0</v>
      </c>
    </row>
    <row r="462" spans="1:7" ht="15">
      <c r="A462" s="84" t="s">
        <v>2233</v>
      </c>
      <c r="B462" s="84">
        <v>13</v>
      </c>
      <c r="C462" s="118">
        <v>0</v>
      </c>
      <c r="D462" s="84" t="s">
        <v>2135</v>
      </c>
      <c r="E462" s="84" t="b">
        <v>0</v>
      </c>
      <c r="F462" s="84" t="b">
        <v>0</v>
      </c>
      <c r="G462" s="84" t="b">
        <v>0</v>
      </c>
    </row>
    <row r="463" spans="1:7" ht="15">
      <c r="A463" s="84" t="s">
        <v>2234</v>
      </c>
      <c r="B463" s="84">
        <v>13</v>
      </c>
      <c r="C463" s="118">
        <v>0</v>
      </c>
      <c r="D463" s="84" t="s">
        <v>2135</v>
      </c>
      <c r="E463" s="84" t="b">
        <v>0</v>
      </c>
      <c r="F463" s="84" t="b">
        <v>0</v>
      </c>
      <c r="G463" s="84" t="b">
        <v>0</v>
      </c>
    </row>
    <row r="464" spans="1:7" ht="15">
      <c r="A464" s="84" t="s">
        <v>2235</v>
      </c>
      <c r="B464" s="84">
        <v>13</v>
      </c>
      <c r="C464" s="118">
        <v>0</v>
      </c>
      <c r="D464" s="84" t="s">
        <v>2135</v>
      </c>
      <c r="E464" s="84" t="b">
        <v>0</v>
      </c>
      <c r="F464" s="84" t="b">
        <v>0</v>
      </c>
      <c r="G464" s="84" t="b">
        <v>0</v>
      </c>
    </row>
    <row r="465" spans="1:7" ht="15">
      <c r="A465" s="84" t="s">
        <v>296</v>
      </c>
      <c r="B465" s="84">
        <v>13</v>
      </c>
      <c r="C465" s="118">
        <v>0</v>
      </c>
      <c r="D465" s="84" t="s">
        <v>2135</v>
      </c>
      <c r="E465" s="84" t="b">
        <v>0</v>
      </c>
      <c r="F465" s="84" t="b">
        <v>0</v>
      </c>
      <c r="G465" s="84" t="b">
        <v>0</v>
      </c>
    </row>
    <row r="466" spans="1:7" ht="15">
      <c r="A466" s="84" t="s">
        <v>2236</v>
      </c>
      <c r="B466" s="84">
        <v>13</v>
      </c>
      <c r="C466" s="118">
        <v>0</v>
      </c>
      <c r="D466" s="84" t="s">
        <v>2135</v>
      </c>
      <c r="E466" s="84" t="b">
        <v>1</v>
      </c>
      <c r="F466" s="84" t="b">
        <v>0</v>
      </c>
      <c r="G466" s="84" t="b">
        <v>0</v>
      </c>
    </row>
    <row r="467" spans="1:7" ht="15">
      <c r="A467" s="84" t="s">
        <v>2237</v>
      </c>
      <c r="B467" s="84">
        <v>13</v>
      </c>
      <c r="C467" s="118">
        <v>0</v>
      </c>
      <c r="D467" s="84" t="s">
        <v>2135</v>
      </c>
      <c r="E467" s="84" t="b">
        <v>0</v>
      </c>
      <c r="F467" s="84" t="b">
        <v>0</v>
      </c>
      <c r="G467" s="84" t="b">
        <v>0</v>
      </c>
    </row>
    <row r="468" spans="1:7" ht="15">
      <c r="A468" s="84" t="s">
        <v>2238</v>
      </c>
      <c r="B468" s="84">
        <v>13</v>
      </c>
      <c r="C468" s="118">
        <v>0</v>
      </c>
      <c r="D468" s="84" t="s">
        <v>2135</v>
      </c>
      <c r="E468" s="84" t="b">
        <v>0</v>
      </c>
      <c r="F468" s="84" t="b">
        <v>0</v>
      </c>
      <c r="G468" s="84" t="b">
        <v>0</v>
      </c>
    </row>
    <row r="469" spans="1:7" ht="15">
      <c r="A469" s="84" t="s">
        <v>2239</v>
      </c>
      <c r="B469" s="84">
        <v>13</v>
      </c>
      <c r="C469" s="118">
        <v>0</v>
      </c>
      <c r="D469" s="84" t="s">
        <v>2135</v>
      </c>
      <c r="E469" s="84" t="b">
        <v>0</v>
      </c>
      <c r="F469" s="84" t="b">
        <v>0</v>
      </c>
      <c r="G469" s="84" t="b">
        <v>0</v>
      </c>
    </row>
    <row r="470" spans="1:7" ht="15">
      <c r="A470" s="84" t="s">
        <v>2215</v>
      </c>
      <c r="B470" s="84">
        <v>13</v>
      </c>
      <c r="C470" s="118">
        <v>0</v>
      </c>
      <c r="D470" s="84" t="s">
        <v>2135</v>
      </c>
      <c r="E470" s="84" t="b">
        <v>0</v>
      </c>
      <c r="F470" s="84" t="b">
        <v>0</v>
      </c>
      <c r="G470" s="84" t="b">
        <v>0</v>
      </c>
    </row>
    <row r="471" spans="1:7" ht="15">
      <c r="A471" s="84" t="s">
        <v>2507</v>
      </c>
      <c r="B471" s="84">
        <v>13</v>
      </c>
      <c r="C471" s="118">
        <v>0</v>
      </c>
      <c r="D471" s="84" t="s">
        <v>2135</v>
      </c>
      <c r="E471" s="84" t="b">
        <v>0</v>
      </c>
      <c r="F471" s="84" t="b">
        <v>0</v>
      </c>
      <c r="G471" s="84" t="b">
        <v>0</v>
      </c>
    </row>
    <row r="472" spans="1:7" ht="15">
      <c r="A472" s="84" t="s">
        <v>264</v>
      </c>
      <c r="B472" s="84">
        <v>12</v>
      </c>
      <c r="C472" s="118">
        <v>0.00237014360858263</v>
      </c>
      <c r="D472" s="84" t="s">
        <v>2135</v>
      </c>
      <c r="E472" s="84" t="b">
        <v>0</v>
      </c>
      <c r="F472" s="84" t="b">
        <v>0</v>
      </c>
      <c r="G472" s="84" t="b">
        <v>0</v>
      </c>
    </row>
    <row r="473" spans="1:7" ht="15">
      <c r="A473" s="84" t="s">
        <v>351</v>
      </c>
      <c r="B473" s="84">
        <v>12</v>
      </c>
      <c r="C473" s="118">
        <v>0.00237014360858263</v>
      </c>
      <c r="D473" s="84" t="s">
        <v>2135</v>
      </c>
      <c r="E473" s="84" t="b">
        <v>0</v>
      </c>
      <c r="F473" s="84" t="b">
        <v>0</v>
      </c>
      <c r="G473" s="84" t="b">
        <v>0</v>
      </c>
    </row>
    <row r="474" spans="1:7" ht="15">
      <c r="A474" s="84" t="s">
        <v>2215</v>
      </c>
      <c r="B474" s="84">
        <v>11</v>
      </c>
      <c r="C474" s="118">
        <v>0.002283924009798886</v>
      </c>
      <c r="D474" s="84" t="s">
        <v>2136</v>
      </c>
      <c r="E474" s="84" t="b">
        <v>0</v>
      </c>
      <c r="F474" s="84" t="b">
        <v>0</v>
      </c>
      <c r="G474" s="84" t="b">
        <v>0</v>
      </c>
    </row>
    <row r="475" spans="1:7" ht="15">
      <c r="A475" s="84" t="s">
        <v>345</v>
      </c>
      <c r="B475" s="84">
        <v>10</v>
      </c>
      <c r="C475" s="118">
        <v>0.00435061791470466</v>
      </c>
      <c r="D475" s="84" t="s">
        <v>2136</v>
      </c>
      <c r="E475" s="84" t="b">
        <v>0</v>
      </c>
      <c r="F475" s="84" t="b">
        <v>0</v>
      </c>
      <c r="G475" s="84" t="b">
        <v>0</v>
      </c>
    </row>
    <row r="476" spans="1:7" ht="15">
      <c r="A476" s="84" t="s">
        <v>2241</v>
      </c>
      <c r="B476" s="84">
        <v>10</v>
      </c>
      <c r="C476" s="118">
        <v>0.00435061791470466</v>
      </c>
      <c r="D476" s="84" t="s">
        <v>2136</v>
      </c>
      <c r="E476" s="84" t="b">
        <v>0</v>
      </c>
      <c r="F476" s="84" t="b">
        <v>0</v>
      </c>
      <c r="G476" s="84" t="b">
        <v>0</v>
      </c>
    </row>
    <row r="477" spans="1:7" ht="15">
      <c r="A477" s="84" t="s">
        <v>2242</v>
      </c>
      <c r="B477" s="84">
        <v>10</v>
      </c>
      <c r="C477" s="118">
        <v>0.00435061791470466</v>
      </c>
      <c r="D477" s="84" t="s">
        <v>2136</v>
      </c>
      <c r="E477" s="84" t="b">
        <v>0</v>
      </c>
      <c r="F477" s="84" t="b">
        <v>0</v>
      </c>
      <c r="G477" s="84" t="b">
        <v>0</v>
      </c>
    </row>
    <row r="478" spans="1:7" ht="15">
      <c r="A478" s="84" t="s">
        <v>2243</v>
      </c>
      <c r="B478" s="84">
        <v>10</v>
      </c>
      <c r="C478" s="118">
        <v>0.00435061791470466</v>
      </c>
      <c r="D478" s="84" t="s">
        <v>2136</v>
      </c>
      <c r="E478" s="84" t="b">
        <v>0</v>
      </c>
      <c r="F478" s="84" t="b">
        <v>0</v>
      </c>
      <c r="G478" s="84" t="b">
        <v>0</v>
      </c>
    </row>
    <row r="479" spans="1:7" ht="15">
      <c r="A479" s="84" t="s">
        <v>2244</v>
      </c>
      <c r="B479" s="84">
        <v>10</v>
      </c>
      <c r="C479" s="118">
        <v>0.00435061791470466</v>
      </c>
      <c r="D479" s="84" t="s">
        <v>2136</v>
      </c>
      <c r="E479" s="84" t="b">
        <v>0</v>
      </c>
      <c r="F479" s="84" t="b">
        <v>0</v>
      </c>
      <c r="G479" s="84" t="b">
        <v>0</v>
      </c>
    </row>
    <row r="480" spans="1:7" ht="15">
      <c r="A480" s="84" t="s">
        <v>2245</v>
      </c>
      <c r="B480" s="84">
        <v>10</v>
      </c>
      <c r="C480" s="118">
        <v>0.00435061791470466</v>
      </c>
      <c r="D480" s="84" t="s">
        <v>2136</v>
      </c>
      <c r="E480" s="84" t="b">
        <v>0</v>
      </c>
      <c r="F480" s="84" t="b">
        <v>0</v>
      </c>
      <c r="G480" s="84" t="b">
        <v>0</v>
      </c>
    </row>
    <row r="481" spans="1:7" ht="15">
      <c r="A481" s="84" t="s">
        <v>2246</v>
      </c>
      <c r="B481" s="84">
        <v>10</v>
      </c>
      <c r="C481" s="118">
        <v>0.00435061791470466</v>
      </c>
      <c r="D481" s="84" t="s">
        <v>2136</v>
      </c>
      <c r="E481" s="84" t="b">
        <v>0</v>
      </c>
      <c r="F481" s="84" t="b">
        <v>0</v>
      </c>
      <c r="G481" s="84" t="b">
        <v>0</v>
      </c>
    </row>
    <row r="482" spans="1:7" ht="15">
      <c r="A482" s="84" t="s">
        <v>2247</v>
      </c>
      <c r="B482" s="84">
        <v>10</v>
      </c>
      <c r="C482" s="118">
        <v>0.00435061791470466</v>
      </c>
      <c r="D482" s="84" t="s">
        <v>2136</v>
      </c>
      <c r="E482" s="84" t="b">
        <v>0</v>
      </c>
      <c r="F482" s="84" t="b">
        <v>0</v>
      </c>
      <c r="G482" s="84" t="b">
        <v>0</v>
      </c>
    </row>
    <row r="483" spans="1:7" ht="15">
      <c r="A483" s="84" t="s">
        <v>2248</v>
      </c>
      <c r="B483" s="84">
        <v>10</v>
      </c>
      <c r="C483" s="118">
        <v>0.00435061791470466</v>
      </c>
      <c r="D483" s="84" t="s">
        <v>2136</v>
      </c>
      <c r="E483" s="84" t="b">
        <v>0</v>
      </c>
      <c r="F483" s="84" t="b">
        <v>0</v>
      </c>
      <c r="G483" s="84" t="b">
        <v>0</v>
      </c>
    </row>
    <row r="484" spans="1:7" ht="15">
      <c r="A484" s="84" t="s">
        <v>2508</v>
      </c>
      <c r="B484" s="84">
        <v>10</v>
      </c>
      <c r="C484" s="118">
        <v>0.00435061791470466</v>
      </c>
      <c r="D484" s="84" t="s">
        <v>2136</v>
      </c>
      <c r="E484" s="84" t="b">
        <v>0</v>
      </c>
      <c r="F484" s="84" t="b">
        <v>0</v>
      </c>
      <c r="G484" s="84" t="b">
        <v>0</v>
      </c>
    </row>
    <row r="485" spans="1:7" ht="15">
      <c r="A485" s="84" t="s">
        <v>2509</v>
      </c>
      <c r="B485" s="84">
        <v>10</v>
      </c>
      <c r="C485" s="118">
        <v>0.00435061791470466</v>
      </c>
      <c r="D485" s="84" t="s">
        <v>2136</v>
      </c>
      <c r="E485" s="84" t="b">
        <v>0</v>
      </c>
      <c r="F485" s="84" t="b">
        <v>0</v>
      </c>
      <c r="G485" s="84" t="b">
        <v>0</v>
      </c>
    </row>
    <row r="486" spans="1:7" ht="15">
      <c r="A486" s="84" t="s">
        <v>234</v>
      </c>
      <c r="B486" s="84">
        <v>9</v>
      </c>
      <c r="C486" s="118">
        <v>0.006178289172937909</v>
      </c>
      <c r="D486" s="84" t="s">
        <v>2136</v>
      </c>
      <c r="E486" s="84" t="b">
        <v>0</v>
      </c>
      <c r="F486" s="84" t="b">
        <v>0</v>
      </c>
      <c r="G486" s="84" t="b">
        <v>0</v>
      </c>
    </row>
    <row r="487" spans="1:7" ht="15">
      <c r="A487" s="84" t="s">
        <v>344</v>
      </c>
      <c r="B487" s="84">
        <v>9</v>
      </c>
      <c r="C487" s="118">
        <v>0.006178289172937909</v>
      </c>
      <c r="D487" s="84" t="s">
        <v>2136</v>
      </c>
      <c r="E487" s="84" t="b">
        <v>0</v>
      </c>
      <c r="F487" s="84" t="b">
        <v>0</v>
      </c>
      <c r="G487" s="84" t="b">
        <v>0</v>
      </c>
    </row>
    <row r="488" spans="1:7" ht="15">
      <c r="A488" s="84" t="s">
        <v>2507</v>
      </c>
      <c r="B488" s="84">
        <v>2</v>
      </c>
      <c r="C488" s="118">
        <v>0.008551112641578502</v>
      </c>
      <c r="D488" s="84" t="s">
        <v>2136</v>
      </c>
      <c r="E488" s="84" t="b">
        <v>0</v>
      </c>
      <c r="F488" s="84" t="b">
        <v>0</v>
      </c>
      <c r="G488" s="84" t="b">
        <v>0</v>
      </c>
    </row>
    <row r="489" spans="1:7" ht="15">
      <c r="A489" s="84" t="s">
        <v>222</v>
      </c>
      <c r="B489" s="84">
        <v>2</v>
      </c>
      <c r="C489" s="118">
        <v>0.008551112641578502</v>
      </c>
      <c r="D489" s="84" t="s">
        <v>2136</v>
      </c>
      <c r="E489" s="84" t="b">
        <v>0</v>
      </c>
      <c r="F489" s="84" t="b">
        <v>0</v>
      </c>
      <c r="G489" s="84" t="b">
        <v>0</v>
      </c>
    </row>
    <row r="490" spans="1:7" ht="15">
      <c r="A490" s="84" t="s">
        <v>235</v>
      </c>
      <c r="B490" s="84">
        <v>2</v>
      </c>
      <c r="C490" s="118">
        <v>0.008551112641578502</v>
      </c>
      <c r="D490" s="84" t="s">
        <v>2136</v>
      </c>
      <c r="E490" s="84" t="b">
        <v>0</v>
      </c>
      <c r="F490" s="84" t="b">
        <v>0</v>
      </c>
      <c r="G490" s="84" t="b">
        <v>0</v>
      </c>
    </row>
    <row r="491" spans="1:7" ht="15">
      <c r="A491" s="84" t="s">
        <v>2516</v>
      </c>
      <c r="B491" s="84">
        <v>2</v>
      </c>
      <c r="C491" s="118">
        <v>0.011859134571951922</v>
      </c>
      <c r="D491" s="84" t="s">
        <v>2136</v>
      </c>
      <c r="E491" s="84" t="b">
        <v>0</v>
      </c>
      <c r="F491" s="84" t="b">
        <v>0</v>
      </c>
      <c r="G491" s="84" t="b">
        <v>0</v>
      </c>
    </row>
    <row r="492" spans="1:7" ht="15">
      <c r="A492" s="84" t="s">
        <v>347</v>
      </c>
      <c r="B492" s="84">
        <v>2</v>
      </c>
      <c r="C492" s="118">
        <v>0</v>
      </c>
      <c r="D492" s="84" t="s">
        <v>2137</v>
      </c>
      <c r="E492" s="84" t="b">
        <v>0</v>
      </c>
      <c r="F492" s="84" t="b">
        <v>0</v>
      </c>
      <c r="G492" s="84" t="b">
        <v>0</v>
      </c>
    </row>
    <row r="493" spans="1:7" ht="15">
      <c r="A493" s="84" t="s">
        <v>222</v>
      </c>
      <c r="B493" s="84">
        <v>2</v>
      </c>
      <c r="C493" s="118">
        <v>0</v>
      </c>
      <c r="D493" s="84" t="s">
        <v>2137</v>
      </c>
      <c r="E493" s="84" t="b">
        <v>0</v>
      </c>
      <c r="F493" s="84" t="b">
        <v>0</v>
      </c>
      <c r="G493" s="84" t="b">
        <v>0</v>
      </c>
    </row>
    <row r="494" spans="1:7" ht="15">
      <c r="A494" s="84" t="s">
        <v>283</v>
      </c>
      <c r="B494" s="84">
        <v>4</v>
      </c>
      <c r="C494" s="118">
        <v>0</v>
      </c>
      <c r="D494" s="84" t="s">
        <v>2138</v>
      </c>
      <c r="E494" s="84" t="b">
        <v>0</v>
      </c>
      <c r="F494" s="84" t="b">
        <v>0</v>
      </c>
      <c r="G494" s="84" t="b">
        <v>0</v>
      </c>
    </row>
    <row r="495" spans="1:7" ht="15">
      <c r="A495" s="84" t="s">
        <v>282</v>
      </c>
      <c r="B495" s="84">
        <v>4</v>
      </c>
      <c r="C495" s="118">
        <v>0</v>
      </c>
      <c r="D495" s="84" t="s">
        <v>2138</v>
      </c>
      <c r="E495" s="84" t="b">
        <v>0</v>
      </c>
      <c r="F495" s="84" t="b">
        <v>0</v>
      </c>
      <c r="G495" s="84" t="b">
        <v>0</v>
      </c>
    </row>
    <row r="496" spans="1:7" ht="15">
      <c r="A496" s="84" t="s">
        <v>281</v>
      </c>
      <c r="B496" s="84">
        <v>4</v>
      </c>
      <c r="C496" s="118">
        <v>0</v>
      </c>
      <c r="D496" s="84" t="s">
        <v>2138</v>
      </c>
      <c r="E496" s="84" t="b">
        <v>0</v>
      </c>
      <c r="F496" s="84" t="b">
        <v>0</v>
      </c>
      <c r="G496" s="84" t="b">
        <v>0</v>
      </c>
    </row>
    <row r="497" spans="1:7" ht="15">
      <c r="A497" s="84" t="s">
        <v>280</v>
      </c>
      <c r="B497" s="84">
        <v>4</v>
      </c>
      <c r="C497" s="118">
        <v>0</v>
      </c>
      <c r="D497" s="84" t="s">
        <v>2138</v>
      </c>
      <c r="E497" s="84" t="b">
        <v>0</v>
      </c>
      <c r="F497" s="84" t="b">
        <v>0</v>
      </c>
      <c r="G497" s="84" t="b">
        <v>0</v>
      </c>
    </row>
    <row r="498" spans="1:7" ht="15">
      <c r="A498" s="84" t="s">
        <v>222</v>
      </c>
      <c r="B498" s="84">
        <v>4</v>
      </c>
      <c r="C498" s="118">
        <v>0</v>
      </c>
      <c r="D498" s="84" t="s">
        <v>2138</v>
      </c>
      <c r="E498" s="84" t="b">
        <v>0</v>
      </c>
      <c r="F498" s="84" t="b">
        <v>0</v>
      </c>
      <c r="G498" s="84" t="b">
        <v>0</v>
      </c>
    </row>
    <row r="499" spans="1:7" ht="15">
      <c r="A499" s="84" t="s">
        <v>279</v>
      </c>
      <c r="B499" s="84">
        <v>4</v>
      </c>
      <c r="C499" s="118">
        <v>0</v>
      </c>
      <c r="D499" s="84" t="s">
        <v>2138</v>
      </c>
      <c r="E499" s="84" t="b">
        <v>0</v>
      </c>
      <c r="F499" s="84" t="b">
        <v>0</v>
      </c>
      <c r="G499" s="84" t="b">
        <v>0</v>
      </c>
    </row>
    <row r="500" spans="1:7" ht="15">
      <c r="A500" s="84" t="s">
        <v>278</v>
      </c>
      <c r="B500" s="84">
        <v>4</v>
      </c>
      <c r="C500" s="118">
        <v>0</v>
      </c>
      <c r="D500" s="84" t="s">
        <v>2138</v>
      </c>
      <c r="E500" s="84" t="b">
        <v>0</v>
      </c>
      <c r="F500" s="84" t="b">
        <v>0</v>
      </c>
      <c r="G500" s="84" t="b">
        <v>0</v>
      </c>
    </row>
    <row r="501" spans="1:7" ht="15">
      <c r="A501" s="84" t="s">
        <v>212</v>
      </c>
      <c r="B501" s="84">
        <v>3</v>
      </c>
      <c r="C501" s="118">
        <v>0.006462348445256893</v>
      </c>
      <c r="D501" s="84" t="s">
        <v>2138</v>
      </c>
      <c r="E501" s="84" t="b">
        <v>0</v>
      </c>
      <c r="F501" s="84" t="b">
        <v>0</v>
      </c>
      <c r="G501" s="84" t="b">
        <v>0</v>
      </c>
    </row>
    <row r="502" spans="1:7" ht="15">
      <c r="A502" s="84" t="s">
        <v>213</v>
      </c>
      <c r="B502" s="84">
        <v>3</v>
      </c>
      <c r="C502" s="118">
        <v>0.006462348445256893</v>
      </c>
      <c r="D502" s="84" t="s">
        <v>2138</v>
      </c>
      <c r="E502" s="84" t="b">
        <v>0</v>
      </c>
      <c r="F502" s="84" t="b">
        <v>0</v>
      </c>
      <c r="G502" s="84" t="b">
        <v>0</v>
      </c>
    </row>
    <row r="503" spans="1:7" ht="15">
      <c r="A503" s="84" t="s">
        <v>277</v>
      </c>
      <c r="B503" s="84">
        <v>3</v>
      </c>
      <c r="C503" s="118">
        <v>0.006462348445256893</v>
      </c>
      <c r="D503" s="84" t="s">
        <v>2138</v>
      </c>
      <c r="E503" s="84" t="b">
        <v>0</v>
      </c>
      <c r="F503" s="84" t="b">
        <v>0</v>
      </c>
      <c r="G503" s="84" t="b">
        <v>0</v>
      </c>
    </row>
    <row r="504" spans="1:7" ht="15">
      <c r="A504" s="84" t="s">
        <v>214</v>
      </c>
      <c r="B504" s="84">
        <v>2</v>
      </c>
      <c r="C504" s="118">
        <v>0.010380344678068316</v>
      </c>
      <c r="D504" s="84" t="s">
        <v>2138</v>
      </c>
      <c r="E504" s="84" t="b">
        <v>0</v>
      </c>
      <c r="F504" s="84" t="b">
        <v>0</v>
      </c>
      <c r="G504" s="84" t="b">
        <v>0</v>
      </c>
    </row>
    <row r="505" spans="1:7" ht="15">
      <c r="A505" s="84" t="s">
        <v>2252</v>
      </c>
      <c r="B505" s="84">
        <v>2</v>
      </c>
      <c r="C505" s="118">
        <v>0</v>
      </c>
      <c r="D505" s="84" t="s">
        <v>2139</v>
      </c>
      <c r="E505" s="84" t="b">
        <v>0</v>
      </c>
      <c r="F505" s="84" t="b">
        <v>0</v>
      </c>
      <c r="G50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2019-08-17T22:47:01Z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