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<sst xmlns="http://schemas.openxmlformats.org/spreadsheetml/2006/main" count="10021" uniqueCount="1836">
  <si>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</si>
  <si>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</si>
  <si>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</si>
  <si>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</si>
  <si>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</si>
  <si>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</si>
  <si>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</si>
  <si>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</si>
  <si>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</si>
  <si>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</si>
  <si>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</si>
  <si>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</si>
  <si>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</si>
  <si>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</si>
  <si>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</si>
  <si>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</si>
  <si>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</si>
  <si>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</si>
  <si>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</si>
  <si>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</si>
  <si>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</si>
  <si>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</si>
  <si>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</si>
  <si>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</si>
  <si>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</si>
  <si>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</si>
  <si>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</si>
  <si>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</si>
  <si>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</si>
  <si>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</si>
  <si>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</si>
  <si>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</si>
  <si>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</si>
  <si>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</si>
  <si>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</si>
  <si>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</si>
  <si>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</si>
  <si>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</si>
  <si>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</si>
  <si>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</si>
  <si>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</si>
  <si>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</si>
  <si>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</si>
  <si>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</si>
  <si>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</si>
  <si>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</si>
  <si>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</si>
  <si>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</si>
  <si>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</si>
  <si>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</si>
  <si>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</si>
  <si>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</si>
  <si>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</si>
  <si>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</si>
  <si>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</si>
  <si>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</si>
  <si>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</si>
  <si>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</si>
  <si>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</si>
  <si>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</si>
  <si>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</si>
  <si>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</si>
  <si>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</si>
  <si>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</si>
  <si>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</si>
  <si>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</si>
  <si>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</si>
  <si>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</si>
  <si>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</si>
  <si>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</si>
  <si>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</si>
  <si>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</si>
  <si>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</si>
  <si>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</si>
  <si>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</si>
  <si>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</si>
  <si>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</si>
  <si>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</si>
  <si>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</si>
  <si>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</si>
  <si>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</si>
  <si>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</si>
  <si>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</si>
  <si>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</si>
  <si>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</si>
  <si>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</si>
  <si>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</si>
  <si>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</si>
  <si>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</si>
  <si>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</si>
  <si>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</si>
  <si>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</si>
  <si>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</si>
  <si>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</si>
  <si>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</si>
  <si>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</si>
  <si>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</si>
  <si>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</si>
  <si>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</si>
  <si>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</si>
  <si>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</si>
  <si>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</si>
  <si>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</si>
  <si>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</si>
  <si>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</si>
  <si>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</si>
  <si>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</si>
  <si>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</si>
  <si>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</si>
  <si>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</si>
  <si>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</si>
  <si>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</si>
  <si>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</si>
  <si>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</si>
  <si>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</si>
  <si>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</si>
  <si>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</si>
  <si>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</si>
  <si>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</si>
  <si>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</si>
  <si>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</si>
  <si>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</si>
  <si>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</si>
  <si>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</si>
  <si>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</si>
  <si>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</si>
  <si>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</si>
  <si>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</si>
  <si>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</si>
  <si>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</si>
  <si>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</si>
  <si>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</si>
  <si>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</si>
  <si>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</si>
  <si>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</si>
  <si>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</si>
  <si>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</si>
  <si>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</si>
  <si>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</si>
  <si>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</si>
  <si>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</si>
  <si>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</si>
  <si>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</si>
  <si>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</si>
  <si>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</si>
  <si>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</si>
  <si>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</si>
  <si>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</si>
  <si>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</si>
  <si>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</si>
  <si>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</si>
  <si>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</si>
  <si>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</si>
  <si>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</si>
  <si>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</si>
  <si>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</si>
  <si>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</si>
  <si>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</si>
  <si>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</si>
  <si>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</si>
  <si>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</si>
  <si>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</si>
  <si>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</si>
  <si>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</si>
  <si>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</si>
  <si>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</si>
  <si>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</si>
  <si>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</si>
  <si>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</si>
  <si>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</si>
  <si>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</si>
  <si>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</si>
  <si>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</si>
  <si>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</si>
  <si>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</si>
  <si>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</si>
  <si>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</si>
  <si>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</si>
  <si>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</si>
  <si>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</si>
  <si>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</si>
  <si>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</si>
  <si>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</si>
  <si>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</si>
  <si>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</si>
  <si>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</si>
  <si>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</si>
  <si>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</si>
  <si>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</si>
  <si>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</si>
  <si>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</si>
  <si>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</si>
  <si>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</si>
  <si>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</si>
  <si>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</si>
  <si>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</si>
  <si>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</si>
  <si>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</si>
  <si>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</si>
  <si>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</si>
  <si>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</si>
  <si>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</si>
  <si>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</si>
  <si>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</si>
  <si>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</si>
  <si>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</si>
  <si>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</si>
  <si>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</si>
  <si>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</si>
  <si>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</si>
  <si>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</si>
  <si>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</si>
  <si>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16_charaf</t>
  </si>
  <si>
    <t>salamjad3</t>
  </si>
  <si>
    <t>rafikosb</t>
  </si>
  <si>
    <t>khalid10elghali</t>
  </si>
  <si>
    <t>tama_frasich</t>
  </si>
  <si>
    <t>fatimaelatik</t>
  </si>
  <si>
    <t>mohamedbourbab</t>
  </si>
  <si>
    <t>kimberlystea</t>
  </si>
  <si>
    <t>hamouch_s</t>
  </si>
  <si>
    <t>elbennaoui</t>
  </si>
  <si>
    <t>chehbi</t>
  </si>
  <si>
    <t>marocprimitivo</t>
  </si>
  <si>
    <t>mtawja</t>
  </si>
  <si>
    <t>sid_hammadi</t>
  </si>
  <si>
    <t>mamdouhrabie2</t>
  </si>
  <si>
    <t>najm090</t>
  </si>
  <si>
    <t>secularlibyan</t>
  </si>
  <si>
    <t>anarawa3</t>
  </si>
  <si>
    <t>vankaas</t>
  </si>
  <si>
    <t>austarwansasi</t>
  </si>
  <si>
    <t>f_gallal</t>
  </si>
  <si>
    <t>eelmehdawi</t>
  </si>
  <si>
    <t>aourraz</t>
  </si>
  <si>
    <t>saharaquestion</t>
  </si>
  <si>
    <t>zanettitude</t>
  </si>
  <si>
    <t>timbaland57140</t>
  </si>
  <si>
    <t>breikabeiba</t>
  </si>
  <si>
    <t>chebih</t>
  </si>
  <si>
    <t>sukeinandiaye</t>
  </si>
  <si>
    <t>kniiizf</t>
  </si>
  <si>
    <t>mas93140</t>
  </si>
  <si>
    <t>khaliltarhouni</t>
  </si>
  <si>
    <t>karimkortbi</t>
  </si>
  <si>
    <t>fafarandole</t>
  </si>
  <si>
    <t>walidhelali</t>
  </si>
  <si>
    <t>nanouzlatan</t>
  </si>
  <si>
    <t>asaadimohamed</t>
  </si>
  <si>
    <t>moradnemmas</t>
  </si>
  <si>
    <t>histo_rachid</t>
  </si>
  <si>
    <t>tamazgha_united</t>
  </si>
  <si>
    <t>pokora_rachid</t>
  </si>
  <si>
    <t>morinolivier13</t>
  </si>
  <si>
    <t>ladyhanou</t>
  </si>
  <si>
    <t>inesmadani3</t>
  </si>
  <si>
    <t>rajabenslama</t>
  </si>
  <si>
    <t>mounirbaatour</t>
  </si>
  <si>
    <t>jeanrossignol</t>
  </si>
  <si>
    <t>fitness4reviews</t>
  </si>
  <si>
    <t>mobel30</t>
  </si>
  <si>
    <t>josefyroyaliste</t>
  </si>
  <si>
    <t>kaswid2019</t>
  </si>
  <si>
    <t>mouradmddh</t>
  </si>
  <si>
    <t>horamaghribia</t>
  </si>
  <si>
    <t>sal2965</t>
  </si>
  <si>
    <t>shoocov</t>
  </si>
  <si>
    <t>flitoxdz</t>
  </si>
  <si>
    <t>maghrebvoices</t>
  </si>
  <si>
    <t>medni</t>
  </si>
  <si>
    <t>cyberkarim19881</t>
  </si>
  <si>
    <t>bamourbaaziz</t>
  </si>
  <si>
    <t>khorshe_d</t>
  </si>
  <si>
    <t>khorotosophe</t>
  </si>
  <si>
    <t>hicham_albs</t>
  </si>
  <si>
    <t>fadouamassat</t>
  </si>
  <si>
    <t>voafarag</t>
  </si>
  <si>
    <t>xmg55</t>
  </si>
  <si>
    <t>lwlla1</t>
  </si>
  <si>
    <t>Mentions</t>
  </si>
  <si>
    <t>Replies to</t>
  </si>
  <si>
    <t>في يوم الصداقة العالمي.. مغاربة وجزائريون: خاوة خاوة! https://t.co/OeGz6jCiDh</t>
  </si>
  <si>
    <t>أزمة طلبة الطب بالمغرب.. الاحتجاجات مستمرة! https://t.co/thOOl85Psz</t>
  </si>
  <si>
    <t>في يوم الصداقة العالمي.. مغاربة وجزائريون: خاوة خاوة! https://t.co/2MSN3enixm</t>
  </si>
  <si>
    <t>نائب الرئيس الأميركي يشيد بالمدون الموريتاني ولد امخيطير https://t.co/vVI1CI6AIR</t>
  </si>
  <si>
    <t>عسو أوبسلام.. أمازيغي هزم فرنسا في 'بوكافر' https://t.co/LRRYOs407t</t>
  </si>
  <si>
    <t>RT @Tama_Frasich: عسو أوبسلام.. أمازيغي هزم فرنسا في 'بوكافر' https://t.co/LRRYOs407t</t>
  </si>
  <si>
    <t>عسو أوبسلام.. أمازيغي هزم فرنسا في 'بوكافر' https://t.co/8NNLGQzIXa</t>
  </si>
  <si>
    <t>@lwlla1 @xmg55 اها طيب وش نقول للاوروبيين الي يجون بالملايين كل سنة _xD83E__xDD14_
https://t.co/YZpeHIBJ3E</t>
  </si>
  <si>
    <t>تدار من الإمارات ومصر والسعودية .... https://t.co/TLkPQ2YJfj</t>
  </si>
  <si>
    <t>ÙÙŠØ³Ø¨ÙˆÙƒ: Ø­Ø°ÙÙ†Ø§ ØµÙØ­Ø§Øª ØªØ³ØªÙ‡Ø¯Ù Ø§Ù„Ù…ØºØ±Ø¨ ÙˆÙ„ÙŠØ¨ÙŠØ§ https://t.co/Tvi8T36xVF</t>
  </si>
  <si>
    <t>@MarocPrimitivo @kimberlystea Ø§Ù„ØªÙˆÙŠØª Ø±Ø§Ù‡ ÙÙ€2017 Ùˆ Ø§Ù„ØµÙˆØ±Ø© Ø¯ÙŠØ§Ù„ @maghrebvoices</t>
  </si>
  <si>
    <t>@chehbi @kimberlystea @maghrebvoices Ø§Ù„Ù…Ø¹Ù„ÙˆÙ…Ø© Ø§Ù„Ù…ØºÙ„ÙˆØ·Ø© Ù„Ø§ ØªØªÙ‚Ø§Ø¯Ù…. @maghrebvoices</t>
  </si>
  <si>
    <t>"Ø£ØµÙ€ÙˆØ§Øª Ù…Ù€ØºØ§Ø±Ø¨Ù€ÙŠÙ€Ø©" ØªØ³Ù„Ù‘Ø· Ø§Ù„Ø¶ÙˆØ¡ Ø¹Ù„Ù‰ Ø§Ø­ØªØ¬Ø§Ø¬Ø§ØªÙ†Ø§ Ù„Ø£ÙˆÙ„ Ù…Ø±Ù‘Ø©... Ø¹Ù„Ù‰ Ø³Ù„Ø§Ù…ØªÙƒÙ…! ÙˆØ´ÙƒØ±Ø§! https://t.co/qQh9Gv2hgL</t>
  </si>
  <si>
    <t>RT @Tamazgha_united: Ø§Ø­ØªØ¬Ø§Ø¬Ø§ Ø¹Ù„Ù‰ Ø´Ø±ÙƒØ© Ù…Ù†Ø§Ø¬Ù….. Ù…Ø¸Ø§Ù‡Ø±Ø§Øª Ø¬Ø¯ÙŠØ¯Ø© Ø¨Ø¥Ù…ÙŠØ¶Ø±  https://t.co/ekUaI1e75P</t>
  </si>
  <si>
    <t>RT @f_gallal: Ø§Ù„Ø¥Ù†ÙØ§Ù‚ Ø¹Ù„Ù‰ Ø§Ù„Ø¯ÙŠÙ† Ù…Ù‚Ø§Ø¨Ù„ Ø§Ù„Ø¥Ù†ÙØ§Ù‚ Ø¹Ù„Ù‰ Ø§Ù„Ø«Ù‚Ø§ÙØ© ÙÙŠ Ø§Ù„Ø¯ÙˆÙ„ Ø§Ù„Ù…ØºØ§Ø±Ø¨ÙŠØ©ØŒ ÙˆÙ„ÙŠØ¨ÙŠØ§ ØºØ§Ø¦Ø¨Ø© Ø¹Ù† Ø§Ù„Ø§Ù†ÙÙˆØºØ±Ø§Ù ... @maghrebvoices https://t.co/9lâ€¦</t>
  </si>
  <si>
    <t>@f_gallal @maghrebvoices Ø§Ù„Ø¥Ù†ÙØ§Ù‚ Ø¹ Ø§Ù„Ø¯ÙŠÙ† ÙÙŠ Ø´Ø¹ÙˆØ¨Ù†Ø§ ÙÙ‚Ø· Ù…Ø±ØªØ¨Ø§Øª Ùˆ ÙƒÙ‡Ø±Ø¨Ø§Ø¡ Ø§Ù„Ù…Ø³Ø§Ø¬Ø¯
Ø¨Ø¹Ø¯ÙŠÙ† ÙƒÙ…Ø³Ù„Ù…ÙŠÙ† Ø§Ù„Ø«Ù‚Ø§ÙØ© Ù„Ø§ ÙŠØ¬Ø¨ Ø£Ù† ØªÙ†ÙØµÙ„ Ø¹Ù† Ø§Ù„Ø¯ÙŠÙ†</t>
  </si>
  <si>
    <t>RT @AusTarwaNsasi: Ø¨Ù„Ø¬ÙŠÙƒÙŠØ§Øª ÙŠÙØ¹Ø¨ÙÙ‘Ø¯Ù† Ø·Ø±ÙŠÙ‚Ø§ ÙÙŠ Ù‚Ø±ÙŠØ©.. Ù…ØºØ§Ø±Ø¨Ø©: Ø£ÙŠÙ† Ø§Ù„Ù…Ø³Ø¤ÙˆÙ„ÙˆÙ†ØŸ https://t.co/TG9hkD0yN9</t>
  </si>
  <si>
    <t>@f_gallal @maghrebvoices Ø¹Ù†Ø¯ÙŠ ÙØ³ØªØ§Ù† Ø§Ø­Ù…Ø± Ù†Ø³Ø®Ø© Ù…Ù† Ù„Ø¨Ø³ØªÙƒ</t>
  </si>
  <si>
    <t>RT @chebih: Ø§Ø­ØªØ¬Ø§Ø¬Ø§ Ø¹Ù„Ù‰ Ù…Ù†Ø§Ø¬Ù… Ø§Ù„Ù‡ÙˆÙ„Ø¯ÙŠÙ†Øº Ø§Ù„Ù…Ù„ÙƒÙŠ Ø¨Ø§Ù„Ù…ØºØ±Ø¨.. Ø³ÙƒØ§Ù† Ø¥Ù…ÙŠØ¶Ø± ÙŠØªØ¸Ø§Ù‡Ø±ÙˆÙ† https://t.co/qTnPZxzzMY</t>
  </si>
  <si>
    <t>Ø¨Ù„Ø¬ÙŠÙƒÙŠØ§Øª ÙŠÙØ¹Ø¨ÙÙ‘Ø¯Ù† Ø·Ø±ÙŠÙ‚Ø§ ÙÙŠ Ù‚Ø±ÙŠØ©.. Ù…ØºØ§Ø±Ø¨Ø©: Ø£ÙŠÙ† Ø§Ù„Ù…Ø³Ø¤ÙˆÙ„ÙˆÙ†ØŸ https://t.co/TG9hkD0yN9</t>
  </si>
  <si>
    <t>Ø§Ù„Ø¥Ù†ÙØ§Ù‚ Ø¹Ù„Ù‰ Ø§Ù„Ø¯ÙŠÙ† Ù…Ù‚Ø§Ø¨Ù„ Ø§Ù„Ø¥Ù†ÙØ§Ù‚ Ø¹Ù„Ù‰ Ø§Ù„Ø«Ù‚Ø§ÙØ© ÙÙŠ Ø§Ù„Ø¯ÙˆÙ„ Ø§Ù„Ù…ØºØ§Ø±Ø¨ÙŠØ©ØŒ ÙˆÙ„ÙŠØ¨ÙŠØ§ ØºØ§Ø¦Ø¨Ø© Ø¹Ù† Ø§Ù„Ø§Ù†ÙÙˆØºØ±Ø§Ù ... @maghrebvoices https://t.co/9lowf3IyFK</t>
  </si>
  <si>
    <t>@f_gallal @maghrebvoices ÙƒÙŠÙ Ø§Ù†ÙØ§Ù‚ Ø¹Ù„ÙŠ Ø§Ù„Ø¯ÙŠÙ† ØŸØŸ</t>
  </si>
  <si>
    <t>"Ù†Ø­Ù† Ø§Ø®ØªØ±Ù†Ø§ Ù…Ø¨Ø§Ø´Ø±Ø© Ø¨Ø¹Ø¯ Ø§Ù„Ø§Ø³ØªÙ‚Ù„Ø§Ù„ Ø£Ù† Ù†ØªØ¨Ù†Ù‰ Ù†Ù…ÙˆØ°Ø¬ Ø§Ù„Ø§Ù‚ØªØµØ§Ø¯ Ø§Ù„Ù„ÙŠØ¨Ø±Ø§Ù„ÙŠ Ø§Ù„Ù…Ø¨Ù†ÙŠ Ø¹Ù„Ù‰ Ø®Ù„ÙŠØ· Ø¨ÙŠÙ† Ø§Ù„Ø¯ÙˆÙ„Ø© ÙˆØ§Ù„Ø³ÙˆÙ‚"ØŒ ÙŠÙ‚ÙˆÙ„ Ø£ÙˆØ±Ø§Ø²ØŒ Ù…Ø¶ÙŠÙØ§ Ø£Ù†Ù‡ "Ø§Ø¨ØªØ¯Ø§Ø¡ Ù…Ù† Ø§Ù„ØªØ³Ø¹ÙŠÙ†Ø§Øª Ø§Ø®ØªØ§Ø± Ø§Ù„Ù…ØºØ±Ø¨ Ø§Ù„Ø§Ù†ÙØªØ§Ø­ Ø§Ù„Ø§Ù‚ØªØµØ§Ø¯ÙŠ ÙˆØ§Ù„ØªØ­Ø±ÙŠØ±ØŒ ÙƒÙ…Ø§ Ø¨Ø¯Ø£Øª Ù…ÙˆØ¬Ø© Ø§Ù„Ø®ÙˆØµØµØ© Ø§Ù„ØªÙŠ ØªØ®Ù„Øª Ø§Ù„Ø¯ÙˆÙ„Ø©... https://t.co/ldg20WAqIn</t>
  </si>
  <si>
    <t>"Ù†Ø­Ù† Ø§Ø®ØªØ±Ù†Ø§ Ù…Ø¨Ø§Ø´Ø±Ø© Ø¨Ø¹Ø¯ Ø§Ù„Ø§Ø³ØªÙ‚Ù„Ø§Ù„ Ø£Ù† Ù†ØªØ¨Ù†Ù‰ Ù†Ù…ÙˆØ°Ø¬ Ø§Ù„Ø§Ù‚ØªØµØ§Ø¯ Ø§Ù„Ù„ÙŠØ¨Ø±Ø§Ù„ÙŠ Ø§Ù„Ù…Ø¨Ù†ÙŠ Ø¹Ù„Ù‰ Ø®Ù„ÙŠØ· Ø¨ÙŠÙ† Ø§Ù„Ø¯ÙˆÙ„Ø© ÙˆØ§Ù„Ø³ÙˆÙ‚"ØŒ ÙŠÙ‚ÙˆÙ„ Ø£ÙˆØ±Ø§Ø²ØŒ Ù…Ø¶ÙŠÙØ§ Ø£Ù†Ù‡ "Ø§Ø¨ØªØ¯Ø§Ø¡ Ù…Ù† Ø§Ù„ØªØ³Ø¹ÙŠÙ†Ø§Øª Ø§Ø®ØªØ§Ø± Ø§Ù„Ù…ØºØ±Ø¨ Ø§Ù„Ø§Ù†ÙØªØ§Ø­ Ø§Ù„Ø§Ù‚ØªØµØ§Ø¯ÙŠ ÙˆØ§Ù„ØªØ­Ø±ÙŠØ±ØŒ ÙƒÙ…Ø§ Ø¨Ø¯Ø£Øª Ù…ÙˆØ¬Ø© Ø§Ù„Ø®ÙˆØµØµØ© Ø§Ù„ØªÙŠ ØªØ®Ù„Øª Ø§Ù„Ø¯ÙˆÙ„Ø©... https://t.co/ldg20WiPQP</t>
  </si>
  <si>
    <t>Ø¨Ø§Ù„Ù†Ø³Ø¨Ø© Ù„Ù„Ø¨Ø§Ø­Ø« ÙÙŠ ÙÙŠ Ø§Ù„Ù…Ø¹Ù‡Ø¯ Ø§Ù„Ù…ØºØ±Ø¨ÙŠ Ù„ØªØ­Ù„ÙŠÙ„ Ø§Ù„Ø³ÙŠØ§Ø³Ø§ØªØŒ Ø±Ø´ÙŠØ¯ Ø£ÙˆØ±Ø§Ø² ÙØ¥Ù† "ÙØ´Ù„" Ø§Ù„Ù†Ù…ÙˆØ°Ø¬ Ø§Ù„Ø­Ø§Ù„ÙŠ Ù‡Ùˆ "ØªØ­ØµÙŠÙ„ Ø­Ø§ØµÙ„" Ù„Ø¹Ø¯Ø© ØªØ±Ø§ÙƒÙ…Ø§ØªØŒ Ù„Ø§ÙØªØ§ ÙÙŠ Ø§Ù„ÙˆÙ‚Øª Ù†ÙØ³Ù‡ Ø¥Ù„Ù‰ Ø£Ù† Ø§Ù„Ù†Ù…ÙˆØ°Ø¬ Ø§Ù„Ù…Ø°ÙƒÙˆØ± Ù„ÙŠØ³ Ø®Ø§ØµØ§ Ø¨Ø§Ù„Ù…ØºØ±Ø¨ Ø¥Ù†Ù…Ø§ Ù…Ø³ØªÙ„Ù‡Ù… Ù…Ù† Ø¨Ø¹Ø¶ Ø§Ù„Ù†Ù…Ø§Ø°Ø¬ Ø§Ù„Ø¹Ø§Ù„Ù…ÙŠØ©.
https://t.co/GMg9YaQm4B</t>
  </si>
  <si>
    <t>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</si>
  <si>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Ø§Ø­ØªØ¬Ø§Ø¬Ø§ Ø¹Ù„Ù‰ Ù…Ù†Ø§Ø¬Ù… Ø§Ù„Ù‡ÙˆÙ„Ø¯ÙŠÙ†Øº Ø§Ù„Ù…Ù„ÙƒÙŠ Ø¨Ø§Ù„Ù…ØºØ±Ø¨.. Ø³ÙƒØ§Ù† Ø¥Ù…ÙŠØ¶Ø± ÙŠØªØ¸Ø§Ù‡Ø±ÙˆÙ† https://t.co/qTnPZxzzMY</t>
  </si>
  <si>
    <t>RT @walidhelali: Les Budgets #Culture vs #Religion dans les pays du #Maghreb
via @maghrebvoices 
(Base : Lois de finances 2019 respectivesâ€¦</t>
  </si>
  <si>
    <t>@walidhelali @maghrebvoices Salam merci pour ce tweet intÃ©ressant. Jâ€™ai une petite question quâ€™est ce quâ€™on entends par culture et religion ? Budget pour les mosquÃ©es Ã©coles coraniques ? Et Ã©coles bibliothÃ¨ques pour la culture ??</t>
  </si>
  <si>
    <t>@NanouZlatan @fafarandole @maghrebvoices De haut en bas : 
Maroc
AlgÃ©rie
Tunisie
Mauritanie 
(donnÃ©s Libye non disponibles)</t>
  </si>
  <si>
    <t>@NanouZlatan @fafarandole @maghrebvoices Ã‡a dÃ©pend pour qui c'est une honte ðŸ˜‰ c'est le seul pays dont le Budget culture est supÃ©rieur Ã  celui de la religion.. et je trouve que Ã§a nous reprÃ©sente assez bien</t>
  </si>
  <si>
    <t>@NanouZlatan @fafarandole @maghrebvoices Allah est prÃ©sent partt et dans chacun de nous.. et l'Islam c'est avant tout avoir un comportement respectueux envers son prochain.. Sinon un budget Religion important ne fait pas forcÃ©ment un peuple pieux ou avancÃ©.. AprÃ¨s c'est votre pt de vue, et je le respecte ðŸ˜Š</t>
  </si>
  <si>
    <t>@walidhelali @fafarandole @maghrebvoices Tu peux traduire stp les pays</t>
  </si>
  <si>
    <t>@walidhelali @fafarandole @maghrebvoices La Tunisie la honte comme d'habitude</t>
  </si>
  <si>
    <t>@walidhelali @fafarandole @maghrebvoices Je prÃ©fÃ¨re l'inverse Ã§a montre bien Encore une fois le pays se dÃ©tÃ©riore. Tu oublies Allah, Allah t'oublie..</t>
  </si>
  <si>
    <t>@walidhelali @fafarandole @maghrebvoices Entretien des mosquÃ©es , formation des imams, investissement dans la scolaritÃ© musulmane, budget pour des missions humanitaires dans des pays musulman</t>
  </si>
  <si>
    <t>@walidhelali @fafarandole @maghrebvoices Si la culture c'est les boÃ®tes de nuit et les festival bizarre c'est la honte. Comme vous dites c'est mon point de vue et inch'Allah le point de vue de beaucoup de tunisien</t>
  </si>
  <si>
    <t>Les Budgets #Culture vs #Religion dans les pays du #Maghreb
via @maghrebvoices 
(Base : Lois de finances 2019 respectives) https://t.co/6c45FA1f05</t>
  </si>
  <si>
    <t>@maghrebvoices UnitÃ© en Millions USD 
DonnÃ©es Libye non disponibles</t>
  </si>
  <si>
    <t>نائب الرئيس الأميركي يشيد بالمدون الموريتاني ولد امخيطير https://t.co/p7ZA8GkL6m</t>
  </si>
  <si>
    <t>Ø¨Ø¹Ø¯ ØªØ¹ÙŠÙŠÙ† Ø³ÙŠØ¯ÙŠØ§.. Ù‡Ù„ Ø¨Ø¯Ø£ ØªØ·Ø¨ÙŠÙ‚ 'Ù†Ø¸Ø±ÙŠØ© Ø¨ÙˆØªÙŠÙ†-Ù…ÙŠØ¯ÙÙŠØ¯ÙŠÙ'ØŸ https://t.co/miBO7FXvnC</t>
  </si>
  <si>
    <t>Ø§Ù„Ø¬Ø²Ø§Ø¦Ø±: Ù…Ø°ÙƒØ±Ø© ØªÙˆÙ‚ÙŠÙ Ø¯ÙˆÙ„ÙŠØ© Ø¶Ø¯ Ø®Ø§Ù„Ø¯ Ù†Ø²Ø§Ø± ÙˆÙ†Ø¬Ù„Ù‡ https://t.co/GDX2fd1Gf9</t>
  </si>
  <si>
    <t>Ù…ÙˆØ±ÙŠØªØ§Ù†ÙŠØ§ Ø¨Ù„Ø§ Ø­ÙƒÙˆÙ…Ø©.. ÙˆØ§Ù„ØªØ±Ù‚Ø¨ ÙŠØ³ÙˆØ¯ Ø§Ù„Ø³Ø§Ø­Ø© Ø§Ù„Ø³ÙŠØ§Ø³ÙŠØ©!  https://t.co/tDgENRNXZX</t>
  </si>
  <si>
    <t>ØªÙˆÙ†Ø³.. Ø¹Ø¨Ø¯ Ø§Ù„ÙƒØ±ÙŠÙ… Ø§Ù„Ø²Ø¨ÙŠØ¯ÙŠ ÙŠØªØ±Ø´Ø­ Ù„Ù„Ø§Ù†ØªØ®Ø§Ø¨Ø§Øª Ø§Ù„Ø±Ø¦Ø§Ø³ÙŠØ© https://t.co/6l0aJwN3he</t>
  </si>
  <si>
    <t>Ø§Ù„ÙƒØ§Ù: Ø§Ù„ÙˆØ¯Ø§Ø¯ Ø®Ø³Ø± Ù†Ù‡Ø§Ø¦ÙŠ Ø£Ø¨Ø·Ø§Ù„ Ø£ÙØ±ÙŠÙ‚ÙŠØ§ ÙˆØ§Ù„Ù„Ù‚Ø¨ Ù„Ù„ØªØ±Ø¬ÙŠ https://t.co/UQasruNCbF</t>
  </si>
  <si>
    <t>Ø¥ÙŠÙˆØ§ ØµØ§ÙÙŠ Ù…Ø§ Ù‚Ø±Ø§ ØªØ§Ù‡Ùˆ Ø¨Ø§Ù‚ÙŠ Ù‡ÙŠØ± Ù‚Ø±ÙŠ  Ø§Ù„ÙˆÙ„Ø§Ø¯Ø§Øª Ø·ÙˆØ² ÙˆØ·Ø±Ø·Ø². 
https://t.co/sUFFIlhGNj</t>
  </si>
  <si>
    <t>Ø£Ø³Ù…Ø§Ø¡ Ø´ÙˆØ§Ø±Ø¹ Ø¨Ø§Ù„Ø£Ù…Ø§Ø²ÙŠØºÙŠØ©.. Ù…ØºØ§Ø±Ø¨Ø©: ÙˆØ£Ø®ÙŠØ±Ø§! https://t.co/ee5ZAELSE3</t>
  </si>
  <si>
    <t>Ø§Ø­ØªØ¬Ø§Ø¬Ø§ Ø¹Ù„Ù‰ Ø´Ø±ÙƒØ© Ù…Ù†Ø§Ø¬Ù….. Ù…Ø¸Ø§Ù‡Ø±Ø§Øª Ø¬Ø¯ÙŠØ¯Ø© Ø¨Ø¥Ù…ÙŠØ¶Ø±  https://t.co/ekUaI1e75P</t>
  </si>
  <si>
    <t>أسماء شوارع بالأمازيغية.. مغاربة: وأخيرا! https://t.co/zZ4nkEpiaf</t>
  </si>
  <si>
    <t>الجزائر.. الحكم ببراءة رافع العلم الأمازيغي https://t.co/fNAGIXz5B6</t>
  </si>
  <si>
    <t>RT @mounirbaatour: بعطور: سألغي تجريم المثلية إذا صرت رئيسا لتونس https://t.co/6xs2HKr8kH</t>
  </si>
  <si>
    <t>احترمه وأقدر شجاعته https://t.co/0jQAeY03Lf</t>
  </si>
  <si>
    <t>بعطور: سألغي تجريم المثلية إذا صرت رئيسا لتونس https://t.co/6xs2HKr8kH</t>
  </si>
  <si>
    <t>لأول مرة في تاريخه
 التلفزيون العمومي يبث محاضرة مالك بن نبي https://t.co/gV1xhLKoCx</t>
  </si>
  <si>
    <t>الجمعة 25 بالجزائر.. المتظاهرون يرفضون الحوار مع رموز النظام https://t.co/PYZsDi2a6t</t>
  </si>
  <si>
    <t>RT @shoocov: أكد استعداده لكشف ما حدث خلال العشرية السوداء ب #الجزائر 
نزار للعسكريين : كيف تقبلون بهاذا الوضع ؟
https://t.co/x0154IQ51y ht…</t>
  </si>
  <si>
    <t>خبراء: لهذه الأسباب يصعب أن تُسلم إسبانيا نزار للجزائر https://t.co/IYHG73Bu7r</t>
  </si>
  <si>
    <t>Ù‚Ø§Ù„ Ø¨Ø¹Ø¯ Ù‚Ø±Ø§Ø± Ø§Ø¹ØªÙ‚Ø§Ù„Ù‡ Ø¥Ù† "Ø£ÙŠØ§Ù…Ø§ Ø³ÙˆØ¯Ø§Ø¡ ØªÙ†ØªØ¸Ø± #Ø§Ù„Ø¬Ø²Ø§Ø¦Ø± "
Ø§Ù„Ø¬Ù†Ø±Ø§Ù„ Ù†Ø²Ø§Ø± : Ø§Ù„Ø³Ø¹ÙŠØ¯ Ø¨ÙˆØªÙÙ„ÙŠÙ‚Ø© ÙŠØªØ­ÙƒÙ… ÙÙŠ Ù‚Ø±Ø¯ ðŸ’ ØºÙŠØ± ØµØ§Ù„Ø­ Ù…Ù† Ø²Ù†Ø²Ø§Ù†ØªÙ‡ .
https://t.co/jTz1kDTu7e https://t.co/Xaowo6dUCh</t>
  </si>
  <si>
    <t>أكد استعداده لكشف ما حدث خلال العشرية السوداء ب #الجزائر 
نزار للعسكريين : كيف تقبلون بهاذا الوضع ؟
https://t.co/x0154IQ51y https://t.co/yfICTMi4U8</t>
  </si>
  <si>
    <t>https://t.co/XEbS6Th9D5</t>
  </si>
  <si>
    <t>Ù…Ø³ÙŠØ±Ø§Øª Ø¬Ø¯ÙŠØ¯Ø© Ù„Ø·Ù„Ø¨Ø© Ø¬Ø§Ù…Ø¹Ø© Ø§Ù„Ø¬Ø²Ø§Ø¦Ø± 
https://t.co/vz7Aex5rr8</t>
  </si>
  <si>
    <t>ÙˆØ²ÙŠØ± Ø§Ù„Ø¯ÙØ§Ø¹ Ø§Ù„ØªÙˆÙ†Ø³ÙŠ ÙŠØªØ±Ø´Ø­ Ù„Ù„Ø±Ø¦Ø§Ø³Ø©
https://t.co/PKjzTABzgT</t>
  </si>
  <si>
    <t>"ÙƒØ§Ù" ÙŠØ¹Ù„Ù† Ø§Ù„ØªØ±Ø¬ÙŠ Ø§Ù„ØªÙˆÙ†Ø³ÙŠ Ø¨Ø·Ù„Ø§ Ù„Ø£ÙØ±ÙŠÙ‚ÙŠØ§
https://t.co/BnNQdi3x8O</t>
  </si>
  <si>
    <t>إنقاذ مهاجرين من جنوب الصحراء قبالة السواحل الليبية
https://t.co/9u6uUwQEyq</t>
  </si>
  <si>
    <t>تونس تستقبل مهاجرين من جنوب الصحراء 
https://t.co/CsUQ16G2ZP</t>
  </si>
  <si>
    <t>قتلى وجرحى في انفجار ببنغازي
https://t.co/iOp9WyWduC</t>
  </si>
  <si>
    <t>بالصور والفيديو.. حنين مغاربة لـ"الزمن الجميل"!
https://t.co/q58jKUHsJV https://t.co/qmNNtsdoAX</t>
  </si>
  <si>
    <t>مواطن مغربي يطلب رخصة للمشي على الرصيف! https://t.co/lKQlKhJVPT</t>
  </si>
  <si>
    <t>بكل الوان الطيف .
بوشاشي: الحراك ليس موجها ضد شخص أو مؤسسة https://t.co/pIbtbKeTDG</t>
  </si>
  <si>
    <t>باحث تونسي: تم العبث بالقرآن بعد وفاة الرسول https://t.co/F5zydsGGKg</t>
  </si>
  <si>
    <t>باحث تونسي: تم العبث بالقرآن بعد وفاة الرسول https://t.co/oA4G3laJJv</t>
  </si>
  <si>
    <t>تزامنا مع العيد.. تونسيون غاضبون بسبب انقطاع الماء https://t.co/Wde27a1XTS</t>
  </si>
  <si>
    <t>في تونس.. محتجون يغلقون طريقا بسبب انقطاع الماء https://t.co/Wde27a1XTS</t>
  </si>
  <si>
    <t>طاس' تلغي قرار الـ'كاف' بإعادة مباراة الترجي والوداد https://t.co/fF4rjsOcNi</t>
  </si>
  <si>
    <t>نائب الرئيس الأميركي يشيد بالمدون الموريتاني ولد امخيطير https://t.co/0TFT3EonA1</t>
  </si>
  <si>
    <t>موريتانيا.. بدء مراسيم تنصيب ولد الغزواني رئيسا جديدا للبلاد https://t.co/3vznPt9BiK</t>
  </si>
  <si>
    <t>ولد الغزواني عقب أداء اليمين: سأكون رئيساً لكل الموريتانيين https://t.co/3vznPt9BiK</t>
  </si>
  <si>
    <t>القضاء الجزائري يرفض طلب الإفراج عن لخضر بورقعة https://t.co/0x0C64KS5Z</t>
  </si>
  <si>
    <t>في تونس.. 40 ألف شكاية قضائية لنساء ضحايا عنف في 2019 https://t.co/EOMbZAsIBl</t>
  </si>
  <si>
    <t>تقرير يكشف حجم النقود المزورة بالمغرب في عام واحد https://t.co/lA9DKbGX1l</t>
  </si>
  <si>
    <t>إحاطة سلامة أمام مجلس الأمن تقسم الليبيين https://t.co/pgH3c7GYlN</t>
  </si>
  <si>
    <t>المتظاهرون في الجمعة الـ24 بالجزائر: 'لا حوار مع البوفوار' https://t.co/Zec9AK5Pj9</t>
  </si>
  <si>
    <t>لأول مرة في 'حراك' الجزائر.. شعارات تهدد بـ'عصيان مدني'  https://t.co/r7cMNfImHv</t>
  </si>
  <si>
    <t>9 Ù…Ù„Ø§ÙŠÙŠÙ† Ø¯ÙˆÙ„Ø§Ø± Ù„ØªØ¹ÙˆÙŠØ¶ Ø¶Ø­Ø§ÙŠØ§ 'Ø³Ù†ÙˆØ§Øª Ø§Ù„Ø±ØµØ§Øµ' Ø¨Ø§Ù„Ù…ØºØ±Ø¨  https://t.co/YnrjJiUlwg</t>
  </si>
  <si>
    <t>ÙØªØ§Ø© ØªØ­ØªØ±Ù‚ Ø£Ù…Ø§Ù… Ø£Ù†Ø¸Ø§Ø± Ø§Ù„Ø¬Ù…ÙŠØ¹.. Ù…ØºØ§Ø±Ø¨Ø©: Ø¥Ù†Ù‡Ø§ ÙƒØ§Ø±Ø«Ø©! https://t.co/bu1IbwyRuR</t>
  </si>
  <si>
    <t>Ø¨Ø¹Ø¯ ØªØ¹Ø§Ø·Ù Ø§Ù„ØªÙˆÙ†Ø³ÙŠÙŠÙ† Ù…Ø¹Ù‡.. Ø¹Ù…Ù‘Ø§Ø±: Ø£Ù†Ø§ Ù…Ø±Ø´Ø­ÙƒÙ… Ù„Ù„Ø±Ø¦Ø§Ø³ÙŠØ§Øª https://t.co/mii9WM9xDe</t>
  </si>
  <si>
    <t>Ø§Ù„Ø¬Ø²Ø§Ø¦Ø±: Ù…Ø°ÙƒØ±Ø© ØªÙˆÙ‚ÙŠÙ Ø¯ÙˆÙ„ÙŠØ© Ø¶Ø¯ Ø®Ø§Ù„Ø¯ Ù†Ø²Ø§Ø± ÙˆÙ†Ø¬Ù„Ù‡ https://t.co/bFrIgwFnDq</t>
  </si>
  <si>
    <t>Ø¹Ù‚Ø¨Ø§Øª ÙÙŠ Ø·Ø±ÙŠÙ‚ Ø§Ù„ØªÙˆÙ†Ø³ÙŠØ§Øª Ù†Ø­Ùˆ Ù‚ØµØ± Ù‚Ø±Ø·Ø§Ø¬ https://t.co/iGoLF16t9R</t>
  </si>
  <si>
    <t>Ù‡Ø¤Ù„Ø§Ø¡ Ø³ÙØ±Ø§Ø¡ Ø£Ù…ÙŠØ±ÙƒØ§ ÙÙŠ Ø§Ù„Ø¯ÙˆÙ„ Ø§Ù„Ù…ØºØ§Ø±Ø¨ÙŠØ©.. ØªØ¹Ø±Ù Ø¹Ù„ÙŠÙ‡Ù… https://t.co/ugBCtf2tFX</t>
  </si>
  <si>
    <t>Ù‚ØµÙ Ù…Ø±Ø²Ù‚ Ø§Ù„Ù„ÙŠØ¨ÙŠØ©.. Ø¥Ø¯Ø§Ù†Ø© ÙˆÙ…Ø·Ø§Ù„Ø¨ Ø¨ÙØªØ­ ØªØ­Ù‚ÙŠÙ‚ https://t.co/VovdxSAgmD</t>
  </si>
  <si>
    <t>Ø±ÙØ¹ Ø±Ø§ÙŠØ© Ø£Ù…Ø§Ø²ÙŠØºÙŠØ©.. Ø§Ù„Ù†ÙŠØ§Ø¨Ø© ØªØ·Ø§Ù„Ø¨ Ø¨Ø³Ø¬Ù† Ø¬Ø²Ø§Ø¦Ø±ÙŠ 10 Ø³Ù†ÙˆØ§Øª https://t.co/bcd8mwPmDJ</t>
  </si>
  <si>
    <t>ÙÙŠ Ø¸Ù„ Ø­Ø±Ø¨Ù‡Ø§ Ù…Ø¹ Ø­ÙØªØ±.. Ø­ÙƒÙˆÙ…Ø© Ø§Ù„ÙˆÙØ§Ù‚ ØªØ²ÙŠØ¯ Ø¥Ù†ÙØ§Ù‚Ù‡Ø§ Ø§Ù„Ø¹Ø³ÙƒØ±ÙŠ  https://t.co/tocrTulcqg</t>
  </si>
  <si>
    <t>Ø§Ù„Ø¬Ø²Ø§Ø¦Ø±.. Ù‡Ø°Ø§ Ù…ÙˆÙ‚Ù Ø§Ù„Ø¬ÙŠØ´ Ù…Ù† Ø§Ù„Ø­ÙˆØ§Ø± ÙˆØ§Ù„Ø±Ø¦Ø§Ø³ÙŠØ§Øª ÙˆØ§Ù„Ù…ÙˆÙ‚ÙˆÙÙŠÙ† https://t.co/S2FqsBAatG</t>
  </si>
  <si>
    <t>Ø§Ù„ÙƒØ§Ù: Ø§Ù„ÙˆØ¯Ø§Ø¯ Ø®Ø³Ø± Ù†Ù‡Ø§Ø¦ÙŠ Ø£Ø¨Ø·Ø§Ù„ Ø£ÙØ±ÙŠÙ‚ÙŠØ§ ÙˆØ§Ù„Ù„Ù‚Ø¨ Ù„Ù„ØªØ±Ø¬ÙŠ https://t.co/mRib68hmkY</t>
  </si>
  <si>
    <t>Ø´Ø®ØµÙŠØ§Øª Ø¬Ø²Ø§Ø¦Ø±ÙŠØ© ØªØ¯Ø¹Ùˆ Ø¥Ù„Ù‰ 'ØªØ¹Ø§ÙˆÙ† Ø®Ù„Ø§Ù‚' Ù…Ø¹ Ø§Ù„Ù…ØºØ±Ø¨ https://t.co/LKrO6iJq5J</t>
  </si>
  <si>
    <t>بينها أميركا.. 5 دول تطالب أطراف الحرب الليبية باحترام الهدنة  https://t.co/k8xb6LPXmK</t>
  </si>
  <si>
    <t>السلطات الأميركية تُرحّل مواطنا موريتانيا https://t.co/3HndyS2lDE</t>
  </si>
  <si>
    <t>طلبة الجزائر في مسيرة جديدة: نرفض حكم العسكر https://t.co/alArXju9M8</t>
  </si>
  <si>
    <t>الشرطة الجزائرية تؤجل الاستماع إلى بن شمسي https://t.co/PLrLtZm6vl</t>
  </si>
  <si>
    <t>جزائريون يطالبون بإعادة فتح الحدود مع المغرب https://t.co/O1KNDVcZE8</t>
  </si>
  <si>
    <t>المشري: مصر تريد استمرار الحرب في ليبيا https://t.co/646rynFgPP</t>
  </si>
  <si>
    <t>متطوعات وبيكيني وكبت https://t.co/vBjxQDf8re</t>
  </si>
  <si>
    <t>RT @FadouaMassat: متطوعات وبيكيني وكبت https://t.co/vBjxQDf8re</t>
  </si>
  <si>
    <t>https://www.maghrebvoices.com/a/506681.html</t>
  </si>
  <si>
    <t>https://www.maghrebvoices.com/a/506767.html</t>
  </si>
  <si>
    <t>https://www.maghrebvoices.com/a/506848.html</t>
  </si>
  <si>
    <t>https://www.maghrebvoices.com/a/morocco-assou-oubasslam-history/422654.html</t>
  </si>
  <si>
    <t>https://www.maghrebvoices.com/a/476765.html</t>
  </si>
  <si>
    <t>https://www.maghrebvoices.com/a/507115.html</t>
  </si>
  <si>
    <t>https://www.maghrebvoices.com/a/507311.html</t>
  </si>
  <si>
    <t>https://www.maghrebvoices.com/a/507310.html</t>
  </si>
  <si>
    <t>https://www.maghrebvoices.com/a/507186.html</t>
  </si>
  <si>
    <t>https://www.maghrebvoices.com/a/507186.html?fbclid=IwAR0a07J28zTAPEqkSeAm4UbpeS1XaxO-cmbJW9W1wLJ58gthk0el6QXJ5oU</t>
  </si>
  <si>
    <t>https://www.maghrebvoices.com/a/507452.html</t>
  </si>
  <si>
    <t>https://www.maghrebvoices.com/a/507543.html</t>
  </si>
  <si>
    <t>https://www.maghrebvoices.com/a/507680.html</t>
  </si>
  <si>
    <t>https://www.maghrebvoices.com/a/507681.html</t>
  </si>
  <si>
    <t>https://www.maghrebvoices.com/a/507735.html</t>
  </si>
  <si>
    <t>https://www.maghrebvoices.com/a/507540.html</t>
  </si>
  <si>
    <t>https://www.maghrebvoices.com/a/507768.html</t>
  </si>
  <si>
    <t>https://www.maghrebvoices.com/a/507857.html</t>
  </si>
  <si>
    <t>https://www.maghrebvoices.com/a/507904.html?fbclid=IwAR28PKPJmcC_BHOLY0IPT3tn5QDD7u0eW73XCK3X4Gm0Xcdk1bxKlWSpo5k</t>
  </si>
  <si>
    <t>https://www.maghrebvoices.com/a/507867.html</t>
  </si>
  <si>
    <t>https://www.maghrebvoices.com/a/507972.html</t>
  </si>
  <si>
    <t>https://www.maghrebvoices.com/a/507929.html</t>
  </si>
  <si>
    <t>https://www.maghrebvoices.com/a/507623.html</t>
  </si>
  <si>
    <t>https://www.maghrebvoices.com/a/507582.html</t>
  </si>
  <si>
    <t>https://www.maghrebvoices.com/a/507302.html</t>
  </si>
  <si>
    <t>https://www.maghrebvoices.com/a/507544.html</t>
  </si>
  <si>
    <t>https://www.maghrebvoices.com/a/508014.html</t>
  </si>
  <si>
    <t>https://www.maghrebvoices.com/a/508070.html</t>
  </si>
  <si>
    <t>https://www.maghrebvoices.com/a/508095.html</t>
  </si>
  <si>
    <t>https://www.maghrebvoices.com/a/508081.html</t>
  </si>
  <si>
    <t>https://www.maghrebvoices.com/a/507848.html</t>
  </si>
  <si>
    <t>https://www.maghrebvoices.com/a/508112.html</t>
  </si>
  <si>
    <t>https://www.maghrebvoices.com/a/502882.html</t>
  </si>
  <si>
    <t>https://www.maghrebvoices.com/a/508248.html</t>
  </si>
  <si>
    <t>https://www.maghrebvoices.com/a/506775.html</t>
  </si>
  <si>
    <t>https://www.maghrebvoices.com/a/506935.html</t>
  </si>
  <si>
    <t>https://www.maghrebvoices.com/a/506938.html</t>
  </si>
  <si>
    <t>https://www.maghrebvoices.com/a/506974.html</t>
  </si>
  <si>
    <t>https://www.maghrebvoices.com/a/506961.html</t>
  </si>
  <si>
    <t>https://www.maghrebvoices.com/a/506950.html</t>
  </si>
  <si>
    <t>https://www.maghrebvoices.com/a/507075.html</t>
  </si>
  <si>
    <t>https://www.maghrebvoices.com/a/507126.html</t>
  </si>
  <si>
    <t>https://www.maghrebvoices.com/a/507325.html</t>
  </si>
  <si>
    <t>https://www.maghrebvoices.com/a/507391.html</t>
  </si>
  <si>
    <t>https://www.maghrebvoices.com/a/507483.html</t>
  </si>
  <si>
    <t>https://www.maghrebvoices.com/a/507469.html</t>
  </si>
  <si>
    <t>https://www.maghrebvoices.com/a/507584.html</t>
  </si>
  <si>
    <t>https://www.maghrebvoices.com/a/507573.html</t>
  </si>
  <si>
    <t>https://www.maghrebvoices.com/a/%d8%b1%d9%81%d8%b9-%d8%b1%d8%a7%d9%8a%d8%a9-%d8%a3%d9%85%d8%a7%d8%b2%d9%8a%d8%ba%d9%8a%d8%a9-%d8%a7%d9%84%d9%86%d9%8a%d8%a7%d8%a8%d8%a9-%d8%a7%d9%84%d8%ac%d8%b2%d8%a7%d8%a6%d8%b1%d9%8a%d8%a9-%d8%aa%d8%b7%d9%84%d8%a8-%d8%b3%d8%ac%d9%86-%d9%85%d8%aa%d8%b8%d8%a7%d9%87%d8%b1-%d9%a1%d9%a0-%d8%b3%d9%86%d9%88%d8%a7%d8%aa-/507563.html</t>
  </si>
  <si>
    <t>https://www.maghrebvoices.com/a/507609.html</t>
  </si>
  <si>
    <t>https://www.maghrebvoices.com/a/507666.html</t>
  </si>
  <si>
    <t>https://www.maghrebvoices.com/a/507700.html</t>
  </si>
  <si>
    <t>https://www.maghrebvoices.com/a/508255.html</t>
  </si>
  <si>
    <t>https://www.maghrebvoices.com/a/508286.html</t>
  </si>
  <si>
    <t>https://www.maghrebvoices.com/a/508356.html</t>
  </si>
  <si>
    <t>https://www.maghrebvoices.com/a/508377.html</t>
  </si>
  <si>
    <t>https://www.maghrebvoices.com/a/508379.html</t>
  </si>
  <si>
    <t>https://www.maghrebvoices.com/a/508381.html</t>
  </si>
  <si>
    <t>https://www.maghrebvoices.com/a/%d9%85%d8%aa%d8%b7%d9%88%d8%b9%d8%a7%d8%aa-%d9%88%d8%a8%d9%8a%d9%83%d9%8a%d9%86%d9%8a-%d9%88%d9%83%d8%a8%d8%aa/507892.html</t>
  </si>
  <si>
    <t>maghrebvoices.com</t>
  </si>
  <si>
    <t>ø§ù„ø¬ø²ø§ø¦ø±</t>
  </si>
  <si>
    <t>culture religion maghreb</t>
  </si>
  <si>
    <t>الجزائر</t>
  </si>
  <si>
    <t>https://pbs.twimg.com/ext_tw_video_thumb/1158689230941556737/pu/img/e-eo4kaIQv8HS8mx.jpg</t>
  </si>
  <si>
    <t>https://pbs.twimg.com/media/EBXP4yqWsAE5g7X.jpg</t>
  </si>
  <si>
    <t>https://pbs.twimg.com/media/EBTuBhRXsAEOUl3.jpg</t>
  </si>
  <si>
    <t>https://pbs.twimg.com/media/EBjExItWsAAKyr8.jpg</t>
  </si>
  <si>
    <t>https://pbs.twimg.com/media/EBn4WmNXoAAUXBY.jpg</t>
  </si>
  <si>
    <t>http://pbs.twimg.com/profile_images/1154474311425699840/xtd7VgUT_normal.jpg</t>
  </si>
  <si>
    <t>http://pbs.twimg.com/profile_images/1098631629231271938/MXAxKqEs_normal.jpg</t>
  </si>
  <si>
    <t>http://pbs.twimg.com/profile_images/600619925334466561/k6SDtyY3_normal.jpg</t>
  </si>
  <si>
    <t>http://pbs.twimg.com/profile_images/923697009592360960/gh6oaPZr_normal.jpg</t>
  </si>
  <si>
    <t>http://pbs.twimg.com/profile_images/1142763610353127429/Mf8KGCj0_normal.jpg</t>
  </si>
  <si>
    <t>http://pbs.twimg.com/profile_images/1025796448066134016/fZR17Qju_normal.jpg</t>
  </si>
  <si>
    <t>http://pbs.twimg.com/profile_images/775658195280859136/53qZbgH1_normal.jpg</t>
  </si>
  <si>
    <t>http://pbs.twimg.com/profile_images/1154894338813517824/IcLz0x2V_normal.jpg</t>
  </si>
  <si>
    <t>http://pbs.twimg.com/profile_images/931310159443447808/sQKYCx8Q_normal.jpg</t>
  </si>
  <si>
    <t>http://abs.twimg.com/sticky/default_profile_images/default_profile_normal.png</t>
  </si>
  <si>
    <t>http://pbs.twimg.com/profile_images/1102322235791077377/dHBkP69l_normal.png</t>
  </si>
  <si>
    <t>http://pbs.twimg.com/profile_images/1155610635323023361/ndkXf3yY_normal.jpg</t>
  </si>
  <si>
    <t>http://pbs.twimg.com/profile_images/533642146163589121/4dKphGW6_normal.png</t>
  </si>
  <si>
    <t>http://pbs.twimg.com/profile_images/765068478281838592/QJWugNHl_normal.jpg</t>
  </si>
  <si>
    <t>http://pbs.twimg.com/profile_images/378800000713179506/08a2966fd5b6b6095ce631546bcbb165_normal.png</t>
  </si>
  <si>
    <t>http://pbs.twimg.com/profile_images/1141416861650706437/ewH7hfdN_normal.jpg</t>
  </si>
  <si>
    <t>http://pbs.twimg.com/profile_images/1153175843604258816/sK-ObdlV_normal.jpg</t>
  </si>
  <si>
    <t>http://pbs.twimg.com/profile_images/1159671106476892160/VoxwLDjg_normal.jpg</t>
  </si>
  <si>
    <t>http://pbs.twimg.com/profile_images/3167378124/6a0631f05f0f4a182ba0ab8483248260_normal.jpeg</t>
  </si>
  <si>
    <t>http://pbs.twimg.com/profile_images/1104691849187479552/ggy9hqM4_normal.png</t>
  </si>
  <si>
    <t>http://pbs.twimg.com/profile_images/1146868408543252485/TsW1hw_p_normal.jpg</t>
  </si>
  <si>
    <t>http://pbs.twimg.com/profile_images/1157289637217538050/FmV4q6xZ_normal.jpg</t>
  </si>
  <si>
    <t>http://pbs.twimg.com/profile_images/848892208388427777/igk1ktjF_normal.jpg</t>
  </si>
  <si>
    <t>http://pbs.twimg.com/profile_images/752548929301057537/IxsEeQvh_normal.jpg</t>
  </si>
  <si>
    <t>http://pbs.twimg.com/profile_images/1151454666900852738/3Mkfzaua_normal.jpg</t>
  </si>
  <si>
    <t>http://pbs.twimg.com/profile_images/1157987724575612928/U9DkXOTt_normal.jpg</t>
  </si>
  <si>
    <t>http://pbs.twimg.com/profile_images/902835632787021824/c3ohqvri_normal.jpg</t>
  </si>
  <si>
    <t>http://pbs.twimg.com/profile_images/2367929038/0qsru60p790oq97unbps_normal.jpeg</t>
  </si>
  <si>
    <t>http://pbs.twimg.com/profile_images/929709839797964802/MZwR1zL4_normal.jpg</t>
  </si>
  <si>
    <t>http://pbs.twimg.com/profile_images/1127594665627222017/X7yTj_qc_normal.jpg</t>
  </si>
  <si>
    <t>http://pbs.twimg.com/profile_images/1109922257701351424/6lovHtFx_normal.jpg</t>
  </si>
  <si>
    <t>http://pbs.twimg.com/profile_images/1100064067941793793/pOU7B-cH_normal.jpg</t>
  </si>
  <si>
    <t>http://pbs.twimg.com/profile_images/1158767819883986944/1jhFJ15b_normal.jpg</t>
  </si>
  <si>
    <t>http://pbs.twimg.com/profile_images/861220899621666816/hKl4gTRm_normal.jpg</t>
  </si>
  <si>
    <t>http://pbs.twimg.com/profile_images/1033476783306366990/JJuhnTmC_normal.jpg</t>
  </si>
  <si>
    <t>http://pbs.twimg.com/profile_images/980902833410240512/RBKUwnML_normal.jpg</t>
  </si>
  <si>
    <t>http://pbs.twimg.com/profile_images/579983182323318784/UawPSSPA_normal.jpg</t>
  </si>
  <si>
    <t>http://pbs.twimg.com/profile_images/1148329436468695040/nI_mjIgz_normal.jpg</t>
  </si>
  <si>
    <t>http://pbs.twimg.com/profile_images/720042672220712962/ca5NO_ZP_normal.jpg</t>
  </si>
  <si>
    <t>http://pbs.twimg.com/profile_images/1155098224908230656/1kgnCSiC_normal.jpg</t>
  </si>
  <si>
    <t>http://pbs.twimg.com/profile_images/2792559006/3529e9dc5a47539937957fe4b7790b6b_normal.jpeg</t>
  </si>
  <si>
    <t>http://pbs.twimg.com/profile_images/3180274285/7b1a3c49240659869d9788590d8aa077_normal.jpeg</t>
  </si>
  <si>
    <t>http://pbs.twimg.com/profile_images/1138117849682235392/IxWFjClF_normal.jpg</t>
  </si>
  <si>
    <t>http://pbs.twimg.com/profile_images/1158295875443220480/7auKBHFb_normal.jpg</t>
  </si>
  <si>
    <t>http://pbs.twimg.com/profile_images/378800000806978686/35b4428a18b7515a1e9b022d34ef7529_normal.jpeg</t>
  </si>
  <si>
    <t>http://pbs.twimg.com/profile_images/1145034487526494208/zL83ef1-_normal.png</t>
  </si>
  <si>
    <t>http://pbs.twimg.com/profile_images/1161199703691841536/OVCmpmva_normal.jpg</t>
  </si>
  <si>
    <t>http://pbs.twimg.com/profile_images/514566529057177600/a2kPW4XW_normal.jpeg</t>
  </si>
  <si>
    <t>http://pbs.twimg.com/profile_images/2459424067/an31fztcwwbseys3f8lm_normal.jpeg</t>
  </si>
  <si>
    <t>http://pbs.twimg.com/profile_images/1158892311792816128/cB0dZHgp_normal.jpg</t>
  </si>
  <si>
    <t>http://pbs.twimg.com/profile_images/1147961929631248384/Nr3gwfJ6_normal.jpg</t>
  </si>
  <si>
    <t>http://pbs.twimg.com/profile_images/1099006555968729090/pmvyJXya_normal.jpg</t>
  </si>
  <si>
    <t>http://pbs.twimg.com/profile_images/1145465449578151937/MCdOFHCP_normal.jpg</t>
  </si>
  <si>
    <t>http://pbs.twimg.com/profile_images/588870383668858880/727jWZ5X_normal.jpg</t>
  </si>
  <si>
    <t>http://pbs.twimg.com/profile_images/906117472285327361/UAQQMLsI_normal.jpg</t>
  </si>
  <si>
    <t>http://pbs.twimg.com/profile_images/847478321059418112/ryxr2qUM_normal.jpg</t>
  </si>
  <si>
    <t>http://pbs.twimg.com/profile_images/821352650381950976/IPIn31oR_normal.jpg</t>
  </si>
  <si>
    <t>http://pbs.twimg.com/profile_images/1102515357401649152/AoQhZB1x_normal.png</t>
  </si>
  <si>
    <t>http://pbs.twimg.com/profile_images/717812670880157700/tTlLrnSn_normal.jpg</t>
  </si>
  <si>
    <t>http://pbs.twimg.com/profile_images/378800000652380624/83dc0b70cb4e8028993dc1af88e8f40f_normal.jpeg</t>
  </si>
  <si>
    <t>http://pbs.twimg.com/profile_images/378800000679621723/6d3a62532aa4ee8b92543916e3cd2bf0_normal.jpeg</t>
  </si>
  <si>
    <t>http://pbs.twimg.com/profile_images/1060719260107001856/BqrR4DYf_normal.jpg</t>
  </si>
  <si>
    <t>http://pbs.twimg.com/profile_images/877264336884031488/uWeHJR2O_normal.jpg</t>
  </si>
  <si>
    <t>https://twitter.com/#!/16_charaf/status/1156531818033766401</t>
  </si>
  <si>
    <t>https://twitter.com/#!/salamjad3/status/1156540337453764609</t>
  </si>
  <si>
    <t>https://twitter.com/#!/rafikosb/status/1156625154316877824</t>
  </si>
  <si>
    <t>https://twitter.com/#!/khalid10elghali/status/1156633566220083200</t>
  </si>
  <si>
    <t>https://twitter.com/#!/tama_frasich/status/1156644923107680258</t>
  </si>
  <si>
    <t>https://twitter.com/#!/fatimaelatik/status/1156651966044475392</t>
  </si>
  <si>
    <t>https://twitter.com/#!/mohamedbourbab/status/1157057295504818176</t>
  </si>
  <si>
    <t>https://twitter.com/#!/kimberlystea/status/1157319927352692736</t>
  </si>
  <si>
    <t>https://twitter.com/#!/hamouch_s/status/1157373883256836096</t>
  </si>
  <si>
    <t>https://twitter.com/#!/elbennaoui/status/1157797326808846336</t>
  </si>
  <si>
    <t>https://twitter.com/#!/chehbi/status/1158056538499637249</t>
  </si>
  <si>
    <t>https://twitter.com/#!/marocprimitivo/status/1158070480873693186</t>
  </si>
  <si>
    <t>https://twitter.com/#!/mtawja/status/1158123454719283202</t>
  </si>
  <si>
    <t>https://twitter.com/#!/sid_hammadi/status/1158179361486454784</t>
  </si>
  <si>
    <t>https://twitter.com/#!/mamdouhrabie2/status/1158690358890520578</t>
  </si>
  <si>
    <t>https://twitter.com/#!/najm090/status/1158691858714771457</t>
  </si>
  <si>
    <t>https://twitter.com/#!/secularlibyan/status/1158693692204605440</t>
  </si>
  <si>
    <t>https://twitter.com/#!/anarawa3/status/1158696182195064834</t>
  </si>
  <si>
    <t>https://twitter.com/#!/vankaas/status/1158714376767098880</t>
  </si>
  <si>
    <t>https://twitter.com/#!/austarwansasi/status/1158691838909435905</t>
  </si>
  <si>
    <t>https://twitter.com/#!/f_gallal/status/1158721269455564800</t>
  </si>
  <si>
    <t>https://twitter.com/#!/f_gallal/status/1158689330967252993</t>
  </si>
  <si>
    <t>https://twitter.com/#!/eelmehdawi/status/1158740752618463242</t>
  </si>
  <si>
    <t>https://twitter.com/#!/aourraz/status/1158737493438525441</t>
  </si>
  <si>
    <t>https://twitter.com/#!/aourraz/status/1158737772057890817</t>
  </si>
  <si>
    <t>https://twitter.com/#!/aourraz/status/1158746151329435654</t>
  </si>
  <si>
    <t>https://twitter.com/#!/saharaquestion/status/1158813395988156416</t>
  </si>
  <si>
    <t>https://twitter.com/#!/zanettitude/status/1158862127047880709</t>
  </si>
  <si>
    <t>https://twitter.com/#!/timbaland57140/status/1158868303235956736</t>
  </si>
  <si>
    <t>https://twitter.com/#!/breikabeiba/status/1158996774771732480</t>
  </si>
  <si>
    <t>https://twitter.com/#!/chebih/status/1158713119922950145</t>
  </si>
  <si>
    <t>https://twitter.com/#!/sukeinandiaye/status/1159047813143191553</t>
  </si>
  <si>
    <t>https://twitter.com/#!/kniiizf/status/1159063560024207362</t>
  </si>
  <si>
    <t>https://twitter.com/#!/mas93140/status/1159089095462805504</t>
  </si>
  <si>
    <t>https://twitter.com/#!/mas93140/status/1159089122209869826</t>
  </si>
  <si>
    <t>https://twitter.com/#!/khaliltarhouni/status/1159101739963953157</t>
  </si>
  <si>
    <t>https://twitter.com/#!/karimkortbi/status/1159104750790594561</t>
  </si>
  <si>
    <t>https://twitter.com/#!/fafarandole/status/1159062105099780097</t>
  </si>
  <si>
    <t>https://twitter.com/#!/walidhelali/status/1159086011609169920</t>
  </si>
  <si>
    <t>https://twitter.com/#!/walidhelali/status/1159097106940026881</t>
  </si>
  <si>
    <t>https://twitter.com/#!/walidhelali/status/1159102408158580736</t>
  </si>
  <si>
    <t>https://twitter.com/#!/nanouzlatan/status/1159084523759554565</t>
  </si>
  <si>
    <t>https://twitter.com/#!/nanouzlatan/status/1159095643694075906</t>
  </si>
  <si>
    <t>https://twitter.com/#!/nanouzlatan/status/1159098904031506432</t>
  </si>
  <si>
    <t>https://twitter.com/#!/nanouzlatan/status/1159108386237145088</t>
  </si>
  <si>
    <t>https://twitter.com/#!/nanouzlatan/status/1159109052032585728</t>
  </si>
  <si>
    <t>https://twitter.com/#!/walidhelali/status/1159061062999781377</t>
  </si>
  <si>
    <t>https://twitter.com/#!/walidhelali/status/1159064346078715904</t>
  </si>
  <si>
    <t>https://twitter.com/#!/asaadimohamed/status/1156621240922234881</t>
  </si>
  <si>
    <t>https://twitter.com/#!/asaadimohamed/status/1158435858313338883</t>
  </si>
  <si>
    <t>https://twitter.com/#!/asaadimohamed/status/1158702228976427008</t>
  </si>
  <si>
    <t>https://twitter.com/#!/asaadimohamed/status/1159070060079697921</t>
  </si>
  <si>
    <t>https://twitter.com/#!/asaadimohamed/status/1159070102236684289</t>
  </si>
  <si>
    <t>https://twitter.com/#!/asaadimohamed/status/1159140240088547330</t>
  </si>
  <si>
    <t>https://twitter.com/#!/moradnemmas/status/1159195774183497728</t>
  </si>
  <si>
    <t>https://twitter.com/#!/histo_rachid/status/1159236648242163712</t>
  </si>
  <si>
    <t>https://twitter.com/#!/tamazgha_united/status/1158166579907112960</t>
  </si>
  <si>
    <t>https://twitter.com/#!/tamazgha_united/status/1159466138163695617</t>
  </si>
  <si>
    <t>https://twitter.com/#!/pokora_rachid/status/1159587905075064832</t>
  </si>
  <si>
    <t>https://twitter.com/#!/morinolivier13/status/1159597402141147139</t>
  </si>
  <si>
    <t>https://twitter.com/#!/ladyhanou/status/1159616759508459522</t>
  </si>
  <si>
    <t>https://twitter.com/#!/inesmadani3/status/1159617695073153025</t>
  </si>
  <si>
    <t>https://twitter.com/#!/rajabenslama/status/1159683589048586246</t>
  </si>
  <si>
    <t>https://twitter.com/#!/mounirbaatour/status/1159596702480949249</t>
  </si>
  <si>
    <t>https://twitter.com/#!/jeanrossignol/status/1159724258400096258</t>
  </si>
  <si>
    <t>https://twitter.com/#!/fitness4reviews/status/1159798582905659392</t>
  </si>
  <si>
    <t>https://twitter.com/#!/mobel30/status/1159816379698204673</t>
  </si>
  <si>
    <t>https://twitter.com/#!/josefyroyaliste/status/1158813055263870976</t>
  </si>
  <si>
    <t>https://twitter.com/#!/josefyroyaliste/status/1159893485073424386</t>
  </si>
  <si>
    <t>https://twitter.com/#!/kaswid2019/status/1158873590923694082</t>
  </si>
  <si>
    <t>https://twitter.com/#!/kaswid2019/status/1159960954421035010</t>
  </si>
  <si>
    <t>https://twitter.com/#!/mouradmddh/status/1158854207379791872</t>
  </si>
  <si>
    <t>https://twitter.com/#!/mouradmddh/status/1159963639509606401</t>
  </si>
  <si>
    <t>https://twitter.com/#!/horamaghribia/status/1158852801826643973</t>
  </si>
  <si>
    <t>https://twitter.com/#!/horamaghribia/status/1159965543903969286</t>
  </si>
  <si>
    <t>https://twitter.com/#!/sal2965/status/1160074481836146688</t>
  </si>
  <si>
    <t>https://twitter.com/#!/shoocov/status/1158812721409925121</t>
  </si>
  <si>
    <t>https://twitter.com/#!/shoocov/status/1159893255510724608</t>
  </si>
  <si>
    <t>https://twitter.com/#!/flitoxdz/status/1160189872260440064</t>
  </si>
  <si>
    <t>https://twitter.com/#!/maghrebvoices/status/1158022308189155334</t>
  </si>
  <si>
    <t>https://twitter.com/#!/maghrebvoices/status/1158727529844420609</t>
  </si>
  <si>
    <t>https://twitter.com/#!/maghrebvoices/status/1159093271379025922</t>
  </si>
  <si>
    <t>https://twitter.com/#!/maghrebvoices/status/1159140084106612736</t>
  </si>
  <si>
    <t>https://twitter.com/#!/maghrebvoices/status/1159878881773596672</t>
  </si>
  <si>
    <t>https://twitter.com/#!/maghrebvoices/status/1160167394079387649</t>
  </si>
  <si>
    <t>https://twitter.com/#!/maghrebvoices/status/1160190296409423873</t>
  </si>
  <si>
    <t>https://twitter.com/#!/medni/status/1160231450735763457</t>
  </si>
  <si>
    <t>https://twitter.com/#!/cyberkarim19881/status/1160415578491932672</t>
  </si>
  <si>
    <t>https://twitter.com/#!/bamourbaaziz/status/1160950716409745415</t>
  </si>
  <si>
    <t>https://twitter.com/#!/khorshe_d/status/1161000536684027909</t>
  </si>
  <si>
    <t>https://twitter.com/#!/khorotosophe/status/1161025695511908354</t>
  </si>
  <si>
    <t>https://twitter.com/#!/hicham_albs/status/1160954147706933248</t>
  </si>
  <si>
    <t>https://twitter.com/#!/hicham_albs/status/1161035060679774210</t>
  </si>
  <si>
    <t>https://twitter.com/#!/fadouamassat/status/1156564227919962112</t>
  </si>
  <si>
    <t>https://twitter.com/#!/fadouamassat/status/1156622108694405120</t>
  </si>
  <si>
    <t>https://twitter.com/#!/fadouamassat/status/1156907798724272128</t>
  </si>
  <si>
    <t>https://twitter.com/#!/fadouamassat/status/1156928234895925248</t>
  </si>
  <si>
    <t>https://twitter.com/#!/fadouamassat/status/1156937775301767168</t>
  </si>
  <si>
    <t>https://twitter.com/#!/fadouamassat/status/1156942051839287297</t>
  </si>
  <si>
    <t>https://twitter.com/#!/fadouamassat/status/1156981060430901250</t>
  </si>
  <si>
    <t>https://twitter.com/#!/fadouamassat/status/1157009117745209345</t>
  </si>
  <si>
    <t>https://twitter.com/#!/fadouamassat/status/1157265677042012163</t>
  </si>
  <si>
    <t>https://twitter.com/#!/fadouamassat/status/1157362007231860736</t>
  </si>
  <si>
    <t>https://twitter.com/#!/fadouamassat/status/1158369719755390976</t>
  </si>
  <si>
    <t>https://twitter.com/#!/fadouamassat/status/1158388019809923073</t>
  </si>
  <si>
    <t>https://twitter.com/#!/fadouamassat/status/1158471224013590533</t>
  </si>
  <si>
    <t>https://twitter.com/#!/fadouamassat/status/1158718633062928384</t>
  </si>
  <si>
    <t>https://twitter.com/#!/fadouamassat/status/1158729941988577280</t>
  </si>
  <si>
    <t>https://twitter.com/#!/fadouamassat/status/1158768988563943426</t>
  </si>
  <si>
    <t>https://twitter.com/#!/fadouamassat/status/1158769325936959488</t>
  </si>
  <si>
    <t>https://twitter.com/#!/fadouamassat/status/1158770463335735301</t>
  </si>
  <si>
    <t>https://twitter.com/#!/fadouamassat/status/1158770607733035008</t>
  </si>
  <si>
    <t>https://twitter.com/#!/fadouamassat/status/1158823006287929345</t>
  </si>
  <si>
    <t>https://twitter.com/#!/fadouamassat/status/1159079621838671872</t>
  </si>
  <si>
    <t>https://twitter.com/#!/fadouamassat/status/1159133040452558854</t>
  </si>
  <si>
    <t>https://twitter.com/#!/fadouamassat/status/1159133266408087557</t>
  </si>
  <si>
    <t>https://twitter.com/#!/fadouamassat/status/1160940561685200897</t>
  </si>
  <si>
    <t>https://twitter.com/#!/fadouamassat/status/1161001502120534016</t>
  </si>
  <si>
    <t>https://twitter.com/#!/fadouamassat/status/1161278600726888448</t>
  </si>
  <si>
    <t>https://twitter.com/#!/fadouamassat/status/1161293312327913474</t>
  </si>
  <si>
    <t>https://twitter.com/#!/fadouamassat/status/1161307783939153921</t>
  </si>
  <si>
    <t>https://twitter.com/#!/fadouamassat/status/1161312986151227393</t>
  </si>
  <si>
    <t>https://twitter.com/#!/fadouamassat/status/1161334387004366850</t>
  </si>
  <si>
    <t>https://twitter.com/#!/voafarag/status/1161339456315633664</t>
  </si>
  <si>
    <t>1156531818033766401</t>
  </si>
  <si>
    <t>1156540337453764609</t>
  </si>
  <si>
    <t>1156625154316877824</t>
  </si>
  <si>
    <t>1156633566220083200</t>
  </si>
  <si>
    <t>1156644923107680258</t>
  </si>
  <si>
    <t>1156651966044475392</t>
  </si>
  <si>
    <t>1157057295504818176</t>
  </si>
  <si>
    <t>1157319927352692736</t>
  </si>
  <si>
    <t>1157373883256836096</t>
  </si>
  <si>
    <t>1157797326808846336</t>
  </si>
  <si>
    <t>1158056538499637249</t>
  </si>
  <si>
    <t>1158070480873693186</t>
  </si>
  <si>
    <t>1158123454719283202</t>
  </si>
  <si>
    <t>1158179361486454784</t>
  </si>
  <si>
    <t>1158690358890520578</t>
  </si>
  <si>
    <t>1158691858714771457</t>
  </si>
  <si>
    <t>1158693692204605440</t>
  </si>
  <si>
    <t>1158696182195064834</t>
  </si>
  <si>
    <t>1158714376767098880</t>
  </si>
  <si>
    <t>1158691838909435905</t>
  </si>
  <si>
    <t>1158721269455564800</t>
  </si>
  <si>
    <t>1158689330967252993</t>
  </si>
  <si>
    <t>1158740752618463242</t>
  </si>
  <si>
    <t>1158737493438525441</t>
  </si>
  <si>
    <t>1158737772057890817</t>
  </si>
  <si>
    <t>1158746151329435654</t>
  </si>
  <si>
    <t>1158813395988156416</t>
  </si>
  <si>
    <t>1158862127047880709</t>
  </si>
  <si>
    <t>1158868303235956736</t>
  </si>
  <si>
    <t>1158996774771732480</t>
  </si>
  <si>
    <t>1158713119922950145</t>
  </si>
  <si>
    <t>1159047813143191553</t>
  </si>
  <si>
    <t>1159063560024207362</t>
  </si>
  <si>
    <t>1159089095462805504</t>
  </si>
  <si>
    <t>1159089122209869826</t>
  </si>
  <si>
    <t>1159101739963953157</t>
  </si>
  <si>
    <t>1159104750790594561</t>
  </si>
  <si>
    <t>1159062105099780097</t>
  </si>
  <si>
    <t>1159086011609169920</t>
  </si>
  <si>
    <t>1159097106940026881</t>
  </si>
  <si>
    <t>1159102408158580736</t>
  </si>
  <si>
    <t>1159084523759554565</t>
  </si>
  <si>
    <t>1159095643694075906</t>
  </si>
  <si>
    <t>1159098904031506432</t>
  </si>
  <si>
    <t>1159108386237145088</t>
  </si>
  <si>
    <t>1159109052032585728</t>
  </si>
  <si>
    <t>1159061062999781377</t>
  </si>
  <si>
    <t>1159064346078715904</t>
  </si>
  <si>
    <t>1156621240922234881</t>
  </si>
  <si>
    <t>1158435858313338883</t>
  </si>
  <si>
    <t>1158702228976427008</t>
  </si>
  <si>
    <t>1159070060079697921</t>
  </si>
  <si>
    <t>1159070102236684289</t>
  </si>
  <si>
    <t>1159140240088547330</t>
  </si>
  <si>
    <t>1159195774183497728</t>
  </si>
  <si>
    <t>1159236648242163712</t>
  </si>
  <si>
    <t>1158166579907112960</t>
  </si>
  <si>
    <t>1159466138163695617</t>
  </si>
  <si>
    <t>1159587905075064832</t>
  </si>
  <si>
    <t>1159597402141147139</t>
  </si>
  <si>
    <t>1159616759508459522</t>
  </si>
  <si>
    <t>1159617695073153025</t>
  </si>
  <si>
    <t>1159683589048586246</t>
  </si>
  <si>
    <t>1159596702480949249</t>
  </si>
  <si>
    <t>1159724258400096258</t>
  </si>
  <si>
    <t>1159798582905659392</t>
  </si>
  <si>
    <t>1159816379698204673</t>
  </si>
  <si>
    <t>1158813055263870976</t>
  </si>
  <si>
    <t>1159893485073424386</t>
  </si>
  <si>
    <t>1158873590923694082</t>
  </si>
  <si>
    <t>1159960954421035010</t>
  </si>
  <si>
    <t>1158854207379791872</t>
  </si>
  <si>
    <t>1159963639509606401</t>
  </si>
  <si>
    <t>1158852801826643973</t>
  </si>
  <si>
    <t>1159965543903969286</t>
  </si>
  <si>
    <t>1160074481836146688</t>
  </si>
  <si>
    <t>1158812721409925121</t>
  </si>
  <si>
    <t>1159893255510724608</t>
  </si>
  <si>
    <t>1160189872260440064</t>
  </si>
  <si>
    <t>1158022308189155334</t>
  </si>
  <si>
    <t>1158727529844420609</t>
  </si>
  <si>
    <t>1159093271379025922</t>
  </si>
  <si>
    <t>1159140084106612736</t>
  </si>
  <si>
    <t>1159878881773596672</t>
  </si>
  <si>
    <t>1160167394079387649</t>
  </si>
  <si>
    <t>1160190296409423873</t>
  </si>
  <si>
    <t>1160231450735763457</t>
  </si>
  <si>
    <t>1160415578491932672</t>
  </si>
  <si>
    <t>1160950716409745415</t>
  </si>
  <si>
    <t>1161000536684027909</t>
  </si>
  <si>
    <t>1161025695511908354</t>
  </si>
  <si>
    <t>1160954147706933248</t>
  </si>
  <si>
    <t>1161035060679774210</t>
  </si>
  <si>
    <t>1156564227919962112</t>
  </si>
  <si>
    <t>1156622108694405120</t>
  </si>
  <si>
    <t>1156907798724272128</t>
  </si>
  <si>
    <t>1156928234895925248</t>
  </si>
  <si>
    <t>1156937775301767168</t>
  </si>
  <si>
    <t>1156942051839287297</t>
  </si>
  <si>
    <t>1156981060430901250</t>
  </si>
  <si>
    <t>1157009117745209345</t>
  </si>
  <si>
    <t>1157265677042012163</t>
  </si>
  <si>
    <t>1157362007231860736</t>
  </si>
  <si>
    <t>1158369719755390976</t>
  </si>
  <si>
    <t>1158388019809923073</t>
  </si>
  <si>
    <t>1158471224013590533</t>
  </si>
  <si>
    <t>1158718633062928384</t>
  </si>
  <si>
    <t>1158729941988577280</t>
  </si>
  <si>
    <t>1158768988563943426</t>
  </si>
  <si>
    <t>1158769325936959488</t>
  </si>
  <si>
    <t>1158770463335735301</t>
  </si>
  <si>
    <t>1158770607733035008</t>
  </si>
  <si>
    <t>1158823006287929345</t>
  </si>
  <si>
    <t>1159079621838671872</t>
  </si>
  <si>
    <t>1159133040452558854</t>
  </si>
  <si>
    <t>1159133266408087557</t>
  </si>
  <si>
    <t>1160940561685200897</t>
  </si>
  <si>
    <t>1161001502120534016</t>
  </si>
  <si>
    <t>1161278600726888448</t>
  </si>
  <si>
    <t>1161293312327913474</t>
  </si>
  <si>
    <t>1161307783939153921</t>
  </si>
  <si>
    <t>1161312986151227393</t>
  </si>
  <si>
    <t>1161334387004366850</t>
  </si>
  <si>
    <t>1161339456315633664</t>
  </si>
  <si>
    <t>1156411143835062272</t>
  </si>
  <si>
    <t>1158039268884910080</t>
  </si>
  <si>
    <t/>
  </si>
  <si>
    <t>1133910737884274688</t>
  </si>
  <si>
    <t>1155598734891335688</t>
  </si>
  <si>
    <t>14520462</t>
  </si>
  <si>
    <t>41383236</t>
  </si>
  <si>
    <t>1593577052</t>
  </si>
  <si>
    <t>3993682253</t>
  </si>
  <si>
    <t>ar</t>
  </si>
  <si>
    <t>fr</t>
  </si>
  <si>
    <t>und</t>
  </si>
  <si>
    <t>Facebook</t>
  </si>
  <si>
    <t>Twitter for Android</t>
  </si>
  <si>
    <t>Twitter Web Client</t>
  </si>
  <si>
    <t>Twitter for iPhone</t>
  </si>
  <si>
    <t>Twitter Web App</t>
  </si>
  <si>
    <t>Twitter for iPad</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</si>
  <si>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</si>
  <si>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</si>
  <si>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</si>
  <si>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</si>
  <si>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</si>
  <si>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</si>
  <si>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</si>
  <si>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</si>
  <si>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</si>
  <si>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</si>
  <si>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</si>
  <si>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</si>
  <si>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</si>
  <si>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</si>
  <si>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</si>
  <si>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</si>
  <si>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</si>
  <si>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</si>
  <si>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</si>
  <si>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</si>
  <si>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</si>
  <si>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</si>
  <si>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 CULTURE</t>
  </si>
  <si>
    <t>Salam Jad</t>
  </si>
  <si>
    <t>Rafikos Boumaza</t>
  </si>
  <si>
    <t>Khalid Elghali</t>
  </si>
  <si>
    <t>Tama De Hrizie</t>
  </si>
  <si>
    <t>Fatima Elatik</t>
  </si>
  <si>
    <t>Dr.Mohamed Bourbab</t>
  </si>
  <si>
    <t>Bardigang_xD83C__xDDF2__xD83C__xDDE6_</t>
  </si>
  <si>
    <t>مارغريتا</t>
  </si>
  <si>
    <t>ِ</t>
  </si>
  <si>
    <t>Soufiane Hamouch</t>
  </si>
  <si>
    <t>Said Elbennaoui</t>
  </si>
  <si>
    <t>الشهبي</t>
  </si>
  <si>
    <t>MarcoP</t>
  </si>
  <si>
    <t>أصوات مغاربية</t>
  </si>
  <si>
    <t>moha tawja</t>
  </si>
  <si>
    <t>Sid Hammadi</t>
  </si>
  <si>
    <t>TAMAZGHA UNITED ♓ⵊⵓⴱⴰ ⴰⵎⵣⵡⴰⵔⵓ♓</t>
  </si>
  <si>
    <t>mamdouh rabie</t>
  </si>
  <si>
    <t>Fadwa El Gallal - فدوى القلال</t>
  </si>
  <si>
    <t>Najm</t>
  </si>
  <si>
    <t>Ṣaleħ | ⵚⴰⵍⵃ</t>
  </si>
  <si>
    <t>Ausman ⵓⵙⵎⴰⵏ</t>
  </si>
  <si>
    <t>_xD835__xDD67__xD835__xDD52__xD835__xDD5F_ _xD835__xDD5C__xD835__xDD52__xD835__xDD52__xD835__xDD64_</t>
  </si>
  <si>
    <t>chebih salama</t>
  </si>
  <si>
    <t>Elham</t>
  </si>
  <si>
    <t>Rachid M. Aourraz</t>
  </si>
  <si>
    <t>Sahara Question</t>
  </si>
  <si>
    <t>sergei shoocov♨♨♨</t>
  </si>
  <si>
    <t>zanetti76</t>
  </si>
  <si>
    <t>timbaland</t>
  </si>
  <si>
    <t>Breika Beiba</t>
  </si>
  <si>
    <t>Sukeina Ndiaye</t>
  </si>
  <si>
    <t>Govern the Timsāh</t>
  </si>
  <si>
    <t>walidH</t>
  </si>
  <si>
    <t>Mas</t>
  </si>
  <si>
    <t>khalil tarhouni</t>
  </si>
  <si>
    <t>Kortbi Karim</t>
  </si>
  <si>
    <t>farouk ABD</t>
  </si>
  <si>
    <t>NanouZlatan _xD83C__xDDF5__xD83C__xDDF8_ _xD83C__xDDF9__xD83C__xDDF3_</t>
  </si>
  <si>
    <t>Mohamed Asaadi</t>
  </si>
  <si>
    <t>Ateista</t>
  </si>
  <si>
    <t>rachid elazzouzi</t>
  </si>
  <si>
    <t>Rachid</t>
  </si>
  <si>
    <t>Olivier Morin</t>
  </si>
  <si>
    <t>Mounir Baatour</t>
  </si>
  <si>
    <t>Nouna</t>
  </si>
  <si>
    <t>ma3labalich _xD83E__xDD14_</t>
  </si>
  <si>
    <t>Raja Ben Slama</t>
  </si>
  <si>
    <t>jean rossignol _xD83C__xDF08_</t>
  </si>
  <si>
    <t>Belmadani</t>
  </si>
  <si>
    <t>younes younes®</t>
  </si>
  <si>
    <t>بنت اقدم مملكة في العالم بعد اليابان_xD83D__xDC51__xD83C__xDDF2__xD83C__xDDE6__xD83D__xDC51_</t>
  </si>
  <si>
    <t>mouraderra</t>
  </si>
  <si>
    <t>❤️_xD83C__xDDF2__xD83C__xDDE6__xD83C__xDDF5__xD83C__xDDF8_❤️بسملة</t>
  </si>
  <si>
    <t>salah azul</t>
  </si>
  <si>
    <t>Rofixنص_عقل</t>
  </si>
  <si>
    <t>FOUAD MEDNI</t>
  </si>
  <si>
    <t>KARIM ATIK</t>
  </si>
  <si>
    <t>khorshed</t>
  </si>
  <si>
    <t>khoroto zoff</t>
  </si>
  <si>
    <t>hicham wars</t>
  </si>
  <si>
    <t>Fadoua Massat</t>
  </si>
  <si>
    <t>Usama Farag</t>
  </si>
  <si>
    <t>Reporter at MBN: @irfaasawtak, @alhurranews, @radiosawa| Interests: MENA, Extremism, Terrorism, ISIS, Al-Qaida| Own views | RTs &amp; Likes ≠ Endorsement.</t>
  </si>
  <si>
    <t>Une nihilette romantique, révolutionnaire et bourgeoise malgré elle. #عاش_الشعب #ديما_راجا</t>
  </si>
  <si>
    <t>Love and peace</t>
  </si>
  <si>
    <t>‏‏‏‏‏‏‏‏‏‏‏‏‏‏‏‏‏‏‏‏‏‏‏‏‏‏‏‏‏‏‏‏‏نحلة الكترونية موالية للمخزن...     
‎‎‎‎‎‎‎‎‎‎‎‎‎‎‎‎‎‎‎‎‎‎‎‎‎‎‎#جمهورية_القبائل_المحتلة</t>
  </si>
  <si>
    <t>حتى انا تراني احترت فيني</t>
  </si>
  <si>
    <t>لستُ في المكان المناسب</t>
  </si>
  <si>
    <t>‏‏سفيان حموش من المغرب ، مهتم بالإعلام الإجتماعي  .
https://t.co/uWsvMVm7Sx…‎</t>
  </si>
  <si>
    <t>ليست لدي أقوال أخرى..</t>
  </si>
  <si>
    <t>...of Amurakushi descent.</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</si>
  <si>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</si>
  <si>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MOUVEMENT SUR LA VOIE DE 96</t>
  </si>
  <si>
    <t>ⴰⵣⵓⵍ ⴼⴻⵍⴰⵡⵏ ⵉⵎⴰⵣⵉⵖⵏ ⴰⵏⴰⵅ ⵜⴻⵍⴰⵎ ⵜⵉⵍⴻⵍⵉ ⵉⵎⴰⵣⵉⵖⵏ ⵏ ⴽⵓⵍⵓ ⵉⵎⴰⵣⵉⵖⵏ ⵏ ⵜⴰⵎⴰⵣⵖⴰ  freedom far all people of the world and amazigh people of tamazgha of north africa</t>
  </si>
  <si>
    <t>مقدمة برنامج اليوم @Alyoum على قناة الحرة.. صحافية ليبية ومنحازة لقضايا حقوق الإنسان.. آرائي لا تمثل إلا نفسي</t>
  </si>
  <si>
    <t>I love my country</t>
  </si>
  <si>
    <t>‏‏‎‎#Libyan_xD83C__xDDF1__xD83C__xDDFE_ #Law_graduate
Almost always sarcastic.</t>
  </si>
  <si>
    <t>New account</t>
  </si>
  <si>
    <t>اللهم لك الحمد دائما و ابدا يا رب العالمين _xD83C__xDF39_</t>
  </si>
  <si>
    <t>tweets over Nederland, West-Sahara en Marokko</t>
  </si>
  <si>
    <t>Pueden vivir juntos los que a la fuerza estan separados.si los ausentes vivenen el corazon de los amigos</t>
  </si>
  <si>
    <t>Cardiologist ❤</t>
  </si>
  <si>
    <t>Economist &amp; Fellow at Moroccan Institute for Policy Analysis (@MIPAInstitute) باحث رئيسي في المعهد المغربي لتحليل السياسات
RT ≠ endorsement</t>
  </si>
  <si>
    <t>Everything about #WesternSahara issue: #History,#News &amp; opinions.. #SaharaOccidental #Sahara #polisario #rasd #Algerie #Algeria #Morocco #Maroc #الصحراء_الغربية</t>
  </si>
  <si>
    <t>رجل كانون متخصص في الحكامة الدولية، أمارس الإقتصاد الرقمي و السياحة الرسمية _xD83D__xDE1D__xD83D__xDE1D_ شعاري:الطنز لا لون له لكن رائحته كريهة..._xD83D__xDE08_☠️_xD83D__xDC79__xD83E__xDD1E_</t>
  </si>
  <si>
    <t>Neutre, Libre, indépendant, tolérant et révolté .</t>
  </si>
  <si>
    <t>صحراوية حرة تواقة الى التحرر من نير جبهة البوليساريو والجزائر-لا أحد يرتضي تحمل شظف العيش بمخيمات تندوف.</t>
  </si>
  <si>
    <t>Presidenta de la Asoociación de saharauis de Tenerife.</t>
  </si>
  <si>
    <t>I was born intelligent, education ruined me.</t>
  </si>
  <si>
    <t>Ne pas lutter contre mais construire avec</t>
  </si>
  <si>
    <t>Support Tunisian entrepreneurs scale-up! Share my knowledge, volunteer and travel #Yallah</t>
  </si>
  <si>
    <t>mon expertise bancaire</t>
  </si>
  <si>
    <t>Rédacteur foot Maroc-Tunisie sur @LucarneOpposee et occasionnellement pour @sofoot , passé par @EchoSciGre et Sport Translations, ex-pigiste pour @ledauphine</t>
  </si>
  <si>
    <t>Patte gauche journalistique
Team Tunisia 
Team Display Sport  
https://t.co/mSlaBHhMki
https://t.co/lHr0Du1Nmr</t>
  </si>
  <si>
    <t>Journalist, RTs are not endorsments</t>
  </si>
  <si>
    <t>_xD83C__xDFA9_abogo por existir
_xD83C__xDFA9_Ex musulman
_xD83C__xDFA9_Ateísta
_xD83C__xDFA9_Atheist</t>
  </si>
  <si>
    <t>الصحافة والإعلام</t>
  </si>
  <si>
    <t>Rachid, 25 years old from Morocco, i'm an Universitary Student, Languages: English, Tamazight, Arabic, French and a little Spanish :))</t>
  </si>
  <si>
    <t>Consultant en Communication I Journaliste I Directeur de campagne de Mounir Baatour, candidat à l’élection présidentielle de #Tunisie #Baatour2019 _xD83C__xDDF9__xD83C__xDDF3__xD83C__xDFF3_️‍_xD83C__xDF08_</t>
  </si>
  <si>
    <t>Avocat - Co-fondateur de SHAMS _xD83C__xDFF3_️‍_xD83C__xDF08_ - Candidat à la Présidence de la #Tunisie - 2019 _xD83C__xDDF9__xD83C__xDDF3_ #Baatour2019</t>
  </si>
  <si>
    <t>Liberté égalité espoir
vous pouvez corriger mon Fr n'est pas parfait, ni mon anglais _xD83E__xDD17_</t>
  </si>
  <si>
    <t>Athée, gay, laïque, libre penseur Atheist, gay, secularist, free thinker / Instagram : https://t.co/sx0WM6hhh0 Facebook :</t>
  </si>
  <si>
    <t>Optissimiste</t>
  </si>
  <si>
    <t>‏‏‏‏‏‏‏‏الله☝⛳ الوطن ⛳ الملك‎ _xD83C__xDDF2__xD83C__xDDE6_
 ‎‎#الصحراء_المغربية_xD83C__xDDF2__xD83C__xDDE6_
_xD83D__xDD78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D__xDD78__xD83D__xDD78_</t>
  </si>
  <si>
    <t>_xD83D__xDC9E_ اللهم صَــــــل على مُحَمَّــــــــدٍ وَّ آلِ مُحَمَّــــــــدٍ _xD83D__xDC9E_#الصحراء_مغربية #القدس_عاصمة_فلسطين_الابدية_xD83C__xDDF5__xD83C__xDDF8_#المغرب_خط_احمر_xD83C__xDDF2__xD83C__xDDE6__xD83D__xDD2A__xD83D__xDE21_#ودادية❤️✌️االخاص⛔️</t>
  </si>
  <si>
    <t>Love for Morocco.. Passion for Africa.. Respect for our diverse humanity.. Speak on my own personal responsibility</t>
  </si>
  <si>
    <t>قل لشاتمك ومغتابك وكارهك سبحان الذي سخرك لحمل سيئاتنا ، كما سخر الحمير لحمل متاعنا.. #القدس_عاصمة_فلسطين_الابدية_xD83C__xDDF5__xD83C__xDDF8_#الخاص مهمل⛔️_xD83D__xDEAB__xD83D__xDE21__xD83D__xDD2A_#الصحراء_مغربية_xD83C__xDDF2__xD83C__xDDE6_</t>
  </si>
  <si>
    <t>Assignement Editor @maghrebvoices</t>
  </si>
  <si>
    <t>ردوا بالكم .... «إن شر الناس منزلة يوم القيامة من يتقيه الناس مخافة لسانه»! حديث شريف و أنت تكتب فإنك تكلمني  ....</t>
  </si>
  <si>
    <t>Etudier et explorer la khorotosophie .....</t>
  </si>
  <si>
    <t>Managing editor Maghreb Voices/Digital strategist Georgetown University Alum</t>
  </si>
  <si>
    <t>Journalist, Executive Producer, International Broadcaster. The account reflects my own views.#Autism</t>
  </si>
  <si>
    <t>Philadelphia, PA</t>
  </si>
  <si>
    <t>Washington, DC</t>
  </si>
  <si>
    <t>Entre Paris &amp; ولاد حريز</t>
  </si>
  <si>
    <t>Amsterdam</t>
  </si>
  <si>
    <t>Tétouan, Royaume du Maroc</t>
  </si>
  <si>
    <t>Rabat</t>
  </si>
  <si>
    <t>Casablanca, Grand Casablanca</t>
  </si>
  <si>
    <t>On the move...!</t>
  </si>
  <si>
    <t>United States</t>
  </si>
  <si>
    <t>IMIDER</t>
  </si>
  <si>
    <t>Montréal, Québec</t>
  </si>
  <si>
    <t>Mars</t>
  </si>
  <si>
    <t>Khums, Libya, Tamazgha</t>
  </si>
  <si>
    <t>Tripoli, Cairo</t>
  </si>
  <si>
    <t>Laâyoune, Royaume du Maroc</t>
  </si>
  <si>
    <t>Woippy, France</t>
  </si>
  <si>
    <t>العيون-المغرب</t>
  </si>
  <si>
    <t>Tenerife</t>
  </si>
  <si>
    <t>Attraversiamo</t>
  </si>
  <si>
    <t>Tunis</t>
  </si>
  <si>
    <t>Tunisia-Ariana</t>
  </si>
  <si>
    <t xml:space="preserve">Paris  </t>
  </si>
  <si>
    <t>France</t>
  </si>
  <si>
    <t>Washington D.C</t>
  </si>
  <si>
    <t>Reino de Marruecos</t>
  </si>
  <si>
    <t>المملكة المغربية</t>
  </si>
  <si>
    <t>Marseille</t>
  </si>
  <si>
    <t>Tunisie</t>
  </si>
  <si>
    <t xml:space="preserve">Le Préau </t>
  </si>
  <si>
    <t>رجاء بن سلامة</t>
  </si>
  <si>
    <t>Marseille, France</t>
  </si>
  <si>
    <t>maroc</t>
  </si>
  <si>
    <t>Méchouar de Casablanca, Royaum</t>
  </si>
  <si>
    <t>Morocco</t>
  </si>
  <si>
    <t>Dakhla, Morocco/paris_xD83C__xDDEB__xD83C__xDDF7_</t>
  </si>
  <si>
    <t>Virginie, USA</t>
  </si>
  <si>
    <t>Agadir, Royaume du Maroc</t>
  </si>
  <si>
    <t>Algérie</t>
  </si>
  <si>
    <t>Egypt - Cairo</t>
  </si>
  <si>
    <t>El mundo</t>
  </si>
  <si>
    <t>Washington</t>
  </si>
  <si>
    <t>Washington DC</t>
  </si>
  <si>
    <t>http://www.fatimaelatik.nl</t>
  </si>
  <si>
    <t>https://t.co/f5jzyAOVt1</t>
  </si>
  <si>
    <t>https://t.co/RHqu897puc</t>
  </si>
  <si>
    <t>https://t.co/43i9GBYXQ7</t>
  </si>
  <si>
    <t>https://t.co/bfwj1CQY7q</t>
  </si>
  <si>
    <t>http://vankaas.blogspot.nl/</t>
  </si>
  <si>
    <t>https://t.co/f9RCH6HEJb</t>
  </si>
  <si>
    <t>https://t.co/K6B9JloOni</t>
  </si>
  <si>
    <t>https://t.co/PI0wRn6hCX</t>
  </si>
  <si>
    <t>https://t.co/ZkO2QuuXGN</t>
  </si>
  <si>
    <t>https://t.co/LiREZoqAEq</t>
  </si>
  <si>
    <t>http://t.co/HBTy36Ip3R</t>
  </si>
  <si>
    <t>https://t.co/dl4JopWAHZ</t>
  </si>
  <si>
    <t>https://t.co/fvYPHuqoYn</t>
  </si>
  <si>
    <t>http://rajabenslama.com</t>
  </si>
  <si>
    <t>https://t.co/xjIFKjiZib</t>
  </si>
  <si>
    <t>http://www.fitness4reviews.com</t>
  </si>
  <si>
    <t>https://t.co/rFxkXe88Im</t>
  </si>
  <si>
    <t>http://www.fadouamassat.com</t>
  </si>
  <si>
    <t>https://pbs.twimg.com/profile_banners/1085107846885330944/1563736287</t>
  </si>
  <si>
    <t>https://pbs.twimg.com/profile_banners/2343010125/1432033427</t>
  </si>
  <si>
    <t>https://pbs.twimg.com/profile_banners/920358149919596544/1555701293</t>
  </si>
  <si>
    <t>https://pbs.twimg.com/profile_banners/298780027/1546712008</t>
  </si>
  <si>
    <t>https://pbs.twimg.com/profile_banners/27481972/1471721356</t>
  </si>
  <si>
    <t>https://pbs.twimg.com/profile_banners/987002230929752065/1564183240</t>
  </si>
  <si>
    <t>https://pbs.twimg.com/profile_banners/948461449/1555004481</t>
  </si>
  <si>
    <t>https://pbs.twimg.com/profile_banners/1133910737884274688/1563043111</t>
  </si>
  <si>
    <t>https://pbs.twimg.com/profile_banners/928600262381637632/1510231306</t>
  </si>
  <si>
    <t>https://pbs.twimg.com/profile_banners/14520462/1552729126</t>
  </si>
  <si>
    <t>https://pbs.twimg.com/profile_banners/1155598734891335688/1564354174</t>
  </si>
  <si>
    <t>https://pbs.twimg.com/profile_banners/804994138974339072/1547481041</t>
  </si>
  <si>
    <t>https://pbs.twimg.com/profile_banners/424432585/1416065238</t>
  </si>
  <si>
    <t>https://pbs.twimg.com/profile_banners/765063817994858496/1471241527</t>
  </si>
  <si>
    <t>https://pbs.twimg.com/profile_banners/920759535979171841/1508684857</t>
  </si>
  <si>
    <t>https://pbs.twimg.com/profile_banners/41383236/1562270141</t>
  </si>
  <si>
    <t>https://pbs.twimg.com/profile_banners/1093218561152172032/1560075721</t>
  </si>
  <si>
    <t>https://pbs.twimg.com/profile_banners/1702399915/1562870626</t>
  </si>
  <si>
    <t>https://pbs.twimg.com/profile_banners/3297746276/1466956529</t>
  </si>
  <si>
    <t>https://pbs.twimg.com/profile_banners/1115055781097951232/1565322116</t>
  </si>
  <si>
    <t>https://pbs.twimg.com/profile_banners/41206840/1348957484</t>
  </si>
  <si>
    <t>https://pbs.twimg.com/profile_banners/221860135/1371672420</t>
  </si>
  <si>
    <t>https://pbs.twimg.com/profile_banners/728484182440214528/1563770178</t>
  </si>
  <si>
    <t>https://pbs.twimg.com/profile_banners/244069487/1561810969</t>
  </si>
  <si>
    <t>https://pbs.twimg.com/profile_banners/876950881/1467031700</t>
  </si>
  <si>
    <t>https://pbs.twimg.com/profile_banners/1117027038844596224/1555155331</t>
  </si>
  <si>
    <t>https://pbs.twimg.com/profile_banners/113431246/1556239912</t>
  </si>
  <si>
    <t>https://pbs.twimg.com/profile_banners/902832019947884544/1544185434</t>
  </si>
  <si>
    <t>https://pbs.twimg.com/profile_banners/355157909/1422497345</t>
  </si>
  <si>
    <t>https://pbs.twimg.com/profile_banners/1593577052/1463740612</t>
  </si>
  <si>
    <t>https://pbs.twimg.com/profile_banners/2626623564/1543312507</t>
  </si>
  <si>
    <t>https://pbs.twimg.com/profile_banners/31083935/1551262313</t>
  </si>
  <si>
    <t>https://pbs.twimg.com/profile_banners/1715575748/1405100763</t>
  </si>
  <si>
    <t>https://pbs.twimg.com/profile_banners/3993682253/1496337135</t>
  </si>
  <si>
    <t>https://pbs.twimg.com/profile_banners/1061752339/1398263399</t>
  </si>
  <si>
    <t>https://pbs.twimg.com/profile_banners/1075700209374674944/1562003713</t>
  </si>
  <si>
    <t>https://pbs.twimg.com/profile_banners/2927264177/1495795428</t>
  </si>
  <si>
    <t>https://pbs.twimg.com/profile_banners/1131613026/1442065084</t>
  </si>
  <si>
    <t>https://pbs.twimg.com/profile_banners/613497945/1562095276</t>
  </si>
  <si>
    <t>https://pbs.twimg.com/profile_banners/164760913/1551747258</t>
  </si>
  <si>
    <t>https://pbs.twimg.com/profile_banners/1099013716849217536/1550941005</t>
  </si>
  <si>
    <t>https://pbs.twimg.com/profile_banners/18982331/1565686633</t>
  </si>
  <si>
    <t>https://pbs.twimg.com/profile_banners/2776762851/1411517259</t>
  </si>
  <si>
    <t>https://pbs.twimg.com/profile_banners/403522104/1410472584</t>
  </si>
  <si>
    <t>https://pbs.twimg.com/profile_banners/1045363244062461953/1544964160</t>
  </si>
  <si>
    <t>https://pbs.twimg.com/profile_banners/1083803935641665536/1562524579</t>
  </si>
  <si>
    <t>https://pbs.twimg.com/profile_banners/1318319875/1562363089</t>
  </si>
  <si>
    <t>https://pbs.twimg.com/profile_banners/1111002556489232384/1554161414</t>
  </si>
  <si>
    <t>https://pbs.twimg.com/profile_banners/906111597441114112/1504907765</t>
  </si>
  <si>
    <t>https://pbs.twimg.com/profile_banners/72252359/1476736030</t>
  </si>
  <si>
    <t>https://pbs.twimg.com/profile_banners/743126746816520192/1529341794</t>
  </si>
  <si>
    <t>https://pbs.twimg.com/profile_banners/1686515004/1377114588</t>
  </si>
  <si>
    <t>https://pbs.twimg.com/profile_banners/759656208/1541730154</t>
  </si>
  <si>
    <t>http://abs.twimg.com/images/themes/theme1/bg.png</t>
  </si>
  <si>
    <t>http://abs.twimg.com/images/themes/theme7/bg.gif</t>
  </si>
  <si>
    <t>http://abs.twimg.com/images/themes/theme11/bg.gif</t>
  </si>
  <si>
    <t>http://abs.twimg.com/images/themes/theme16/bg.gif</t>
  </si>
  <si>
    <t>http://abs.twimg.com/images/themes/theme10/bg.gif</t>
  </si>
  <si>
    <t>http://abs.twimg.com/images/themes/theme8/bg.gif</t>
  </si>
  <si>
    <t>http://abs.twimg.com/images/themes/theme13/bg.gif</t>
  </si>
  <si>
    <t>http://abs.twimg.com/images/themes/theme9/bg.gif</t>
  </si>
  <si>
    <t>http://abs.twimg.com/images/themes/theme14/bg.gif</t>
  </si>
  <si>
    <t>http://abs.twimg.com/images/themes/theme3/bg.gif</t>
  </si>
  <si>
    <t>http://abs.twimg.com/images/themes/theme5/bg.gif</t>
  </si>
  <si>
    <t>http://abs.twimg.com/images/themes/theme6/bg.gif</t>
  </si>
  <si>
    <t>http://pbs.twimg.com/profile_images/1114751077663088640/oI4j4UhN_normal.jpg</t>
  </si>
  <si>
    <t>http://pbs.twimg.com/profile_images/1150223993821118471/tRf-yNrz_normal.jpg</t>
  </si>
  <si>
    <t>http://pbs.twimg.com/profile_images/1117028537465298950/qk5gAhI9_normal.jpg</t>
  </si>
  <si>
    <t>http://pbs.twimg.com/profile_images/2514144736/image_normal.jpg</t>
  </si>
  <si>
    <t>Open Twitter Page for This Person</t>
  </si>
  <si>
    <t>https://twitter.com/16_charaf</t>
  </si>
  <si>
    <t>https://twitter.com/salamjad3</t>
  </si>
  <si>
    <t>https://twitter.com/rafikosb</t>
  </si>
  <si>
    <t>https://twitter.com/khalid10elghali</t>
  </si>
  <si>
    <t>https://twitter.com/tama_frasich</t>
  </si>
  <si>
    <t>https://twitter.com/fatimaelatik</t>
  </si>
  <si>
    <t>https://twitter.com/mohamedbourbab</t>
  </si>
  <si>
    <t>https://twitter.com/kimberlystea</t>
  </si>
  <si>
    <t>https://twitter.com/xmg55</t>
  </si>
  <si>
    <t>https://twitter.com/lwlla1</t>
  </si>
  <si>
    <t>https://twitter.com/hamouch_s</t>
  </si>
  <si>
    <t>https://twitter.com/elbennaoui</t>
  </si>
  <si>
    <t>https://twitter.com/chehbi</t>
  </si>
  <si>
    <t>https://twitter.com/marocprimitivo</t>
  </si>
  <si>
    <t>https://twitter.com/maghrebvoices</t>
  </si>
  <si>
    <t>https://twitter.com/mtawja</t>
  </si>
  <si>
    <t>https://twitter.com/sid_hammadi</t>
  </si>
  <si>
    <t>https://twitter.com/tamazgha_united</t>
  </si>
  <si>
    <t>https://twitter.com/mamdouhrabie2</t>
  </si>
  <si>
    <t>https://twitter.com/f_gallal</t>
  </si>
  <si>
    <t>https://twitter.com/najm090</t>
  </si>
  <si>
    <t>https://twitter.com/secularlibyan</t>
  </si>
  <si>
    <t>https://twitter.com/austarwansasi</t>
  </si>
  <si>
    <t>https://twitter.com/anarawa3</t>
  </si>
  <si>
    <t>https://twitter.com/vankaas</t>
  </si>
  <si>
    <t>https://twitter.com/chebih</t>
  </si>
  <si>
    <t>https://twitter.com/eelmehdawi</t>
  </si>
  <si>
    <t>https://twitter.com/aourraz</t>
  </si>
  <si>
    <t>https://twitter.com/saharaquestion</t>
  </si>
  <si>
    <t>https://twitter.com/shoocov</t>
  </si>
  <si>
    <t>https://twitter.com/zanettitude</t>
  </si>
  <si>
    <t>https://twitter.com/timbaland57140</t>
  </si>
  <si>
    <t>https://twitter.com/breikabeiba</t>
  </si>
  <si>
    <t>https://twitter.com/sukeinandiaye</t>
  </si>
  <si>
    <t>https://twitter.com/kniiizf</t>
  </si>
  <si>
    <t>https://twitter.com/walidhelali</t>
  </si>
  <si>
    <t>https://twitter.com/mas93140</t>
  </si>
  <si>
    <t>https://twitter.com/khaliltarhouni</t>
  </si>
  <si>
    <t>https://twitter.com/karimkortbi</t>
  </si>
  <si>
    <t>https://twitter.com/fafarandole</t>
  </si>
  <si>
    <t>https://twitter.com/nanouzlatan</t>
  </si>
  <si>
    <t>https://twitter.com/asaadimohamed</t>
  </si>
  <si>
    <t>https://twitter.com/moradnemmas</t>
  </si>
  <si>
    <t>https://twitter.com/histo_rachid</t>
  </si>
  <si>
    <t>https://twitter.com/pokora_rachid</t>
  </si>
  <si>
    <t>https://twitter.com/morinolivier13</t>
  </si>
  <si>
    <t>https://twitter.com/mounirbaatour</t>
  </si>
  <si>
    <t>https://twitter.com/ladyhanou</t>
  </si>
  <si>
    <t>https://twitter.com/inesmadani3</t>
  </si>
  <si>
    <t>https://twitter.com/rajabenslama</t>
  </si>
  <si>
    <t>https://twitter.com/jeanrossignol</t>
  </si>
  <si>
    <t>https://twitter.com/fitness4reviews</t>
  </si>
  <si>
    <t>https://twitter.com/mobel30</t>
  </si>
  <si>
    <t>https://twitter.com/josefyroyaliste</t>
  </si>
  <si>
    <t>https://twitter.com/kaswid2019</t>
  </si>
  <si>
    <t>https://twitter.com/mouradmddh</t>
  </si>
  <si>
    <t>https://twitter.com/horamaghribia</t>
  </si>
  <si>
    <t>https://twitter.com/sal2965</t>
  </si>
  <si>
    <t>https://twitter.com/flitoxdz</t>
  </si>
  <si>
    <t>https://twitter.com/medni</t>
  </si>
  <si>
    <t>https://twitter.com/cyberkarim19881</t>
  </si>
  <si>
    <t>https://twitter.com/bamourbaaziz</t>
  </si>
  <si>
    <t>https://twitter.com/khorshe_d</t>
  </si>
  <si>
    <t>https://twitter.com/khorotosophe</t>
  </si>
  <si>
    <t>https://twitter.com/hicham_albs</t>
  </si>
  <si>
    <t>https://twitter.com/fadouamassat</t>
  </si>
  <si>
    <t>https://twitter.com/voafarag</t>
  </si>
  <si>
    <t>16_charaf
في يوم الصداقة العالمي.. مغاربة
وجزائريون: خاوة خاوة! https://t.co/OeGz6jCiDh</t>
  </si>
  <si>
    <t>salamjad3
أزمة طلبة الطب بالمغرب.. الاحتجاجات
مستمرة! https://t.co/thOOl85Psz</t>
  </si>
  <si>
    <t>rafikosb
في يوم الصداقة العالمي.. مغاربة
وجزائريون: خاوة خاوة! https://t.co/2MSN3enixm</t>
  </si>
  <si>
    <t>khalid10elghali
نائب الرئيس الأميركي يشيد بالمدون
الموريتاني ولد امخيطير https://t.co/vVI1CI6AIR</t>
  </si>
  <si>
    <t>tama_frasich
عسو أوبسلام.. أمازيغي هزم فرنسا
في 'بوكافر' https://t.co/LRRYOs407t</t>
  </si>
  <si>
    <t>fatimaelatik
RT @Tama_Frasich: عسو أوبسلام..
أمازيغي هزم فرنسا في 'بوكافر' https://t.co/LRRYOs407t</t>
  </si>
  <si>
    <t>mohamedbourbab
عسو أوبسلام.. أمازيغي هزم فرنسا
في 'بوكافر' https://t.co/8NNLGQzIXa</t>
  </si>
  <si>
    <t>kimberlystea
@lwlla1 @xmg55 اها طيب وش نقول
للاوروبيين الي يجون بالملايين كل
سنة _xD83E__xDD14_ https://t.co/YZpeHIBJ3E</t>
  </si>
  <si>
    <t xml:space="preserve">xmg55
</t>
  </si>
  <si>
    <t xml:space="preserve">lwlla1
</t>
  </si>
  <si>
    <t>hamouch_s
تدار من الإمارات ومصر والسعودية
.... https://t.co/TLkPQ2YJfj</t>
  </si>
  <si>
    <t>elbennaoui
ÙÙŠØ³Ø¨ÙˆÙƒ: Ø­Ø°ÙÙ†Ø§ ØµÙØ­Ø§Øª
ØªØ³ØªÙ‡Ø¯Ù Ø§Ù„Ù…ØºØ±Ø¨ ÙˆÙ„ÙŠØ¨ÙŠØ§
https://t.co/Tvi8T36xVF</t>
  </si>
  <si>
    <t>chehbi
@MarocPrimitivo @kimberlystea Ø§Ù„ØªÙˆÙŠØª
Ø±Ø§Ù‡ ÙÙ€2017 Ùˆ Ø§Ù„ØµÙˆØ±Ø©
Ø¯ÙŠØ§Ù„ @maghrebvoices</t>
  </si>
  <si>
    <t>marocprimitivo
@chehbi @kimberlystea @maghrebvoices
Ø§Ù„Ù…Ø¹Ù„ÙˆÙ…Ø© Ø§Ù„Ù…ØºÙ„ÙˆØ·Ø©
Ù„Ø§ ØªØªÙ‚Ø§Ø¯Ù…. @maghrebvoices</t>
  </si>
  <si>
    <t>maghrebvoices
قتلى وجرحى في انفجار ببنغازي https://t.co/iOp9WyWduC</t>
  </si>
  <si>
    <t>mtawja
"Ø£ØµÙ€ÙˆØ§Øª Ù…Ù€ØºØ§Ø±Ø¨Ù€ÙŠÙ€Ø©"
ØªØ³Ù„Ù‘Ø· Ø§Ù„Ø¶ÙˆØ¡ Ø¹Ù„Ù‰ Ø§Ø­ØªØ¬Ø§Ø¬Ø§ØªÙ†Ø§
Ù„Ø£ÙˆÙ„ Ù…Ø±Ù‘Ø©... Ø¹Ù„Ù‰ Ø³Ù„Ø§Ù…ØªÙƒÙ…!
ÙˆØ´ÙƒØ±Ø§! https://t.co/qQh9Gv2hgL</t>
  </si>
  <si>
    <t>sid_hammadi
RT @Tamazgha_united: Ø§Ø­ØªØ¬Ø§Ø¬Ø§
Ø¹Ù„Ù‰ Ø´Ø±ÙƒØ© Ù…Ù†Ø§Ø¬Ù….. Ù…Ø¸Ø§Ù‡Ø±Ø§Øª
Ø¬Ø¯ÙŠØ¯Ø© Ø¨Ø¥Ù…ÙŠØ¶Ø± https://t.co/ekUaI1e75P</t>
  </si>
  <si>
    <t>tamazgha_united
أسماء شوارع بالأمازيغية.. مغاربة:
وأخيرا! https://t.co/zZ4nkEpiaf</t>
  </si>
  <si>
    <t>mamdouhrabie2
RT @f_gallal: Ø§Ù„Ø¥Ù†ÙØ§Ù‚ Ø¹Ù„Ù‰
Ø§Ù„Ø¯ÙŠÙ† Ù…Ù‚Ø§Ø¨Ù„ Ø§Ù„Ø¥Ù†ÙØ§Ù‚
Ø¹Ù„Ù‰ Ø§Ù„Ø«Ù‚Ø§ÙØ© ÙÙŠ Ø§Ù„Ø¯ÙˆÙ„
Ø§Ù„Ù…ØºØ§Ø±Ø¨ÙŠØ©ØŒ ÙˆÙ„ÙŠØ¨ÙŠØ§
ØºØ§Ø¦Ø¨Ø© Ø¹Ù† Ø§Ù„Ø§Ù†ÙÙˆØºØ±Ø§Ù
... @maghrebvoices https://t.co/9lâ€¦</t>
  </si>
  <si>
    <t>f_gallal
RT @AusTarwaNsasi: Ø¨Ù„Ø¬ÙŠÙƒÙŠØ§Øª
ÙŠÙØ¹Ø¨ÙÙ‘Ø¯Ù† Ø·Ø±ÙŠÙ‚Ø§ ÙÙŠ
Ù‚Ø±ÙŠØ©.. Ù…ØºØ§Ø±Ø¨Ø©: Ø£ÙŠÙ†
Ø§Ù„Ù…Ø³Ø¤ÙˆÙ„ÙˆÙ†ØŸ https://t.co/TG9hkD0yN9</t>
  </si>
  <si>
    <t>najm090
@f_gallal @maghrebvoices Ø§Ù„Ø¥Ù†ÙØ§Ù‚
Ø¹ Ø§Ù„Ø¯ÙŠÙ† ÙÙŠ Ø´Ø¹ÙˆØ¨Ù†Ø§
ÙÙ‚Ø· Ù…Ø±ØªØ¨Ø§Øª Ùˆ ÙƒÙ‡Ø±Ø¨Ø§Ø¡
Ø§Ù„Ù…Ø³Ø§Ø¬Ø¯ Ø¨Ø¹Ø¯ÙŠÙ† ÙƒÙ…Ø³Ù„Ù…ÙŠÙ†
Ø§Ù„Ø«Ù‚Ø§ÙØ© Ù„Ø§ ÙŠØ¬Ø¨ Ø£Ù†
ØªÙ†ÙØµÙ„ Ø¹Ù† Ø§Ù„Ø¯ÙŠÙ†</t>
  </si>
  <si>
    <t>secularlibyan
RT @AusTarwaNsasi: Ø¨Ù„Ø¬ÙŠÙƒÙŠØ§Øª
ÙŠÙØ¹Ø¨ÙÙ‘Ø¯Ù† Ø·Ø±ÙŠÙ‚Ø§ ÙÙŠ
Ù‚Ø±ÙŠØ©.. Ù…ØºØ§Ø±Ø¨Ø©: Ø£ÙŠÙ†
Ø§Ù„Ù…Ø³Ø¤ÙˆÙ„ÙˆÙ†ØŸ https://t.co/TG9hkD0yN9</t>
  </si>
  <si>
    <t>austarwansasi
Ø¨Ù„Ø¬ÙŠÙƒÙŠØ§Øª ÙŠÙØ¹Ø¨ÙÙ‘Ø¯Ù†
Ø·Ø±ÙŠÙ‚Ø§ ÙÙŠ Ù‚Ø±ÙŠØ©.. Ù…ØºØ§Ø±Ø¨Ø©:
Ø£ÙŠÙ† Ø§Ù„Ù…Ø³Ø¤ÙˆÙ„ÙˆÙ†ØŸ https://t.co/TG9hkD0yN9</t>
  </si>
  <si>
    <t>anarawa3
@f_gallal @maghrebvoices Ø¹Ù†Ø¯ÙŠ
ÙØ³ØªØ§Ù† Ø§Ø­Ù…Ø± Ù†Ø³Ø®Ø© Ù…Ù†
Ù„Ø¨Ø³ØªÙƒ</t>
  </si>
  <si>
    <t>vankaas
RT @chebih: Ø§Ø­ØªØ¬Ø§Ø¬Ø§ Ø¹Ù„Ù‰
Ù…Ù†Ø§Ø¬Ù… Ø§Ù„Ù‡ÙˆÙ„Ø¯ÙŠÙ†Øº Ø§Ù„Ù…Ù„ÙƒÙŠ
Ø¨Ø§Ù„Ù…ØºØ±Ø¨.. Ø³ÙƒØ§Ù† Ø¥Ù…ÙŠØ¶Ø±
ÙŠØªØ¸Ø§Ù‡Ø±ÙˆÙ† https://t.co/qTnPZxzzMY</t>
  </si>
  <si>
    <t>chebih
Ø§Ø­ØªØ¬Ø§Ø¬Ø§ Ø¹Ù„Ù‰ Ù…Ù†Ø§Ø¬Ù…
Ø§Ù„Ù‡ÙˆÙ„Ø¯ÙŠÙ†Øº Ø§Ù„Ù…Ù„ÙƒÙŠ
Ø¨Ø§Ù„Ù…ØºØ±Ø¨.. Ø³ÙƒØ§Ù† Ø¥Ù…ÙŠØ¶Ø±
ÙŠØªØ¸Ø§Ù‡Ø±ÙˆÙ† https://t.co/qTnPZxzzMY</t>
  </si>
  <si>
    <t>eelmehdawi
@f_gallal @maghrebvoices ÙƒÙŠÙ
Ø§Ù†ÙØ§Ù‚ Ø¹Ù„ÙŠ Ø§Ù„Ø¯ÙŠÙ† ØŸØŸ</t>
  </si>
  <si>
    <t>aourraz
Ø¨Ø§Ù„Ù†Ø³Ø¨Ø© Ù„Ù„Ø¨Ø§Ø­Ø« ÙÙŠ
ÙÙŠ Ø§Ù„Ù…Ø¹Ù‡Ø¯ Ø§Ù„Ù…ØºØ±Ø¨ÙŠ
Ù„ØªØ­Ù„ÙŠÙ„ Ø§Ù„Ø³ÙŠØ§Ø³Ø§ØªØŒ
Ø±Ø´ÙŠØ¯ Ø£ÙˆØ±Ø§Ø² ÙØ¥Ù† "ÙØ´Ù„"
Ø§Ù„Ù†Ù…ÙˆØ°Ø¬ Ø§Ù„Ø­Ø§Ù„ÙŠ Ù‡Ùˆ
"ØªØ­ØµÙŠÙ„ Ø­Ø§ØµÙ„" Ù„Ø¹Ø¯Ø©
ØªØ±Ø§ÙƒÙ…Ø§ØªØŒ Ù„Ø§ÙØªØ§ ÙÙŠ
Ø§Ù„ÙˆÙ‚Øª Ù†ÙØ³Ù‡ Ø¥Ù„Ù‰ Ø£Ù†
Ø§Ù„Ù†Ù…ÙˆØ°Ø¬ Ø§Ù„Ù…Ø°ÙƒÙˆØ± Ù„ÙŠØ³
Ø®Ø§ØµØ§ Ø¨Ø§Ù„Ù…ØºØ±Ø¨ Ø¥Ù†Ù…Ø§
Ù…Ø³ØªÙ„Ù‡Ù… Ù…Ù† Ø¨Ø¹Ø¶ Ø§Ù„Ù†Ù…Ø§Ø°Ø¬
Ø§Ù„Ø¹Ø§Ù„Ù…ÙŠØ©. https://t.co/GMg9YaQm4B</t>
  </si>
  <si>
    <t>saharaquestion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</si>
  <si>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shoocov
أكد استعداده لكشف ما حدث خلال العشرية
السوداء ب #الجزائر نزار للعسكريين
: كيف تقبلون بهاذا الوضع ؟ https://t.co/x0154IQ51y
https://t.co/yfICTMi4U8</t>
  </si>
  <si>
    <t>zanettitude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</si>
  <si>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timbaland57140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</si>
  <si>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breikabeiba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</si>
  <si>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sukeinandiaye
RT @chebih: Ø§Ø­ØªØ¬Ø§Ø¬Ø§ Ø¹Ù„Ù‰
Ù…Ù†Ø§Ø¬Ù… Ø§Ù„Ù‡ÙˆÙ„Ø¯ÙŠÙ†Øº Ø§Ù„Ù…Ù„ÙƒÙŠ
Ø¨Ø§Ù„Ù…ØºØ±Ø¨.. Ø³ÙƒØ§Ù† Ø¥Ù…ÙŠØ¶Ø±
ÙŠØªØ¸Ø§Ù‡Ø±ÙˆÙ† https://t.co/qTnPZxzzMY</t>
  </si>
  <si>
    <t>kniiizf
RT @walidhelali: Les Budgets #Culture
vs #Religion dans les pays du #Maghreb
via @maghrebvoices (Base : Lois
de finances 2019 respectivesâ€¦</t>
  </si>
  <si>
    <t>walidhelali
@NanouZlatan @fafarandole @maghrebvoices
Allah est prÃ©sent partt et dans
chacun de nous.. et l'Islam c'est
avant tout avoir un comportement
respectueux envers son prochain..
Sinon un budget Religion important
ne fait pas forcÃ©ment un peuple
pieux ou avancÃ©.. AprÃ¨s c'est
votre pt de vue, et je le respecte
ðŸ˜Š</t>
  </si>
  <si>
    <t>mas93140
RT @walidhelali: Les Budgets #Culture
vs #Religion dans les pays du #Maghreb
via @maghrebvoices (Base : Lois
de finances 2019 respectivesâ€¦</t>
  </si>
  <si>
    <t>khaliltarhouni
RT @walidhelali: Les Budgets #Culture
vs #Religion dans les pays du #Maghreb
via @maghrebvoices (Base : Lois
de finances 2019 respectivesâ€¦</t>
  </si>
  <si>
    <t>karimkortbi
RT @shoocov: Ù‚Ø§Ù„ Ø¨Ø¹Ø¯ Ù‚Ø±Ø§Ø±
Ø§Ø¹ØªÙ‚Ø§Ù„Ù‡ Ø¥Ù† "Ø£ÙŠØ§Ù…Ø§
Ø³ÙˆØ¯Ø§Ø¡ ØªÙ†ØªØ¸Ø± #Ø§Ù„Ø¬Ø²Ø§Ø¦Ø±
" Ø§Ù„Ø¬Ù†Ø±Ø§Ù„ Ù†Ø²Ø§Ø± : Ø§Ù„Ø³Ø¹ÙŠØ¯
Ø¨ÙˆØªÙÙ„ÙŠÙ‚Ø© ÙŠØªØ­ÙƒÙ… ÙÙŠ
Ù‚Ø±Ø¯ ðŸ’ ØºÙŠØ± ØµØ§Ù„Ø­ Ù…Ù†
Ø²Ù†Ø²Ø§Ù†ØªÙ‡ . httpâ€¦</t>
  </si>
  <si>
    <t>fafarandole
RT @walidhelali: Les Budgets #Culture
vs #Religion dans les pays du #Maghreb
via @maghrebvoices (Base : Lois
de finances 2019 respectivesâ€¦</t>
  </si>
  <si>
    <t>nanouzlatan
@walidhelali @fafarandole @maghrebvoices
Si la culture c'est les boÃ®tes
de nuit et les festival bizarre
c'est la honte. Comme vous dites
c'est mon point de vue et inch'Allah
le point de vue de beaucoup de
tunisien</t>
  </si>
  <si>
    <t>asaadimohamed
Ø§Ù„ÙƒØ§Ù: Ø§Ù„ÙˆØ¯Ø§Ø¯ Ø®Ø³Ø±
Ù†Ù‡Ø§Ø¦ÙŠ Ø£Ø¨Ø·Ø§Ù„ Ø£ÙØ±ÙŠÙ‚ÙŠØ§
ÙˆØ§Ù„Ù„Ù‚Ø¨ Ù„Ù„ØªØ±Ø¬ÙŠ https://t.co/UQasruNCbF</t>
  </si>
  <si>
    <t>moradnemmas
Ø¥ÙŠÙˆØ§ ØµØ§ÙÙŠ Ù…Ø§ Ù‚Ø±Ø§ ØªØ§Ù‡Ùˆ
Ø¨Ø§Ù‚ÙŠ Ù‡ÙŠØ± Ù‚Ø±ÙŠ Ø§Ù„ÙˆÙ„Ø§Ø¯Ø§Øª
Ø·ÙˆØ² ÙˆØ·Ø±Ø·Ø². https://t.co/sUFFIlhGNj</t>
  </si>
  <si>
    <t>histo_rachid
Ø£Ø³Ù…Ø§Ø¡ Ø´ÙˆØ§Ø±Ø¹ Ø¨Ø§Ù„Ø£Ù…Ø§Ø²ÙŠØºÙŠØ©..
Ù…ØºØ§Ø±Ø¨Ø©: ÙˆØ£Ø®ÙŠØ±Ø§! https://t.co/ee5ZAELSE3</t>
  </si>
  <si>
    <t>pokora_rachid
الجزائر.. الحكم ببراءة رافع العلم
الأمازيغي https://t.co/fNAGIXz5B6</t>
  </si>
  <si>
    <t>morinolivier13
RT @mounirbaatour: بعطور: سألغي
تجريم المثلية إذا صرت رئيسا لتونس
https://t.co/6xs2HKr8kH</t>
  </si>
  <si>
    <t>mounirbaatour
بعطور: سألغي تجريم المثلية إذا
صرت رئيسا لتونس https://t.co/6xs2HKr8kH</t>
  </si>
  <si>
    <t>ladyhanou
RT @mounirbaatour: بعطور: سألغي
تجريم المثلية إذا صرت رئيسا لتونس
https://t.co/6xs2HKr8kH</t>
  </si>
  <si>
    <t>inesmadani3
RT @mounirbaatour: بعطور: سألغي
تجريم المثلية إذا صرت رئيسا لتونس
https://t.co/6xs2HKr8kH</t>
  </si>
  <si>
    <t>rajabenslama
احترمه وأقدر شجاعته https://t.co/0jQAeY03Lf</t>
  </si>
  <si>
    <t>jeanrossignol
RT @mounirbaatour: بعطور: سألغي
تجريم المثلية إذا صرت رئيسا لتونس
https://t.co/6xs2HKr8kH</t>
  </si>
  <si>
    <t>fitness4reviews
لأول مرة في تاريخه التلفزيون العمومي
يبث محاضرة مالك بن نبي https://t.co/gV1xhLKoCx</t>
  </si>
  <si>
    <t>mobel30
الجمعة 25 بالجزائر.. المتظاهرون
يرفضون الحوار مع رموز النظام https://t.co/PYZsDi2a6t</t>
  </si>
  <si>
    <t>josefyroyaliste
RT @shoocov: أكد استعداده لكشف
ما حدث خلال العشرية السوداء ب #الجزائر
نزار للعسكريين : كيف تقبلون بهاذا
الوضع ؟ https://t.co/x0154IQ51y
ht…</t>
  </si>
  <si>
    <t>kaswid2019
RT @shoocov: أكد استعداده لكشف
ما حدث خلال العشرية السوداء ب #الجزائر
نزار للعسكريين : كيف تقبلون بهاذا
الوضع ؟ https://t.co/x0154IQ51y
ht…</t>
  </si>
  <si>
    <t>mouradmddh
RT @shoocov: أكد استعداده لكشف
ما حدث خلال العشرية السوداء ب #الجزائر
نزار للعسكريين : كيف تقبلون بهاذا
الوضع ؟ https://t.co/x0154IQ51y
ht…</t>
  </si>
  <si>
    <t>horamaghribia
RT @shoocov: أكد استعداده لكشف
ما حدث خلال العشرية السوداء ب #الجزائر
نزار للعسكريين : كيف تقبلون بهاذا
الوضع ؟ https://t.co/x0154IQ51y
ht…</t>
  </si>
  <si>
    <t>sal2965
خبراء: لهذه الأسباب يصعب أن تُسلم
إسبانيا نزار للجزائر https://t.co/IYHG73Bu7r</t>
  </si>
  <si>
    <t>flitoxdz
RT @shoocov: أكد استعداده لكشف
ما حدث خلال العشرية السوداء ب #الجزائر
نزار للعسكريين : كيف تقبلون بهاذا
الوضع ؟ https://t.co/x0154IQ51y
ht…</t>
  </si>
  <si>
    <t>medni
بالصور والفيديو.. حنين مغاربة لـ"الزمن
الجميل"! https://t.co/q58jKUHsJV
https://t.co/qmNNtsdoAX</t>
  </si>
  <si>
    <t>cyberkarim19881
مواطن مغربي يطلب رخصة للمشي على
الرصيف! https://t.co/lKQlKhJVPT</t>
  </si>
  <si>
    <t>bamourbaaziz
بكل الوان الطيف . بوشاشي: الحراك
ليس موجها ضد شخص أو مؤسسة https://t.co/pIbtbKeTDG</t>
  </si>
  <si>
    <t>khorshe_d
باحث تونسي: تم العبث بالقرآن بعد
وفاة الرسول https://t.co/F5zydsGGKg</t>
  </si>
  <si>
    <t>khorotosophe
باحث تونسي: تم العبث بالقرآن بعد
وفاة الرسول https://t.co/oA4G3laJJv</t>
  </si>
  <si>
    <t>hicham_albs
في تونس.. محتجون يغلقون طريقا بسبب
انقطاع الماء https://t.co/Wde27a1XTS</t>
  </si>
  <si>
    <t>fadouamassat
متطوعات وبيكيني وكبت https://t.co/vBjxQDf8re</t>
  </si>
  <si>
    <t>voafarag
RT @FadouaMassat: متطوعات وبيكيني
وكبت https://t.co/vBjxQDf8re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</si>
  <si>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</si>
  <si>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</si>
  <si>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</si>
  <si>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</si>
  <si>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</si>
  <si>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</si>
  <si>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</si>
  <si>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</si>
  <si>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</si>
  <si>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</si>
  <si>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</si>
  <si>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</si>
  <si>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</si>
  <si>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</si>
  <si>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</si>
  <si>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</si>
  <si>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</si>
  <si>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</si>
  <si>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</si>
  <si>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</si>
  <si>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</si>
  <si>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</si>
  <si>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</si>
  <si>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</si>
  <si>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</si>
  <si>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</si>
  <si>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</si>
  <si>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</si>
  <si>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</si>
  <si>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</si>
  <si>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</si>
  <si>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</si>
  <si>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</si>
  <si>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</si>
  <si>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</si>
  <si>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</si>
  <si>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</si>
  <si>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</si>
  <si>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</si>
  <si>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</si>
  <si>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</si>
  <si>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</si>
  <si>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</si>
  <si>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</si>
  <si>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</si>
  <si>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</si>
  <si>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</si>
  <si>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</si>
  <si>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</si>
  <si>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</si>
  <si>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</si>
  <si>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</si>
  <si>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</si>
  <si>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</si>
  <si>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</si>
  <si>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</si>
  <si>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</si>
  <si>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</si>
  <si>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</si>
  <si>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</si>
  <si>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</si>
  <si>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</si>
  <si>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</si>
  <si>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</si>
  <si>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</si>
  <si>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</si>
  <si>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</si>
  <si>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</si>
  <si>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</si>
  <si>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</si>
  <si>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</si>
  <si>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</si>
  <si>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</si>
  <si>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</si>
  <si>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</si>
  <si>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</si>
  <si>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</si>
  <si>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</si>
  <si>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</si>
  <si>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</si>
  <si>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</si>
  <si>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</si>
  <si>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</si>
  <si>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</si>
  <si>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</si>
  <si>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</si>
  <si>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https://www.maghrebvoices.com/a/506681.html https://www.maghrebvoices.com/a/506848.html https://www.maghrebvoices.com/a/507115.html https://www.maghrebvoices.com/a/507186.html https://www.maghrebvoices.com/a/502882.html https://www.maghrebvoices.com/a/508248.html https://www.maghrebvoices.com/a/506767.html https://www.maghrebvoices.com/a/morocco-assou-oubasslam-history/422654.html https://www.maghrebvoices.com/a/507311.html https://www.maghrebvoices.com/a/507186.html?fbclid=IwAR0a07J28zTAPEqkSeAm4UbpeS1XaxO-cmbJW9W1wLJ58gthk0el6QXJ5oU</t>
  </si>
  <si>
    <t>https://www.maghrebvoices.com/a/507929.html https://www.maghrebvoices.com/a/507582.html</t>
  </si>
  <si>
    <t>https://www.maghrebvoices.com/a/508095.html https://www.maghrebvoices.com/a/507302.html https://www.maghrebvoices.com/a/507544.html https://www.maghrebvoices.com/a/507681.html https://www.maghrebvoices.com/a/507735.html https://www.maghrebvoices.com/a/508014.html https://www.maghrebvoices.com/a/508070.html</t>
  </si>
  <si>
    <t>https://www.maghrebvoices.com/a/%d9%85%d8%aa%d8%b7%d9%88%d8%b9%d8%a7%d8%aa-%d9%88%d8%a8%d9%8a%d9%83%d9%8a%d9%86%d9%8a-%d9%88%d9%83%d8%a8%d8%aa/507892.html https://www.maghrebvoices.com/a/506935.html https://www.maghrebvoices.com/a/507483.html https://www.maghrebvoices.com/a/506775.html https://www.maghrebvoices.com/a/506848.html https://www.maghrebvoices.com/a/506938.html https://www.maghrebvoices.com/a/506974.html https://www.maghrebvoices.com/a/506961.html https://www.maghrebvoices.com/a/506950.html https://www.maghrebvoices.com/a/507075.html</t>
  </si>
  <si>
    <t>https://www.maghrebvoices.com/a/507311.html https://www.maghrebvoices.com/a/507768.html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</si>
  <si>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</si>
  <si>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</si>
  <si>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</si>
  <si>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</si>
  <si>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</si>
  <si>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</si>
  <si>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</si>
  <si>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</si>
  <si>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</si>
  <si>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</si>
  <si>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</si>
  <si>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</si>
  <si>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</si>
  <si>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culture</t>
  </si>
  <si>
    <t>religion</t>
  </si>
  <si>
    <t>maghreb</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</si>
  <si>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</si>
  <si>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</si>
  <si>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</si>
  <si>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</si>
  <si>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</si>
  <si>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</si>
  <si>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</si>
  <si>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</si>
  <si>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</si>
  <si>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</si>
  <si>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</si>
  <si>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ø§ù„ø¬ø²ø§ø¦ø± الجزائر</t>
  </si>
  <si>
    <t>Top Words in Tweet in Entire Graph</t>
  </si>
  <si>
    <t>Words in Sentiment List#1: Positive</t>
  </si>
  <si>
    <t>Words in Sentiment List#2: Negative</t>
  </si>
  <si>
    <t>Words in Sentiment List#3: Angry/Violent</t>
  </si>
  <si>
    <t>Non-categorized Words</t>
  </si>
  <si>
    <t>Total Words</t>
  </si>
  <si>
    <t>ø</t>
  </si>
  <si>
    <t>ù</t>
  </si>
  <si>
    <t>ùšø</t>
  </si>
  <si>
    <t>øªø</t>
  </si>
  <si>
    <t>ùšù</t>
  </si>
  <si>
    <t>Top Words in Tweet in G1</t>
  </si>
  <si>
    <t>ùˆø</t>
  </si>
  <si>
    <t>ùš</t>
  </si>
  <si>
    <t>ùˆù</t>
  </si>
  <si>
    <t>øª</t>
  </si>
  <si>
    <t>øºø</t>
  </si>
  <si>
    <t>Top Words in Tweet in G2</t>
  </si>
  <si>
    <t>øªù</t>
  </si>
  <si>
    <t>#ø</t>
  </si>
  <si>
    <t>ùˆøªù</t>
  </si>
  <si>
    <t>Top Words in Tweet in G3</t>
  </si>
  <si>
    <t>les</t>
  </si>
  <si>
    <t>pays</t>
  </si>
  <si>
    <t>et</t>
  </si>
  <si>
    <t>dans</t>
  </si>
  <si>
    <t>c'est</t>
  </si>
  <si>
    <t>Top Words in Tweet in G4</t>
  </si>
  <si>
    <t>Top Words in Tweet in G5</t>
  </si>
  <si>
    <t>بعطور</t>
  </si>
  <si>
    <t>سألغي</t>
  </si>
  <si>
    <t>تجريم</t>
  </si>
  <si>
    <t>المثلية</t>
  </si>
  <si>
    <t>إذا</t>
  </si>
  <si>
    <t>صرت</t>
  </si>
  <si>
    <t>رئيسا</t>
  </si>
  <si>
    <t>لتونس</t>
  </si>
  <si>
    <t>Top Words in Tweet in G6</t>
  </si>
  <si>
    <t>Top Words in Tweet in G7</t>
  </si>
  <si>
    <t>øº</t>
  </si>
  <si>
    <t>ùƒùš</t>
  </si>
  <si>
    <t>ùƒø</t>
  </si>
  <si>
    <t>Top Words in Tweet in G8</t>
  </si>
  <si>
    <t>في</t>
  </si>
  <si>
    <t>Top Words in Tweet in G9</t>
  </si>
  <si>
    <t>Top Words in Tweet in G10</t>
  </si>
  <si>
    <t>عسو</t>
  </si>
  <si>
    <t>أوبسلام</t>
  </si>
  <si>
    <t>أمازيغي</t>
  </si>
  <si>
    <t>هزم</t>
  </si>
  <si>
    <t>فرنسا</t>
  </si>
  <si>
    <t>'بوكافر'</t>
  </si>
  <si>
    <t>Top Words in Tweet</t>
  </si>
  <si>
    <t>ø ù øªø ùšø ùˆø ùš ùšù ùˆù øª øºø</t>
  </si>
  <si>
    <t>ø ù øªù ùšø shoocov ùˆø øªø #ø ùˆøªù ùšù</t>
  </si>
  <si>
    <t>ø ù maghrebvoices les walidhelali pays fafarandole et dans c'est</t>
  </si>
  <si>
    <t>ø ù ùšù ùšø ùˆù ùš øºø maghrebvoices f_gallal øª</t>
  </si>
  <si>
    <t>بعطور سألغي تجريم المثلية إذا صرت رئيسا لتونس mounirbaatour</t>
  </si>
  <si>
    <t>ø ù maghrebvoices kimberlystea</t>
  </si>
  <si>
    <t>ø ù ùˆù øªø ùšù øº ùƒùš øºø ùƒø ùšø</t>
  </si>
  <si>
    <t>ø ù ùšø øªø ùˆù øª في ùˆø ùš ùšù</t>
  </si>
  <si>
    <t>ø ù ùšø øªø ùƒø øª</t>
  </si>
  <si>
    <t>عسو أوبسلام أمازيغي هزم فرنسا في 'بوكافر'</t>
  </si>
  <si>
    <t>Top Word Pairs in Tweet in Entire Graph</t>
  </si>
  <si>
    <t>ø,ø</t>
  </si>
  <si>
    <t>ø,ù</t>
  </si>
  <si>
    <t>ù,ø</t>
  </si>
  <si>
    <t>ù,ù</t>
  </si>
  <si>
    <t>ø,ùšø</t>
  </si>
  <si>
    <t>øªø,ø</t>
  </si>
  <si>
    <t>ùšø,ø</t>
  </si>
  <si>
    <t>ùšù,ø</t>
  </si>
  <si>
    <t>ù,ùš</t>
  </si>
  <si>
    <t>ùˆø,ø</t>
  </si>
  <si>
    <t>Top Word Pairs in Tweet in G1</t>
  </si>
  <si>
    <t>ù,øªø</t>
  </si>
  <si>
    <t>ø,øªø</t>
  </si>
  <si>
    <t>Top Word Pairs in Tweet in G2</t>
  </si>
  <si>
    <t>ø,øªù</t>
  </si>
  <si>
    <t>øªù,ø</t>
  </si>
  <si>
    <t>ùšø,ù</t>
  </si>
  <si>
    <t>ø,ùˆø</t>
  </si>
  <si>
    <t>Top Word Pairs in Tweet in G3</t>
  </si>
  <si>
    <t>fafarandole,maghrebvoices</t>
  </si>
  <si>
    <t>les,pays</t>
  </si>
  <si>
    <t>walidhelali,fafarandole</t>
  </si>
  <si>
    <t>les,budgets</t>
  </si>
  <si>
    <t>budgets,#culture</t>
  </si>
  <si>
    <t>#culture,vs</t>
  </si>
  <si>
    <t>vs,#religion</t>
  </si>
  <si>
    <t>Top Word Pairs in Tweet in G4</t>
  </si>
  <si>
    <t>ø,ùšù</t>
  </si>
  <si>
    <t>øºø,ø</t>
  </si>
  <si>
    <t>ù,øºø</t>
  </si>
  <si>
    <t>Top Word Pairs in Tweet in G5</t>
  </si>
  <si>
    <t>بعطور,سألغي</t>
  </si>
  <si>
    <t>سألغي,تجريم</t>
  </si>
  <si>
    <t>تجريم,المثلية</t>
  </si>
  <si>
    <t>المثلية,إذا</t>
  </si>
  <si>
    <t>إذا,صرت</t>
  </si>
  <si>
    <t>صرت,رئيسا</t>
  </si>
  <si>
    <t>رئيسا,لتونس</t>
  </si>
  <si>
    <t>mounirbaatour,بعطور</t>
  </si>
  <si>
    <t>Top Word Pairs in Tweet in G6</t>
  </si>
  <si>
    <t>ù,maghrebvoices</t>
  </si>
  <si>
    <t>Top Word Pairs in Tweet in G7</t>
  </si>
  <si>
    <t>ù,ùˆù</t>
  </si>
  <si>
    <t>ùˆù,ø</t>
  </si>
  <si>
    <t>ùšù,øº</t>
  </si>
  <si>
    <t>Top Word Pairs in Tweet in G8</t>
  </si>
  <si>
    <t>ø,ùˆù</t>
  </si>
  <si>
    <t>Top Word Pairs in Tweet in G9</t>
  </si>
  <si>
    <t>ø,ùƒø</t>
  </si>
  <si>
    <t>ùƒø,ù</t>
  </si>
  <si>
    <t>ø,øª</t>
  </si>
  <si>
    <t>Top Word Pairs in Tweet in G10</t>
  </si>
  <si>
    <t>عسو,أوبسلام</t>
  </si>
  <si>
    <t>أوبسلام,أمازيغي</t>
  </si>
  <si>
    <t>أمازيغي,هزم</t>
  </si>
  <si>
    <t>هزم,فرنسا</t>
  </si>
  <si>
    <t>فرنسا,في</t>
  </si>
  <si>
    <t>في,'بوكافر'</t>
  </si>
  <si>
    <t>Top Word Pairs in Tweet</t>
  </si>
  <si>
    <t>ø,ø  ø,ù  ù,ø  ù,ù  ùˆø,ø  øªø,ø  ùšø,ø  ù,øªø  ø,øªø  ø,ùšø</t>
  </si>
  <si>
    <t>ø,ø  ù,ø  ø,ù  ù,ù  ø,øªù  ø,ùšø  øªù,ø  ùšø,ù  ø,ùˆø  ùˆø,ø</t>
  </si>
  <si>
    <t>ø,ø  ø,ù  ù,ø  fafarandole,maghrebvoices  les,pays  walidhelali,fafarandole  les,budgets  budgets,#culture  #culture,vs  vs,#religion</t>
  </si>
  <si>
    <t>ø,ù  ù,ø  ø,ø  ù,ù  ø,ùšù  ùšù,ø  ù,ùš  øºø,ø  ø,ùšø  ù,øºø</t>
  </si>
  <si>
    <t>بعطور,سألغي  سألغي,تجريم  تجريم,المثلية  المثلية,إذا  إذا,صرت  صرت,رئيسا  رئيسا,لتونس  mounirbaatour,بعطور</t>
  </si>
  <si>
    <t>ø,ù  ù,ù  ø,ø  ù,ø  ù,maghrebvoices</t>
  </si>
  <si>
    <t>ø,ø  ø,ù  ù,ù  ù,ø  ø,øªø  øªø,ø  ù,ùˆù  ùˆù,ø  ø,ùšù  ùšù,øº</t>
  </si>
  <si>
    <t>ø,ø  ø,ù  ù,ø  ù,ù  ø,ùšø  øªø,ø  ø,ùˆù  ùˆù,ø  ù,øªø  ùšø,ø</t>
  </si>
  <si>
    <t>ø,ø  ø,ù  ù,ø  ù,ù  ùšø,ø  ø,øªø  øªø,ø  ø,ùƒø  ùƒø,ù  ø,øª</t>
  </si>
  <si>
    <t>عسو,أوبسلام  أوبسلام,أمازيغي  أمازيغي,هزم  هزم,فرنسا  فرنسا,في  في,'بوكافر'</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</si>
  <si>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</si>
  <si>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</si>
  <si>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</si>
  <si>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</si>
  <si>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</si>
  <si>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</si>
  <si>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</si>
  <si>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</si>
  <si>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</si>
  <si>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</si>
  <si>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</si>
  <si>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</si>
  <si>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</si>
  <si>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</si>
  <si>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</si>
  <si>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</si>
  <si>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</si>
  <si>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</si>
  <si>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</si>
  <si>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</si>
  <si>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</si>
  <si>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</si>
  <si>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</si>
  <si>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walidhelali nanouzlatan maghrebvoices</t>
  </si>
  <si>
    <t>chehbi marocprimitivo lwlla1</t>
  </si>
  <si>
    <t>Top Mentioned in Tweet</t>
  </si>
  <si>
    <t>maghrebvoices fafarandole walidhelali</t>
  </si>
  <si>
    <t>maghrebvoices austarwansasi f_gallal</t>
  </si>
  <si>
    <t>kimberlystea maghrebvoices xmg55</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</si>
  <si>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</si>
  <si>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</si>
  <si>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</si>
  <si>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</si>
  <si>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</si>
  <si>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</si>
  <si>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</si>
  <si>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</si>
  <si>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</si>
  <si>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</si>
  <si>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</si>
  <si>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</si>
  <si>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khorshe_d mobel30 rajabenslama hicham_albs aourraz mohamedbourbab bamourbaaziz 16_charaf medni asaadimohamed</t>
  </si>
  <si>
    <t>saharaquestion breikabeiba zanettitude mouradmddh horamaghribia timbaland57140 kaswid2019 josefyroyaliste shoocov flitoxdz</t>
  </si>
  <si>
    <t>fafarandole kniiizf nanouzlatan mas93140 khaliltarhouni maghrebvoices walidhelali</t>
  </si>
  <si>
    <t>f_gallal austarwansasi secularlibyan anarawa3 mamdouhrabie2 eelmehdawi najm090</t>
  </si>
  <si>
    <t>ladyhanou jeanrossignol inesmadani3 morinolivier13 mounirbaatour</t>
  </si>
  <si>
    <t>xmg55 chehbi kimberlystea lwlla1 marocprimitivo</t>
  </si>
  <si>
    <t>vankaas sukeinandiaye chebih</t>
  </si>
  <si>
    <t>voafarag fadouamassat</t>
  </si>
  <si>
    <t>tamazgha_united sid_hammadi</t>
  </si>
  <si>
    <t>tama_frasich fatimaelatik</t>
  </si>
  <si>
    <t>Top URLs in Tweet by Count</t>
  </si>
  <si>
    <t>https://www.maghrebvoices.com/a/508095.html https://www.maghrebvoices.com/a/508070.html https://www.maghrebvoices.com/a/508014.html https://www.maghrebvoices.com/a/507735.html https://www.maghrebvoices.com/a/507681.html https://www.maghrebvoices.com/a/507544.html https://www.maghrebvoices.com/a/507302.html</t>
  </si>
  <si>
    <t>https://www.maghrebvoices.com/a/507768.html https://www.maghrebvoices.com/a/507311.html</t>
  </si>
  <si>
    <t>https://www.maghrebvoices.com/a/507186.html https://www.maghrebvoices.com/a/507186.html?fbclid=IwAR0a07J28zTAPEqkSeAm4UbpeS1XaxO-cmbJW9W1wLJ58gthk0el6QXJ5oU</t>
  </si>
  <si>
    <t>https://www.maghrebvoices.com/a/507735.html https://www.maghrebvoices.com/a/507681.html https://www.maghrebvoices.com/a/507680.html https://www.maghrebvoices.com/a/507543.html https://www.maghrebvoices.com/a/507452.html https://www.maghrebvoices.com/a/506848.html</t>
  </si>
  <si>
    <t>https://www.maghrebvoices.com/a/507483.html https://www.maghrebvoices.com/a/506935.html https://www.maghrebvoices.com/a/%d9%85%d8%aa%d8%b7%d9%88%d8%b9%d8%a7%d8%aa-%d9%88%d8%a8%d9%8a%d9%83%d9%8a%d9%86%d9%8a-%d9%88%d9%83%d8%a8%d8%aa/507892.html https://www.maghrebvoices.com/a/508381.html https://www.maghrebvoices.com/a/508379.html https://www.maghrebvoices.com/a/508377.html https://www.maghrebvoices.com/a/508356.html https://www.maghrebvoices.com/a/508286.html https://www.maghrebvoices.com/a/508255.html https://www.maghrebvoices.com/a/507700.html</t>
  </si>
  <si>
    <t>Top URLs in Tweet by Salience</t>
  </si>
  <si>
    <t>https://www.maghrebvoices.com/a/507186.html?fbclid=IwAR0a07J28zTAPEqkSeAm4UbpeS1XaxO-cmbJW9W1wLJ58gthk0el6QXJ5oU https://www.maghrebvoices.com/a/507186.html</t>
  </si>
  <si>
    <t>Top Domains in Tweet by Count</t>
  </si>
  <si>
    <t>Top Domains in Tweet by Salience</t>
  </si>
  <si>
    <t>Top Hashtags in Tweet by Count</t>
  </si>
  <si>
    <t>الجزائر ø§ù„ø¬ø²ø§ø¦ø±</t>
  </si>
  <si>
    <t>Top Hashtags in Tweet by Salience</t>
  </si>
  <si>
    <t>Top Words in Tweet by Count</t>
  </si>
  <si>
    <t>خاوة في يوم الصداقة العالمي مغاربة وجزائريون</t>
  </si>
  <si>
    <t>أزمة طلبة الطب بالمغرب الاحتجاجات مستمرة</t>
  </si>
  <si>
    <t>نائب الرئيس الأميركي يشيد بالمدون الموريتاني ولد امخيطير</t>
  </si>
  <si>
    <t>tama_frasich عسو أوبسلام أمازيغي هزم فرنسا في 'بوكافر'</t>
  </si>
  <si>
    <t>lwlla1 xmg55 اها طيب وش نقول للاوروبيين الي يجون بالملايين</t>
  </si>
  <si>
    <t>تدار من الإمارات ومصر والسعودية</t>
  </si>
  <si>
    <t>ø ù ùšø ùˆùƒ øµù øª øªø øªù øºø ùˆù</t>
  </si>
  <si>
    <t>ø ù marocprimitivo kimberlystea øªùˆùšøª 2017 ùˆ øµùˆø ùšø</t>
  </si>
  <si>
    <t>ø ù chehbi kimberlystea ùˆù øºù ùˆø øªøªù</t>
  </si>
  <si>
    <t>ø ù ùšø ùš مهاجرين من جنوب الصحراء øªùˆù قتلى</t>
  </si>
  <si>
    <t>ø ù ùˆø øªø øµù øª øºø ùšù øªù ùˆù</t>
  </si>
  <si>
    <t>ø ù ùšø tamazgha_united øªø ùƒø øª</t>
  </si>
  <si>
    <t>ø ù ùšø أسماء شوارع بالأمازيغية مغاربة وأخيرا øªø ùƒø</t>
  </si>
  <si>
    <t>ø ù ùšø ùˆù øºø f_gallal ùšù ùš øœ ùˆøºø</t>
  </si>
  <si>
    <t>ø ù ùšù ùšø ùˆù øºø ùš austarwansasi ùšùƒùšø øª</t>
  </si>
  <si>
    <t>ø ù ùšù ùƒù f_gallal ùš ùˆø øªø øª ùˆ</t>
  </si>
  <si>
    <t>ø ù ùšù ùˆù austarwansasi ùšùƒùšø øª ùš ùšø øºø</t>
  </si>
  <si>
    <t>ø ù ùšù ùˆù ùšùƒùšø øª ùš ùšø øºø øÿ</t>
  </si>
  <si>
    <t>ø ù f_gallal ùš øªø øªùƒ</t>
  </si>
  <si>
    <t>ø ù ùˆù chebih øªø ùšù øº ùƒùš øºø ùƒø</t>
  </si>
  <si>
    <t>ø ù f_gallal ùƒùšù ùš ùšù øÿøÿ</t>
  </si>
  <si>
    <t>ø ù øªø ùˆø ùš ùšø ùšù ùˆù øª øœ</t>
  </si>
  <si>
    <t>ø ù øªù ùšø أكد استعداده لكشف ما حدث خلال</t>
  </si>
  <si>
    <t>les walidhelali budgets #culture vs #religion dans pays du #maghreb</t>
  </si>
  <si>
    <t>de et c'est nanouzlatan fafarandole un le ã est dans</t>
  </si>
  <si>
    <t>les pour walidhelali ce quâ culture et ã coles budgets</t>
  </si>
  <si>
    <t>walidhelali fafarandole la de des c'est les pays et honte</t>
  </si>
  <si>
    <t>ø ù ùšø ùˆø ùšù øªø ùƒø ùš øªùˆù ùšøªø</t>
  </si>
  <si>
    <t>ø ù ùš ùˆø ùšùˆø øµø øªø ùˆ ùšø ùˆù</t>
  </si>
  <si>
    <t>ø ù ùˆø ùšøºùšø øºø ùšø</t>
  </si>
  <si>
    <t>الجزائر الحكم ببراءة رافع العلم الأمازيغي</t>
  </si>
  <si>
    <t>mounirbaatour بعطور سألغي تجريم المثلية إذا صرت رئيسا لتونس</t>
  </si>
  <si>
    <t>بعطور سألغي تجريم المثلية إذا صرت رئيسا لتونس</t>
  </si>
  <si>
    <t>احترمه وأقدر شجاعته</t>
  </si>
  <si>
    <t>لأول مرة في تاريخه التلفزيون العمومي يبث محاضرة مالك بن</t>
  </si>
  <si>
    <t>الجمعة 25 بالجزائر المتظاهرون يرفضون الحوار مع رموز النظام</t>
  </si>
  <si>
    <t>ø ù øªù shoocov ùšø أكد استعداده لكشف ما حدث</t>
  </si>
  <si>
    <t>خبراء لهذه الأسباب يصعب أن ت سلم إسبانيا نزار للجزائر</t>
  </si>
  <si>
    <t>shoocov أكد استعداده لكشف ما حدث خلال العشرية السوداء ب</t>
  </si>
  <si>
    <t>بالصور والفيديو حنين مغاربة لـ الزمن الجميل</t>
  </si>
  <si>
    <t>مواطن مغربي يطلب رخصة للمشي على الرصيف</t>
  </si>
  <si>
    <t>بكل الوان الطيف بوشاشي الحراك ليس موجها ضد شخص أو</t>
  </si>
  <si>
    <t>باحث تونسي تم العبث بالقرآن بعد وفاة الرسول</t>
  </si>
  <si>
    <t>بسبب انقطاع الماء في تونس محتجون يغلقون طريقا تزامنا مع</t>
  </si>
  <si>
    <t>fadouamassat متطوعات وبيكيني وكبت</t>
  </si>
  <si>
    <t>Top Words in Tweet by Salience</t>
  </si>
  <si>
    <t>austarwansasi ùšùƒùšø øª øÿ øœ ùˆøºø ø ù ùšù ùšø</t>
  </si>
  <si>
    <t>øœ øªøœ øªøµø ùˆ øµùšù øµù ùƒùˆø øµø ùˆøµøµø øªùš</t>
  </si>
  <si>
    <t>un ã et c'est les le est dans nous budget</t>
  </si>
  <si>
    <t>pour ce quâ culture et ã coles budgets #culture vs</t>
  </si>
  <si>
    <t>de des c'est et point vue dans allah les la</t>
  </si>
  <si>
    <t>ø ù ùˆø ùˆù ùš ùšø øªùˆù ùšøªø ùƒø ùšù</t>
  </si>
  <si>
    <t>في تونس محتجون يغلقون طريقا تزامنا مع العيد تونسيون غاضبون</t>
  </si>
  <si>
    <t>ø ù øªø ùˆù ùšø ùˆø ùš øª في ùšù</t>
  </si>
  <si>
    <t>Top Word Pairs in Tweet by Count</t>
  </si>
  <si>
    <t>في,يوم  يوم,الصداقة  الصداقة,العالمي  العالمي,مغاربة  مغاربة,وجزائريون  وجزائريون,خاوة  خاوة,خاوة</t>
  </si>
  <si>
    <t>أزمة,طلبة  طلبة,الطب  الطب,بالمغرب  بالمغرب,الاحتجاجات  الاحتجاجات,مستمرة</t>
  </si>
  <si>
    <t>نائب,الرئيس  الرئيس,الأميركي  الأميركي,يشيد  يشيد,بالمدون  بالمدون,الموريتاني  الموريتاني,ولد  ولد,امخيطير</t>
  </si>
  <si>
    <t>tama_frasich,عسو  عسو,أوبسلام  أوبسلام,أمازيغي  أمازيغي,هزم  هزم,فرنسا  فرنسا,في  في,'بوكافر'</t>
  </si>
  <si>
    <t>lwlla1,xmg55  xmg55,اها  اها,طيب  طيب,وش  وش,نقول  نقول,للاوروبيين  للاوروبيين,الي  الي,يجون  يجون,بالملايين  بالملايين,كل</t>
  </si>
  <si>
    <t>تدار,من  من,الإمارات  الإمارات,ومصر  ومصر,والسعودية</t>
  </si>
  <si>
    <t>ø,ù  ø,ø  ù,ù  ù,ø  ù,ùšø  ùšø,ø  ø,ùˆùƒ  ùˆùƒ,ø  ø,øµù  øµù,ø</t>
  </si>
  <si>
    <t>ø,ù  ø,ø  ù,ù  marocprimitivo,kimberlystea  kimberlystea,ø  ù,øªùˆùšøª  øªùˆùšøª,ø  ù,2017  2017,ùˆ  ùˆ,ø</t>
  </si>
  <si>
    <t>ø,ù  ù,ù  ù,ø  ø,ø  chehbi,kimberlystea  kimberlystea,maghrebvoices  maghrebvoices,ø  ù,ùˆù  ùˆù,ø  ù,øºù</t>
  </si>
  <si>
    <t>ø,ø  ø,ù  ù,ø  ø,ùš  ùšø,ø  مهاجرين,من  من,جنوب  جنوب,الصحراء  ù,ù  ùš,ø</t>
  </si>
  <si>
    <t>ø,ù  ù,ø  ø,ø  ù,ù  ø,øªø  ø,øµù  øµù,ùˆø  ùˆø,øª  øª,ù  ù,øºø</t>
  </si>
  <si>
    <t>ø,ø  ø,ù  ù,ø  ù,ù  ùšø,ø  tamazgha_united,ø  ø,øªø  øªø,ø  ø,ùƒø  ùƒø,ù</t>
  </si>
  <si>
    <t>ø,ø  ø,ù  ù,ø  ù,ù  ùšø,ø  أسماء,شوارع  شوارع,بالأمازيغية  بالأمازيغية,مغاربة  مغاربة,وأخيرا  ø,øªø</t>
  </si>
  <si>
    <t>ø,ù  ù,ø  ù,ù  ø,ø  øºø,ø  f_gallal,ø  ø,ùšù  ùšù,ù  ù,ùš  ùš,ø</t>
  </si>
  <si>
    <t>ø,ù  ù,ø  ø,ø  ù,ù  ùšù,ø  ø,ùšù  øºø,ø  ù,ùš  ø,ùšø  ù,øºø</t>
  </si>
  <si>
    <t>ø,ù  ù,ø  ø,ø  ù,ù  ø,ùšù  ùƒù,ø  f_gallal,maghrebvoices  maghrebvoices,ø  ùšù,ù  ù,ùš</t>
  </si>
  <si>
    <t>ø,ø  ø,ù  ù,ø  ùšù,ø  ù,ù  ø,ùšù  austarwansasi,ø  ø,ùšùƒùšø  ùšùƒùšø,øª  øª,ùšù</t>
  </si>
  <si>
    <t>ø,ø  ø,ù  ù,ø  ùšù,ø  ù,ù  ø,ùšù  ø,ùšùƒùšø  ùšùƒùšø,øª  øª,ùšù  ù,ùš</t>
  </si>
  <si>
    <t>ù,ø  ø,ù  ø,ø  ù,ù  f_gallal,maghrebvoices  maghrebvoices,ø  ø,ùš  ùš,ù  ø,øªø  øªø,ù</t>
  </si>
  <si>
    <t>ø,ø  ø,ù  ù,ù  ù,ø  chebih,ø  ø,øªø  øªø,ø  ù,ùˆù  ùˆù,ø  ø,ùšù</t>
  </si>
  <si>
    <t>ø,ù  ù,ø  f_gallal,maghrebvoices  maghrebvoices,ùƒùšù  ùƒùšù,ø  ù,ù  ù,ùš  ùš,ø  ø,ùšù  ùšù,øÿøÿ</t>
  </si>
  <si>
    <t>ø,ø  ø,ù  ù,ø  ù,ù  øªø,ø  ù,øªø  ùˆø,ø  ù,ùš  øªø,ù  ùšù,ø</t>
  </si>
  <si>
    <t>ø,ø  ù,ø  ø,ù  ù,ù  ø,øªù  ø,ùšø  shoocov,ù  øªù,ø  ùšø,ù  ø,ùˆø</t>
  </si>
  <si>
    <t>ø,ø  ù,ø  ø,ù  ù,ù  ø,øªù  ø,ùšø  أكد,استعداده  استعداده,لكشف  لكشف,ما  ما,حدث</t>
  </si>
  <si>
    <t>walidhelali,les  les,budgets  budgets,#culture  #culture,vs  vs,#religion  #religion,dans  dans,les  les,pays  pays,du  du,#maghreb</t>
  </si>
  <si>
    <t>nanouzlatan,fafarandole  fafarandole,maghrebvoices  et,je  libye,non  non,disponibles  maghrebvoices,allah  allah,est  est,prã  prã,sent  sent,partt</t>
  </si>
  <si>
    <t>ã,coles  walidhelali,les  les,budgets  budgets,#culture  #culture,vs  vs,#religion  #religion,dans  dans,les  les,pays  pays,du</t>
  </si>
  <si>
    <t>walidhelali,fafarandole  fafarandole,maghrebvoices  la,honte  honte,comme  point,de  de,vue  maghrebvoices,si  si,la  la,culture  culture,c'est</t>
  </si>
  <si>
    <t>ø,ø  ø,ù  ù,ø  ù,ù  ø,ùšø  ùšø,ø  ù,øªø  øªø,ø  ù,ùšø  ù,ùƒø</t>
  </si>
  <si>
    <t>ø,ø  ù,ø  ø,ù  ù,ùš  ùš,ù  ø,ùšùˆø  ùšùˆø,øµø  øµø,ù  ø,øªø  øªø,ù</t>
  </si>
  <si>
    <t>ø,ø  ø,ù  ù,ø  ø,ùˆø  ùˆø,ø  ø,ùšøºùšø  ùšøºùšø,ù  ù,øºø  øºø,ø  ø,ùšø</t>
  </si>
  <si>
    <t>الجزائر,الحكم  الحكم,ببراءة  ببراءة,رافع  رافع,العلم  العلم,الأمازيغي</t>
  </si>
  <si>
    <t>mounirbaatour,بعطور  بعطور,سألغي  سألغي,تجريم  تجريم,المثلية  المثلية,إذا  إذا,صرت  صرت,رئيسا  رئيسا,لتونس</t>
  </si>
  <si>
    <t>بعطور,سألغي  سألغي,تجريم  تجريم,المثلية  المثلية,إذا  إذا,صرت  صرت,رئيسا  رئيسا,لتونس</t>
  </si>
  <si>
    <t>احترمه,وأقدر  وأقدر,شجاعته</t>
  </si>
  <si>
    <t>لأول,مرة  مرة,في  في,تاريخه  تاريخه,التلفزيون  التلفزيون,العمومي  العمومي,يبث  يبث,محاضرة  محاضرة,مالك  مالك,بن  بن,نبي</t>
  </si>
  <si>
    <t>الجمعة,25  25,بالجزائر  بالجزائر,المتظاهرون  المتظاهرون,يرفضون  يرفضون,الحوار  الحوار,مع  مع,رموز  رموز,النظام</t>
  </si>
  <si>
    <t>ø,ø  ù,ø  ø,ù  ù,ù  ø,øªù  ø,ùšø  shoocov,أكد  أكد,استعداده  استعداده,لكشف  لكشف,ما</t>
  </si>
  <si>
    <t>خبراء,لهذه  لهذه,الأسباب  الأسباب,يصعب  يصعب,أن  أن,ت  ت,سلم  سلم,إسبانيا  إسبانيا,نزار  نزار,للجزائر</t>
  </si>
  <si>
    <t>shoocov,أكد  أكد,استعداده  استعداده,لكشف  لكشف,ما  ما,حدث  حدث,خلال  خلال,العشرية  العشرية,السوداء  السوداء,ب  ب,#الجزائر</t>
  </si>
  <si>
    <t>بالصور,والفيديو  والفيديو,حنين  حنين,مغاربة  مغاربة,لـ  لـ,الزمن  الزمن,الجميل</t>
  </si>
  <si>
    <t>مواطن,مغربي  مغربي,يطلب  يطلب,رخصة  رخصة,للمشي  للمشي,على  على,الرصيف</t>
  </si>
  <si>
    <t>بكل,الوان  الوان,الطيف  الطيف,بوشاشي  بوشاشي,الحراك  الحراك,ليس  ليس,موجها  موجها,ضد  ضد,شخص  شخص,أو  أو,مؤسسة</t>
  </si>
  <si>
    <t>باحث,تونسي  تونسي,تم  تم,العبث  العبث,بالقرآن  بالقرآن,بعد  بعد,وفاة  وفاة,الرسول</t>
  </si>
  <si>
    <t>بسبب,انقطاع  انقطاع,الماء  في,تونس  تونس,محتجون  محتجون,يغلقون  يغلقون,طريقا  طريقا,بسبب  تزامنا,مع  مع,العيد  العيد,تونسيون</t>
  </si>
  <si>
    <t>fadouamassat,متطوعات  متطوعات,وبيكيني  وبيكيني,وكبت</t>
  </si>
  <si>
    <t>Top Word Pairs in Tweet by Salience</t>
  </si>
  <si>
    <t>ø,ø  ø,ù  ù,ø  ùš,ø  ø,ùšø  ø,ùš  ùšø,ø  مهاجرين,من  من,جنوب  جنوب,الصحراء</t>
  </si>
  <si>
    <t>ùšù,ø  austarwansasi,ø  ø,ùšùƒùšø  ùšùƒùšø,øª  øª,ùšù  ùš,ù  ùšø,ù  ùˆù,ùˆù  ùˆù,øÿ  ùšù,ù</t>
  </si>
  <si>
    <t>ùš,ù  ø,ùšù  ø,ùˆù  ùˆù,ø  ø,øªøœ  ù,øªøµø  øªøµø,ø  ùˆø,ù  ø,øª  øª,ø</t>
  </si>
  <si>
    <t>et,je  libye,non  non,disponibles  maghrebvoices,allah  allah,est  est,prã  prã,sent  sent,partt  partt,et  et,dans</t>
  </si>
  <si>
    <t>point,de  de,vue  la,honte  honte,comme  maghrebvoices,si  si,la  la,culture  culture,c'est  c'est,les  les,boã</t>
  </si>
  <si>
    <t>ø,ù  ø,ø  ø,ùšø  ø,ùš  ø,ùˆù  ø,øªø  ùšø,ù  ù,ùšø  ù,ø  ù,ù</t>
  </si>
  <si>
    <t>في,تونس  تونس,محتجون  محتجون,يغلقون  يغلقون,طريقا  طريقا,بسبب  تزامنا,مع  مع,العيد  العيد,تونسيون  تونسيون,غاضبون  غاضبون,بسبب</t>
  </si>
  <si>
    <t>ø,ø  ø,ù  ù,ø  ù,ù  ø,ùšø  ø,ùˆù  ù,øªø  øªø,ø  ùšø,ø  ùˆù,ø</t>
  </si>
  <si>
    <t>Word</t>
  </si>
  <si>
    <t>ùƒù</t>
  </si>
  <si>
    <t>ùšøªø</t>
  </si>
  <si>
    <t>øµø</t>
  </si>
  <si>
    <t>ðÿ</t>
  </si>
  <si>
    <t>øºùšø</t>
  </si>
  <si>
    <t>httpâ</t>
  </si>
  <si>
    <t>øªùˆù</t>
  </si>
  <si>
    <t>øœ</t>
  </si>
  <si>
    <t>نزار</t>
  </si>
  <si>
    <t>ùˆ</t>
  </si>
  <si>
    <t>2019</t>
  </si>
  <si>
    <t>أكد</t>
  </si>
  <si>
    <t>استعداده</t>
  </si>
  <si>
    <t>لكشف</t>
  </si>
  <si>
    <t>ما</t>
  </si>
  <si>
    <t>حدث</t>
  </si>
  <si>
    <t>خلال</t>
  </si>
  <si>
    <t>العشرية</t>
  </si>
  <si>
    <t>السوداء</t>
  </si>
  <si>
    <t>ب</t>
  </si>
  <si>
    <t>#الجزائر</t>
  </si>
  <si>
    <t>للعسكريين</t>
  </si>
  <si>
    <t>كيف</t>
  </si>
  <si>
    <t>تقبلون</t>
  </si>
  <si>
    <t>بهاذا</t>
  </si>
  <si>
    <t>الوضع</t>
  </si>
  <si>
    <t>ã</t>
  </si>
  <si>
    <t>øµù</t>
  </si>
  <si>
    <t>ولد</t>
  </si>
  <si>
    <t>ht</t>
  </si>
  <si>
    <t>pour</t>
  </si>
  <si>
    <t>budgets</t>
  </si>
  <si>
    <t>#culture</t>
  </si>
  <si>
    <t>vs</t>
  </si>
  <si>
    <t>#religion</t>
  </si>
  <si>
    <t>#maghreb</t>
  </si>
  <si>
    <t>base</t>
  </si>
  <si>
    <t>lois</t>
  </si>
  <si>
    <t>finances</t>
  </si>
  <si>
    <t>مع</t>
  </si>
  <si>
    <t>ùšùšù</t>
  </si>
  <si>
    <t>مغاربة</t>
  </si>
  <si>
    <t>des</t>
  </si>
  <si>
    <t>budget</t>
  </si>
  <si>
    <t>respectivesâ</t>
  </si>
  <si>
    <t>øªøµø</t>
  </si>
  <si>
    <t>خاوة</t>
  </si>
  <si>
    <t>تونس</t>
  </si>
  <si>
    <t>نائب</t>
  </si>
  <si>
    <t>الرئيس</t>
  </si>
  <si>
    <t>الأميركي</t>
  </si>
  <si>
    <t>يشيد</t>
  </si>
  <si>
    <t>بالمدون</t>
  </si>
  <si>
    <t>الموريتاني</t>
  </si>
  <si>
    <t>امخيطير</t>
  </si>
  <si>
    <t>honte</t>
  </si>
  <si>
    <t>vue</t>
  </si>
  <si>
    <t>je</t>
  </si>
  <si>
    <t>une</t>
  </si>
  <si>
    <t>allah</t>
  </si>
  <si>
    <t>est</t>
  </si>
  <si>
    <t>ùšùƒùšø</t>
  </si>
  <si>
    <t>øÿ</t>
  </si>
  <si>
    <t>من</t>
  </si>
  <si>
    <t>متطوعات</t>
  </si>
  <si>
    <t>وبيكيني</t>
  </si>
  <si>
    <t>وكبت</t>
  </si>
  <si>
    <t>الحرب</t>
  </si>
  <si>
    <t>بإعادة</t>
  </si>
  <si>
    <t>بن</t>
  </si>
  <si>
    <t>طلبة</t>
  </si>
  <si>
    <t>ت</t>
  </si>
  <si>
    <t>موريتانيا</t>
  </si>
  <si>
    <t>الليبية</t>
  </si>
  <si>
    <t>ùƒùˆù</t>
  </si>
  <si>
    <t>ùšøºùšø</t>
  </si>
  <si>
    <t>لأول</t>
  </si>
  <si>
    <t>مرة</t>
  </si>
  <si>
    <t>المتظاهرون</t>
  </si>
  <si>
    <t>الجمعة</t>
  </si>
  <si>
    <t>بالجزائر</t>
  </si>
  <si>
    <t>بالمغرب</t>
  </si>
  <si>
    <t>الغزواني</t>
  </si>
  <si>
    <t>بسبب</t>
  </si>
  <si>
    <t>انقطاع</t>
  </si>
  <si>
    <t>الماء</t>
  </si>
  <si>
    <t>باحث</t>
  </si>
  <si>
    <t>تونسي</t>
  </si>
  <si>
    <t>تم</t>
  </si>
  <si>
    <t>العبث</t>
  </si>
  <si>
    <t>بالقرآن</t>
  </si>
  <si>
    <t>بعد</t>
  </si>
  <si>
    <t>وفاة</t>
  </si>
  <si>
    <t>الرسول</t>
  </si>
  <si>
    <t>comme</t>
  </si>
  <si>
    <t>point</t>
  </si>
  <si>
    <t>mosquã</t>
  </si>
  <si>
    <t>prã</t>
  </si>
  <si>
    <t>dã</t>
  </si>
  <si>
    <t>tu</t>
  </si>
  <si>
    <t>tunisie</t>
  </si>
  <si>
    <t>nous</t>
  </si>
  <si>
    <t>s</t>
  </si>
  <si>
    <t>donnã</t>
  </si>
  <si>
    <t>libye</t>
  </si>
  <si>
    <t>non</t>
  </si>
  <si>
    <t>disponibles</t>
  </si>
  <si>
    <t>ce</t>
  </si>
  <si>
    <t>quâ</t>
  </si>
  <si>
    <t>coles</t>
  </si>
  <si>
    <t>øªøœ</t>
  </si>
  <si>
    <t>ùˆøµøµø</t>
  </si>
  <si>
    <t>øªùš</t>
  </si>
  <si>
    <t>ùˆøºø</t>
  </si>
  <si>
    <t>مهاجرين</t>
  </si>
  <si>
    <t>جنوب</t>
  </si>
  <si>
    <t>الصحراء</t>
  </si>
  <si>
    <t>يوم</t>
  </si>
  <si>
    <t>الصداقة</t>
  </si>
  <si>
    <t>العالمي</t>
  </si>
  <si>
    <t>وجزائريون</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</si>
  <si>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</si>
  <si>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</si>
  <si>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</si>
  <si>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</si>
  <si>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</si>
  <si>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</si>
  <si>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</si>
  <si>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</si>
  <si>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</si>
  <si>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</si>
  <si>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</si>
  <si>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</si>
  <si>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</si>
  <si>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</si>
  <si>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</si>
  <si>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</si>
  <si>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</si>
  <si>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</si>
  <si>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</si>
  <si>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</si>
  <si>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</si>
  <si>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</si>
  <si>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</si>
  <si>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</si>
  <si>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</si>
  <si>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</si>
  <si>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</si>
  <si>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</si>
  <si>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</si>
  <si>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</si>
  <si>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</si>
  <si>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</si>
  <si>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</si>
  <si>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</si>
  <si>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</si>
  <si>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</si>
  <si>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</si>
  <si>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</si>
  <si>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</si>
  <si>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</si>
  <si>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</si>
  <si>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</si>
  <si>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</si>
  <si>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</si>
  <si>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</si>
  <si>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</si>
  <si>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</si>
  <si>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</si>
  <si>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</si>
  <si>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</si>
  <si>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</si>
  <si>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31-Jul</t>
  </si>
  <si>
    <t>11 AM</t>
  </si>
  <si>
    <t>12 PM</t>
  </si>
  <si>
    <t>1 PM</t>
  </si>
  <si>
    <t>5 PM</t>
  </si>
  <si>
    <t>6 PM</t>
  </si>
  <si>
    <t>7 PM</t>
  </si>
  <si>
    <t>Aug</t>
  </si>
  <si>
    <t>1-Aug</t>
  </si>
  <si>
    <t>2 PM</t>
  </si>
  <si>
    <t>10 PM</t>
  </si>
  <si>
    <t>2-Aug</t>
  </si>
  <si>
    <t>3 PM</t>
  </si>
  <si>
    <t>3-Aug</t>
  </si>
  <si>
    <t>11 PM</t>
  </si>
  <si>
    <t>4-Aug</t>
  </si>
  <si>
    <t>4 PM</t>
  </si>
  <si>
    <t>9 PM</t>
  </si>
  <si>
    <t>5-Aug</t>
  </si>
  <si>
    <t>12 AM</t>
  </si>
  <si>
    <t>8 PM</t>
  </si>
  <si>
    <t>6-Aug</t>
  </si>
  <si>
    <t>10 AM</t>
  </si>
  <si>
    <t>7-Aug</t>
  </si>
  <si>
    <t>7 AM</t>
  </si>
  <si>
    <t>8-Aug</t>
  </si>
  <si>
    <t>9-Aug</t>
  </si>
  <si>
    <t>4 AM</t>
  </si>
  <si>
    <t>10-Aug</t>
  </si>
  <si>
    <t>6 AM</t>
  </si>
  <si>
    <t>11-Aug</t>
  </si>
  <si>
    <t>5 AM</t>
  </si>
  <si>
    <t>12-Aug</t>
  </si>
  <si>
    <t>13-Aug</t>
  </si>
  <si>
    <t>128, 128, 128</t>
  </si>
  <si>
    <t>171, 85, 85</t>
  </si>
  <si>
    <t>148, 108, 108</t>
  </si>
  <si>
    <t>212, 43, 43</t>
  </si>
  <si>
    <t>193, 62, 62</t>
  </si>
  <si>
    <t>235, 20, 20</t>
  </si>
  <si>
    <t>Red</t>
  </si>
  <si>
    <t>G1: ø ù øªø ùšø ùˆø ùš ùšù ùˆù øª øºø</t>
  </si>
  <si>
    <t>G2: ø ù øªù ùšø shoocov ùˆø øªø #ø ùˆøªù ùšù</t>
  </si>
  <si>
    <t>G3: ø ù maghrebvoices les walidhelali pays fafarandole et dans c'est</t>
  </si>
  <si>
    <t>G4: ø ù ùšù ùšø ùˆù ùš øºø maghrebvoices f_gallal øª</t>
  </si>
  <si>
    <t>G5: بعطور سألغي تجريم المثلية إذا صرت رئيسا لتونس mounirbaatour</t>
  </si>
  <si>
    <t>G6: ø ù maghrebvoices kimberlystea</t>
  </si>
  <si>
    <t>G7: ø ù ùˆù øªø ùšù øº ùƒùš øºø ùƒø ùšø</t>
  </si>
  <si>
    <t>G8: ø ù ùšø øªø ùˆù øª في ùˆø ùš ùšù</t>
  </si>
  <si>
    <t>G9: ø ù ùšø øªø ùƒø øª</t>
  </si>
  <si>
    <t>G10: عسو أوبسلام أمازيغي هزم فرنسا في 'بوكافر'</t>
  </si>
  <si>
    <t>Autofill Workbook Results</t>
  </si>
  <si>
    <t>Edge Weight▓1▓7▓0▓True▓Gray▓Red▓▓Edge Weight▓1▓7▓0▓3▓10▓False▓Edge Weight▓1▓7▓0▓35▓12▓False▓▓0▓0▓0▓True▓Black▓Black▓▓Followers▓3▓13797▓0▓162▓1000▓False▓▓0▓0▓0▓0▓0▓False▓▓0▓0▓0▓0▓0▓False▓▓0▓0▓0▓0▓0▓False</t>
  </si>
  <si>
    <t>GraphSource░GraphServerTwitterSearch▓GraphTerm░maghrebvoices▓ImportDescription░The graph represents a network of 67 Twitter users whose tweets in the requested range contained "maghrebvoices", or who were replied to or mentioned in those tweets.  The network was obtained from the NodeXL Graph Server on Friday, 16 August 2019 at 22:08 UTC.
The requested start date was Wednesday, 14 August 2019 at 00:01 UTC and the maximum number of days (going backward) was 14.
The maximum number of tweets collected was 5,000.
The tweets in the network were tweeted over the 13-day, 6-hour, 23-minute period from Wednesday, 31 July 2019 at 11:47 UTC to Tuesday, 13 August 2019 at 18:11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</si>
</sst>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322020"/>
        <c:axId val="22462725"/>
      </c:barChart>
      <c:catAx>
        <c:axId val="323220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62725"/>
        <c:crosses val="autoZero"/>
        <c:auto val="1"/>
        <c:lblOffset val="100"/>
        <c:noMultiLvlLbl val="0"/>
      </c:catAx>
      <c:valAx>
        <c:axId val="22462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2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71"/>
                <c:pt idx="0">
                  <c:v>11 AM
31-Jul
Jul
2019</c:v>
                </c:pt>
                <c:pt idx="1">
                  <c:v>12 PM</c:v>
                </c:pt>
                <c:pt idx="2">
                  <c:v>1 PM</c:v>
                </c:pt>
                <c:pt idx="3">
                  <c:v>5 PM</c:v>
                </c:pt>
                <c:pt idx="4">
                  <c:v>6 PM</c:v>
                </c:pt>
                <c:pt idx="5">
                  <c:v>7 PM</c:v>
                </c:pt>
                <c:pt idx="6">
                  <c:v>12 PM
1-Aug
Aug</c:v>
                </c:pt>
                <c:pt idx="7">
                  <c:v>2 PM</c:v>
                </c:pt>
                <c:pt idx="8">
                  <c:v>5 PM</c:v>
                </c:pt>
                <c:pt idx="9">
                  <c:v>7 PM</c:v>
                </c:pt>
                <c:pt idx="10">
                  <c:v>10 PM</c:v>
                </c:pt>
                <c:pt idx="11">
                  <c:v>12 PM
2-Aug</c:v>
                </c:pt>
                <c:pt idx="12">
                  <c:v>3 PM</c:v>
                </c:pt>
                <c:pt idx="13">
                  <c:v>6 PM</c:v>
                </c:pt>
                <c:pt idx="14">
                  <c:v>7 PM</c:v>
                </c:pt>
                <c:pt idx="15">
                  <c:v>11 PM
3-Aug</c:v>
                </c:pt>
                <c:pt idx="16">
                  <c:v>2 PM
4-Aug</c:v>
                </c:pt>
                <c:pt idx="17">
                  <c:v>4 PM</c:v>
                </c:pt>
                <c:pt idx="18">
                  <c:v>5 PM</c:v>
                </c:pt>
                <c:pt idx="19">
                  <c:v>9 PM</c:v>
                </c:pt>
                <c:pt idx="20">
                  <c:v>12 AM
5-Aug</c:v>
                </c:pt>
                <c:pt idx="21">
                  <c:v>1 PM</c:v>
                </c:pt>
                <c:pt idx="22">
                  <c:v>2 PM</c:v>
                </c:pt>
                <c:pt idx="23">
                  <c:v>5 PM</c:v>
                </c:pt>
                <c:pt idx="24">
                  <c:v>8 PM</c:v>
                </c:pt>
                <c:pt idx="25">
                  <c:v>10 AM
6-Aug</c:v>
                </c:pt>
                <c:pt idx="26">
                  <c:v>11 AM</c:v>
                </c:pt>
                <c:pt idx="27">
                  <c:v>12 PM</c:v>
                </c:pt>
                <c:pt idx="28">
                  <c:v>1 PM</c:v>
                </c:pt>
                <c:pt idx="29">
                  <c:v>2 PM</c:v>
                </c:pt>
                <c:pt idx="30">
                  <c:v>3 PM</c:v>
                </c:pt>
                <c:pt idx="31">
                  <c:v>4 PM</c:v>
                </c:pt>
                <c:pt idx="32">
                  <c:v>6 PM</c:v>
                </c:pt>
                <c:pt idx="33">
                  <c:v>7 PM</c:v>
                </c:pt>
                <c:pt idx="34">
                  <c:v>9 PM</c:v>
                </c:pt>
                <c:pt idx="35">
                  <c:v>10 PM</c:v>
                </c:pt>
                <c:pt idx="36">
                  <c:v>7 AM
7-Aug</c:v>
                </c:pt>
                <c:pt idx="37">
                  <c:v>10 AM</c:v>
                </c:pt>
                <c:pt idx="38">
                  <c:v>11 AM</c:v>
                </c:pt>
                <c:pt idx="39">
                  <c:v>12 PM</c:v>
                </c:pt>
                <c:pt idx="40">
                  <c:v>1 PM</c:v>
                </c:pt>
                <c:pt idx="41">
                  <c:v>2 PM</c:v>
                </c:pt>
                <c:pt idx="42">
                  <c:v>4 PM</c:v>
                </c:pt>
                <c:pt idx="43">
                  <c:v>8 PM</c:v>
                </c:pt>
                <c:pt idx="44">
                  <c:v>10 PM</c:v>
                </c:pt>
                <c:pt idx="45">
                  <c:v>2 PM
8-Aug</c:v>
                </c:pt>
                <c:pt idx="46">
                  <c:v>10 PM</c:v>
                </c:pt>
                <c:pt idx="47">
                  <c:v>12 AM
9-Aug</c:v>
                </c:pt>
                <c:pt idx="48">
                  <c:v>4 AM</c:v>
                </c:pt>
                <c:pt idx="49">
                  <c:v>7 AM</c:v>
                </c:pt>
                <c:pt idx="50">
                  <c:v>12 PM</c:v>
                </c:pt>
                <c:pt idx="51">
                  <c:v>1 PM</c:v>
                </c:pt>
                <c:pt idx="52">
                  <c:v>5 PM</c:v>
                </c:pt>
                <c:pt idx="53">
                  <c:v>6 PM</c:v>
                </c:pt>
                <c:pt idx="54">
                  <c:v>10 PM</c:v>
                </c:pt>
                <c:pt idx="55">
                  <c:v>11 PM</c:v>
                </c:pt>
                <c:pt idx="56">
                  <c:v>6 AM
10-Aug</c:v>
                </c:pt>
                <c:pt idx="57">
                  <c:v>12 PM</c:v>
                </c:pt>
                <c:pt idx="58">
                  <c:v>2 PM</c:v>
                </c:pt>
                <c:pt idx="59">
                  <c:v>4 PM</c:v>
                </c:pt>
                <c:pt idx="60">
                  <c:v>5 AM
11-Aug</c:v>
                </c:pt>
                <c:pt idx="61">
                  <c:v>3 PM
12-Aug</c:v>
                </c:pt>
                <c:pt idx="62">
                  <c:v>4 PM</c:v>
                </c:pt>
                <c:pt idx="63">
                  <c:v>7 PM</c:v>
                </c:pt>
                <c:pt idx="64">
                  <c:v>9 PM</c:v>
                </c:pt>
                <c:pt idx="65">
                  <c:v>10 PM</c:v>
                </c:pt>
                <c:pt idx="66">
                  <c:v>2 PM
13-Aug</c:v>
                </c:pt>
                <c:pt idx="67">
                  <c:v>3 PM</c:v>
                </c:pt>
                <c:pt idx="68">
                  <c:v>4 PM</c:v>
                </c:pt>
                <c:pt idx="69">
                  <c:v>5 PM</c:v>
                </c:pt>
                <c:pt idx="70">
                  <c:v>6 PM</c:v>
                </c:pt>
              </c:strCache>
            </c:strRef>
          </c:cat>
          <c:val>
            <c:numRef>
              <c:f>'Time Series'!$B$26:$B$114</c:f>
              <c:numCache>
                <c:formatCode>General</c:formatCode>
                <c:ptCount val="71"/>
                <c:pt idx="0">
                  <c:v>1</c:v>
                </c:pt>
                <c:pt idx="1">
                  <c:v>1</c:v>
                </c:pt>
                <c:pt idx="2">
                  <c:v>1</c:v>
                </c:pt>
                <c:pt idx="3">
                  <c:v>3</c:v>
                </c:pt>
                <c:pt idx="4">
                  <c:v>1</c:v>
                </c:pt>
                <c:pt idx="5">
                  <c:v>2</c:v>
                </c:pt>
                <c:pt idx="6">
                  <c:v>1</c:v>
                </c:pt>
                <c:pt idx="7">
                  <c:v>3</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5</c:v>
                </c:pt>
                <c:pt idx="26">
                  <c:v>2</c:v>
                </c:pt>
                <c:pt idx="27">
                  <c:v>4</c:v>
                </c:pt>
                <c:pt idx="28">
                  <c:v>4</c:v>
                </c:pt>
                <c:pt idx="29">
                  <c:v>2</c:v>
                </c:pt>
                <c:pt idx="30">
                  <c:v>2</c:v>
                </c:pt>
                <c:pt idx="31">
                  <c:v>2</c:v>
                </c:pt>
                <c:pt idx="32">
                  <c:v>3</c:v>
                </c:pt>
                <c:pt idx="33">
                  <c:v>1</c:v>
                </c:pt>
                <c:pt idx="34">
                  <c:v>2</c:v>
                </c:pt>
                <c:pt idx="35">
                  <c:v>3</c:v>
                </c:pt>
                <c:pt idx="36">
                  <c:v>1</c:v>
                </c:pt>
                <c:pt idx="37">
                  <c:v>1</c:v>
                </c:pt>
                <c:pt idx="38">
                  <c:v>6</c:v>
                </c:pt>
                <c:pt idx="39">
                  <c:v>3</c:v>
                </c:pt>
                <c:pt idx="40">
                  <c:v>7</c:v>
                </c:pt>
                <c:pt idx="41">
                  <c:v>4</c:v>
                </c:pt>
                <c:pt idx="42">
                  <c:v>4</c:v>
                </c:pt>
                <c:pt idx="43">
                  <c:v>1</c:v>
                </c:pt>
                <c:pt idx="44">
                  <c:v>1</c:v>
                </c:pt>
                <c:pt idx="45">
                  <c:v>1</c:v>
                </c:pt>
                <c:pt idx="46">
                  <c:v>3</c:v>
                </c:pt>
                <c:pt idx="47">
                  <c:v>2</c:v>
                </c:pt>
                <c:pt idx="48">
                  <c:v>1</c:v>
                </c:pt>
                <c:pt idx="49">
                  <c:v>1</c:v>
                </c:pt>
                <c:pt idx="50">
                  <c:v>1</c:v>
                </c:pt>
                <c:pt idx="51">
                  <c:v>1</c:v>
                </c:pt>
                <c:pt idx="52">
                  <c:v>1</c:v>
                </c:pt>
                <c:pt idx="53">
                  <c:v>2</c:v>
                </c:pt>
                <c:pt idx="54">
                  <c:v>1</c:v>
                </c:pt>
                <c:pt idx="55">
                  <c:v>2</c:v>
                </c:pt>
                <c:pt idx="56">
                  <c:v>1</c:v>
                </c:pt>
                <c:pt idx="57">
                  <c:v>1</c:v>
                </c:pt>
                <c:pt idx="58">
                  <c:v>2</c:v>
                </c:pt>
                <c:pt idx="59">
                  <c:v>1</c:v>
                </c:pt>
                <c:pt idx="60">
                  <c:v>1</c:v>
                </c:pt>
                <c:pt idx="61">
                  <c:v>1</c:v>
                </c:pt>
                <c:pt idx="62">
                  <c:v>2</c:v>
                </c:pt>
                <c:pt idx="63">
                  <c:v>2</c:v>
                </c:pt>
                <c:pt idx="64">
                  <c:v>1</c:v>
                </c:pt>
                <c:pt idx="65">
                  <c:v>1</c:v>
                </c:pt>
                <c:pt idx="66">
                  <c:v>1</c:v>
                </c:pt>
                <c:pt idx="67">
                  <c:v>1</c:v>
                </c:pt>
                <c:pt idx="68">
                  <c:v>2</c:v>
                </c:pt>
                <c:pt idx="69">
                  <c:v>1</c:v>
                </c:pt>
                <c:pt idx="70">
                  <c:v>1</c:v>
                </c:pt>
              </c:numCache>
            </c:numRef>
          </c:val>
        </c:ser>
        <c:axId val="47336446"/>
        <c:axId val="23374831"/>
      </c:barChart>
      <c:catAx>
        <c:axId val="47336446"/>
        <c:scaling>
          <c:orientation val="minMax"/>
        </c:scaling>
        <c:axPos val="b"/>
        <c:delete val="0"/>
        <c:numFmt formatCode="General" sourceLinked="1"/>
        <c:majorTickMark val="out"/>
        <c:minorTickMark val="none"/>
        <c:tickLblPos val="nextTo"/>
        <c:crossAx val="23374831"/>
        <c:crosses val="autoZero"/>
        <c:auto val="1"/>
        <c:lblOffset val="100"/>
        <c:noMultiLvlLbl val="0"/>
      </c:catAx>
      <c:valAx>
        <c:axId val="23374831"/>
        <c:scaling>
          <c:orientation val="minMax"/>
        </c:scaling>
        <c:axPos val="l"/>
        <c:majorGridlines/>
        <c:delete val="0"/>
        <c:numFmt formatCode="General" sourceLinked="1"/>
        <c:majorTickMark val="out"/>
        <c:minorTickMark val="none"/>
        <c:tickLblPos val="nextTo"/>
        <c:crossAx val="473364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37934"/>
        <c:axId val="7541407"/>
      </c:barChart>
      <c:catAx>
        <c:axId val="8379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541407"/>
        <c:crosses val="autoZero"/>
        <c:auto val="1"/>
        <c:lblOffset val="100"/>
        <c:noMultiLvlLbl val="0"/>
      </c:catAx>
      <c:valAx>
        <c:axId val="75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63800"/>
        <c:axId val="6874201"/>
      </c:barChart>
      <c:catAx>
        <c:axId val="7638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874201"/>
        <c:crosses val="autoZero"/>
        <c:auto val="1"/>
        <c:lblOffset val="100"/>
        <c:noMultiLvlLbl val="0"/>
      </c:catAx>
      <c:valAx>
        <c:axId val="687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867810"/>
        <c:axId val="19939379"/>
      </c:barChart>
      <c:catAx>
        <c:axId val="618678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939379"/>
        <c:crosses val="autoZero"/>
        <c:auto val="1"/>
        <c:lblOffset val="100"/>
        <c:noMultiLvlLbl val="0"/>
      </c:catAx>
      <c:valAx>
        <c:axId val="1993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7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236684"/>
        <c:axId val="4476973"/>
      </c:barChart>
      <c:catAx>
        <c:axId val="452366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76973"/>
        <c:crosses val="autoZero"/>
        <c:auto val="1"/>
        <c:lblOffset val="100"/>
        <c:noMultiLvlLbl val="0"/>
      </c:catAx>
      <c:valAx>
        <c:axId val="4476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292758"/>
        <c:axId val="27090503"/>
      </c:barChart>
      <c:catAx>
        <c:axId val="402927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090503"/>
        <c:crosses val="autoZero"/>
        <c:auto val="1"/>
        <c:lblOffset val="100"/>
        <c:noMultiLvlLbl val="0"/>
      </c:catAx>
      <c:valAx>
        <c:axId val="2709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2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487936"/>
        <c:axId val="46847105"/>
      </c:barChart>
      <c:catAx>
        <c:axId val="42487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847105"/>
        <c:crosses val="autoZero"/>
        <c:auto val="1"/>
        <c:lblOffset val="100"/>
        <c:noMultiLvlLbl val="0"/>
      </c:catAx>
      <c:valAx>
        <c:axId val="4684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7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970762"/>
        <c:axId val="36519131"/>
      </c:barChart>
      <c:catAx>
        <c:axId val="18970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19131"/>
        <c:crosses val="autoZero"/>
        <c:auto val="1"/>
        <c:lblOffset val="100"/>
        <c:noMultiLvlLbl val="0"/>
      </c:catAx>
      <c:valAx>
        <c:axId val="36519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236724"/>
        <c:axId val="5259605"/>
      </c:barChart>
      <c:catAx>
        <c:axId val="60236724"/>
        <c:scaling>
          <c:orientation val="minMax"/>
        </c:scaling>
        <c:axPos val="b"/>
        <c:delete val="1"/>
        <c:majorTickMark val="out"/>
        <c:minorTickMark val="none"/>
        <c:tickLblPos val="none"/>
        <c:crossAx val="5259605"/>
        <c:crosses val="autoZero"/>
        <c:auto val="1"/>
        <c:lblOffset val="100"/>
        <c:noMultiLvlLbl val="0"/>
      </c:catAx>
      <c:valAx>
        <c:axId val="5259605"/>
        <c:scaling>
          <c:orientation val="minMax"/>
        </c:scaling>
        <c:axPos val="l"/>
        <c:delete val="1"/>
        <c:majorTickMark val="out"/>
        <c:minorTickMark val="none"/>
        <c:tickLblPos val="none"/>
        <c:crossAx val="60236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Smith" refreshedVersion="5">
  <cacheSource type="worksheet">
    <worksheetSource ref="A2:BL12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
        <m/>
        <s v="ø§ù„ø¬ø²ø§ø¦ø±"/>
        <s v="culture religion maghreb"/>
        <s v="الجزائ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19-07-31T11:47:27.000"/>
        <d v="2019-07-31T12:21:18.000"/>
        <d v="2019-07-31T17:58:20.000"/>
        <d v="2019-07-31T18:31:46.000"/>
        <d v="2019-07-31T19:16:53.000"/>
        <d v="2019-07-31T19:44:52.000"/>
        <d v="2019-08-01T22:35:30.000"/>
        <d v="2019-08-02T15:59:07.000"/>
        <d v="2019-08-02T19:33:31.000"/>
        <d v="2019-08-03T23:36:08.000"/>
        <d v="2019-08-04T16:46:09.000"/>
        <d v="2019-08-04T17:41:33.000"/>
        <d v="2019-08-04T21:12:03.000"/>
        <d v="2019-08-05T00:54:12.000"/>
        <d v="2019-08-06T10:44:43.000"/>
        <d v="2019-08-06T10:50:41.000"/>
        <d v="2019-08-06T10:57:58.000"/>
        <d v="2019-08-06T11:07:52.000"/>
        <d v="2019-08-06T12:20:09.000"/>
        <d v="2019-08-06T10:50:36.000"/>
        <d v="2019-08-06T12:47:33.000"/>
        <d v="2019-08-06T10:40:38.000"/>
        <d v="2019-08-06T14:04:58.000"/>
        <d v="2019-08-06T13:52:01.000"/>
        <d v="2019-08-06T13:53:07.000"/>
        <d v="2019-08-06T14:26:25.000"/>
        <d v="2019-08-06T18:53:37.000"/>
        <d v="2019-08-06T22:07:16.000"/>
        <d v="2019-08-06T22:31:48.000"/>
        <d v="2019-08-07T07:02:18.000"/>
        <d v="2019-08-06T12:15:10.000"/>
        <d v="2019-08-07T10:25:07.000"/>
        <d v="2019-08-07T11:27:41.000"/>
        <d v="2019-08-07T13:09:09.000"/>
        <d v="2019-08-07T13:09:16.000"/>
        <d v="2019-08-07T13:59:24.000"/>
        <d v="2019-08-07T14:11:22.000"/>
        <d v="2019-08-07T11:21:54.000"/>
        <d v="2019-08-07T12:56:54.000"/>
        <d v="2019-08-07T13:40:59.000"/>
        <d v="2019-08-07T14:02:03.000"/>
        <d v="2019-08-07T12:50:59.000"/>
        <d v="2019-08-07T13:35:11.000"/>
        <d v="2019-08-07T13:48:08.000"/>
        <d v="2019-08-07T14:25:49.000"/>
        <d v="2019-08-07T14:28:27.000"/>
        <d v="2019-08-07T11:17:46.000"/>
        <d v="2019-08-07T11:30:49.000"/>
        <d v="2019-07-31T17:42:47.000"/>
        <d v="2019-08-05T17:53:25.000"/>
        <d v="2019-08-06T11:31:53.000"/>
        <d v="2019-08-07T11:53:31.000"/>
        <d v="2019-08-07T11:53:41.000"/>
        <d v="2019-08-07T16:32:23.000"/>
        <d v="2019-08-07T20:13:04.000"/>
        <d v="2019-08-07T22:55:29.000"/>
        <d v="2019-08-05T00:03:25.000"/>
        <d v="2019-08-08T14:07:23.000"/>
        <d v="2019-08-08T22:11:15.000"/>
        <d v="2019-08-08T22:48:59.000"/>
        <d v="2019-08-09T00:05:54.000"/>
        <d v="2019-08-09T00:09:37.000"/>
        <d v="2019-08-09T04:31:28.000"/>
        <d v="2019-08-08T22:46:12.000"/>
        <d v="2019-08-09T07:13:04.000"/>
        <d v="2019-08-09T12:08:24.000"/>
        <d v="2019-08-09T13:19:07.000"/>
        <d v="2019-08-06T18:52:16.000"/>
        <d v="2019-08-09T18:25:31.000"/>
        <d v="2019-08-06T22:52:49.000"/>
        <d v="2019-08-09T22:53:37.000"/>
        <d v="2019-08-06T21:35:48.000"/>
        <d v="2019-08-09T23:04:17.000"/>
        <d v="2019-08-06T21:30:13.000"/>
        <d v="2019-08-09T23:11:51.000"/>
        <d v="2019-08-10T06:24:44.000"/>
        <d v="2019-08-06T18:50:57.000"/>
        <d v="2019-08-09T18:24:36.000"/>
        <d v="2019-08-10T14:03:15.000"/>
        <d v="2019-08-04T14:30:07.000"/>
        <d v="2019-08-06T13:12:25.000"/>
        <d v="2019-08-07T13:25:45.000"/>
        <d v="2019-08-07T16:31:46.000"/>
        <d v="2019-08-09T17:27:29.000"/>
        <d v="2019-08-10T12:33:56.000"/>
        <d v="2019-08-10T14:04:56.000"/>
        <d v="2019-08-10T16:48:28.000"/>
        <d v="2019-08-11T05:00:08.000"/>
        <d v="2019-08-12T16:26:34.000"/>
        <d v="2019-08-12T19:44:32.000"/>
        <d v="2019-08-12T21:24:31.000"/>
        <d v="2019-08-12T16:40:12.000"/>
        <d v="2019-08-12T22:01:44.000"/>
        <d v="2019-07-31T13:56:14.000"/>
        <d v="2019-07-31T17:46:14.000"/>
        <d v="2019-08-01T12:41:28.000"/>
        <d v="2019-08-01T14:02:40.000"/>
        <d v="2019-08-01T14:40:35.000"/>
        <d v="2019-08-01T14:57:34.000"/>
        <d v="2019-08-01T17:32:35.000"/>
        <d v="2019-08-01T19:24:04.000"/>
        <d v="2019-08-02T12:23:33.000"/>
        <d v="2019-08-02T18:46:19.000"/>
        <d v="2019-08-05T13:30:37.000"/>
        <d v="2019-08-05T14:43:20.000"/>
        <d v="2019-08-05T20:13:57.000"/>
        <d v="2019-08-06T12:37:04.000"/>
        <d v="2019-08-06T13:22:00.000"/>
        <d v="2019-08-06T15:57:10.000"/>
        <d v="2019-08-06T15:58:30.000"/>
        <d v="2019-08-06T16:03:02.000"/>
        <d v="2019-08-06T16:03:36.000"/>
        <d v="2019-08-06T19:31:49.000"/>
        <d v="2019-08-07T12:31:31.000"/>
        <d v="2019-08-07T16:03:47.000"/>
        <d v="2019-08-07T16:04:41.000"/>
        <d v="2019-08-12T15:46:13.000"/>
        <d v="2019-08-12T19:48:23.000"/>
        <d v="2019-08-13T14:09:28.000"/>
        <d v="2019-08-13T15:07:56.000"/>
        <d v="2019-08-13T16:05:26.000"/>
        <d v="2019-08-13T16:26:06.000"/>
        <d v="2019-08-13T17:51:09.000"/>
        <d v="2019-08-13T18:11:17.000"/>
      </sharedItems>
      <fieldGroup par="66" base="22">
        <rangePr groupBy="hours" autoEnd="1" autoStart="1" startDate="2019-07-31T11:47:27.000" endDate="2019-08-13T18:11:17.000"/>
        <groupItems count="26">
          <s v="&lt;7/31/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11:47:27.000" endDate="2019-08-13T18:11:17.000"/>
        <groupItems count="368">
          <s v="&lt;7/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7-31T11:47:27.000" endDate="2019-08-13T18:11:17.000"/>
        <groupItems count="14">
          <s v="&lt;7/31/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7-31T11:47:27.000" endDate="2019-08-13T18:11:17.000"/>
        <groupItems count="3">
          <s v="&lt;7/31/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16_charaf"/>
    <s v="16_charaf"/>
    <m/>
    <m/>
    <m/>
    <m/>
    <m/>
    <m/>
    <m/>
    <m/>
    <s v="No"/>
    <n v="3"/>
    <m/>
    <m/>
    <x v="0"/>
    <d v="2019-07-31T11:47:27.000"/>
    <s v="في يوم الصداقة العالمي.. مغاربة وجزائريون: خاوة خاوة! https://t.co/OeGz6jCiDh"/>
    <s v="https://www.maghrebvoices.com/a/506681.html"/>
    <s v="maghrebvoices.com"/>
    <x v="0"/>
    <m/>
    <s v="http://pbs.twimg.com/profile_images/1154474311425699840/xtd7VgUT_normal.jpg"/>
    <x v="0"/>
    <s v="https://twitter.com/#!/16_charaf/status/1156531818033766401"/>
    <m/>
    <m/>
    <s v="1156531818033766401"/>
    <m/>
    <b v="0"/>
    <n v="0"/>
    <s v=""/>
    <b v="0"/>
    <s v="ar"/>
    <m/>
    <s v=""/>
    <b v="0"/>
    <n v="0"/>
    <s v=""/>
    <s v="Facebook"/>
    <b v="0"/>
    <s v="1156531818033766401"/>
    <s v="Tweet"/>
    <n v="0"/>
    <n v="0"/>
    <m/>
    <m/>
    <m/>
    <m/>
    <m/>
    <m/>
    <m/>
    <m/>
    <n v="1"/>
    <s v="1"/>
    <s v="1"/>
    <n v="0"/>
    <n v="0"/>
    <n v="0"/>
    <n v="0"/>
    <n v="0"/>
    <n v="0"/>
    <n v="8"/>
    <n v="100"/>
    <n v="8"/>
  </r>
  <r>
    <s v="salamjad3"/>
    <s v="salamjad3"/>
    <m/>
    <m/>
    <m/>
    <m/>
    <m/>
    <m/>
    <m/>
    <m/>
    <s v="No"/>
    <n v="4"/>
    <m/>
    <m/>
    <x v="0"/>
    <d v="2019-07-31T12:21:18.000"/>
    <s v="أزمة طلبة الطب بالمغرب.. الاحتجاجات مستمرة! https://t.co/thOOl85Psz"/>
    <s v="https://www.maghrebvoices.com/a/506767.html"/>
    <s v="maghrebvoices.com"/>
    <x v="0"/>
    <m/>
    <s v="http://pbs.twimg.com/profile_images/1098631629231271938/MXAxKqEs_normal.jpg"/>
    <x v="1"/>
    <s v="https://twitter.com/#!/salamjad3/status/1156540337453764609"/>
    <m/>
    <m/>
    <s v="1156540337453764609"/>
    <m/>
    <b v="0"/>
    <n v="0"/>
    <s v=""/>
    <b v="0"/>
    <s v="ar"/>
    <m/>
    <s v=""/>
    <b v="0"/>
    <n v="0"/>
    <s v=""/>
    <s v="Twitter for Android"/>
    <b v="0"/>
    <s v="1156540337453764609"/>
    <s v="Tweet"/>
    <n v="0"/>
    <n v="0"/>
    <m/>
    <m/>
    <m/>
    <m/>
    <m/>
    <m/>
    <m/>
    <m/>
    <n v="1"/>
    <s v="1"/>
    <s v="1"/>
    <n v="0"/>
    <n v="0"/>
    <n v="0"/>
    <n v="0"/>
    <n v="0"/>
    <n v="0"/>
    <n v="6"/>
    <n v="100"/>
    <n v="6"/>
  </r>
  <r>
    <s v="rafikosb"/>
    <s v="rafikosb"/>
    <m/>
    <m/>
    <m/>
    <m/>
    <m/>
    <m/>
    <m/>
    <m/>
    <s v="No"/>
    <n v="5"/>
    <m/>
    <m/>
    <x v="0"/>
    <d v="2019-07-31T17:58:20.000"/>
    <s v="في يوم الصداقة العالمي.. مغاربة وجزائريون: خاوة خاوة! https://t.co/2MSN3enixm"/>
    <s v="https://www.maghrebvoices.com/a/506681.html"/>
    <s v="maghrebvoices.com"/>
    <x v="0"/>
    <m/>
    <s v="http://pbs.twimg.com/profile_images/600619925334466561/k6SDtyY3_normal.jpg"/>
    <x v="2"/>
    <s v="https://twitter.com/#!/rafikosb/status/1156625154316877824"/>
    <m/>
    <m/>
    <s v="1156625154316877824"/>
    <m/>
    <b v="0"/>
    <n v="0"/>
    <s v=""/>
    <b v="0"/>
    <s v="ar"/>
    <m/>
    <s v=""/>
    <b v="0"/>
    <n v="0"/>
    <s v=""/>
    <s v="Facebook"/>
    <b v="0"/>
    <s v="1156625154316877824"/>
    <s v="Tweet"/>
    <n v="0"/>
    <n v="0"/>
    <m/>
    <m/>
    <m/>
    <m/>
    <m/>
    <m/>
    <m/>
    <m/>
    <n v="1"/>
    <s v="1"/>
    <s v="1"/>
    <n v="0"/>
    <n v="0"/>
    <n v="0"/>
    <n v="0"/>
    <n v="0"/>
    <n v="0"/>
    <n v="8"/>
    <n v="100"/>
    <n v="8"/>
  </r>
  <r>
    <s v="khalid10elghali"/>
    <s v="khalid10elghali"/>
    <m/>
    <m/>
    <m/>
    <m/>
    <m/>
    <m/>
    <m/>
    <m/>
    <s v="No"/>
    <n v="6"/>
    <m/>
    <m/>
    <x v="0"/>
    <d v="2019-07-31T18:31:46.000"/>
    <s v="نائب الرئيس الأميركي يشيد بالمدون الموريتاني ولد امخيطير https://t.co/vVI1CI6AIR"/>
    <s v="https://www.maghrebvoices.com/a/506848.html"/>
    <s v="maghrebvoices.com"/>
    <x v="0"/>
    <m/>
    <s v="http://pbs.twimg.com/profile_images/923697009592360960/gh6oaPZr_normal.jpg"/>
    <x v="3"/>
    <s v="https://twitter.com/#!/khalid10elghali/status/1156633566220083200"/>
    <m/>
    <m/>
    <s v="1156633566220083200"/>
    <m/>
    <b v="0"/>
    <n v="0"/>
    <s v=""/>
    <b v="0"/>
    <s v="ar"/>
    <m/>
    <s v=""/>
    <b v="0"/>
    <n v="0"/>
    <s v=""/>
    <s v="Twitter Web Client"/>
    <b v="0"/>
    <s v="1156633566220083200"/>
    <s v="Tweet"/>
    <n v="0"/>
    <n v="0"/>
    <m/>
    <m/>
    <m/>
    <m/>
    <m/>
    <m/>
    <m/>
    <m/>
    <n v="1"/>
    <s v="1"/>
    <s v="1"/>
    <n v="0"/>
    <n v="0"/>
    <n v="0"/>
    <n v="0"/>
    <n v="0"/>
    <n v="0"/>
    <n v="8"/>
    <n v="100"/>
    <n v="8"/>
  </r>
  <r>
    <s v="tama_frasich"/>
    <s v="tama_frasich"/>
    <m/>
    <m/>
    <m/>
    <m/>
    <m/>
    <m/>
    <m/>
    <m/>
    <s v="No"/>
    <n v="7"/>
    <m/>
    <m/>
    <x v="0"/>
    <d v="2019-07-31T19:16:53.000"/>
    <s v="عسو أوبسلام.. أمازيغي هزم فرنسا في 'بوكافر' https://t.co/LRRYOs407t"/>
    <s v="https://www.maghrebvoices.com/a/morocco-assou-oubasslam-history/422654.html"/>
    <s v="maghrebvoices.com"/>
    <x v="0"/>
    <m/>
    <s v="http://pbs.twimg.com/profile_images/1142763610353127429/Mf8KGCj0_normal.jpg"/>
    <x v="4"/>
    <s v="https://twitter.com/#!/tama_frasich/status/1156644923107680258"/>
    <m/>
    <m/>
    <s v="1156644923107680258"/>
    <m/>
    <b v="0"/>
    <n v="0"/>
    <s v=""/>
    <b v="0"/>
    <s v="ar"/>
    <m/>
    <s v=""/>
    <b v="0"/>
    <n v="0"/>
    <s v=""/>
    <s v="Twitter for iPhone"/>
    <b v="0"/>
    <s v="1156644923107680258"/>
    <s v="Tweet"/>
    <n v="0"/>
    <n v="0"/>
    <m/>
    <m/>
    <m/>
    <m/>
    <m/>
    <m/>
    <m/>
    <m/>
    <n v="1"/>
    <s v="10"/>
    <s v="10"/>
    <n v="0"/>
    <n v="0"/>
    <n v="0"/>
    <n v="0"/>
    <n v="0"/>
    <n v="0"/>
    <n v="7"/>
    <n v="100"/>
    <n v="7"/>
  </r>
  <r>
    <s v="fatimaelatik"/>
    <s v="tama_frasich"/>
    <m/>
    <m/>
    <m/>
    <m/>
    <m/>
    <m/>
    <m/>
    <m/>
    <s v="No"/>
    <n v="8"/>
    <m/>
    <m/>
    <x v="1"/>
    <d v="2019-07-31T19:44:52.000"/>
    <s v="RT @Tama_Frasich: عسو أوبسلام.. أمازيغي هزم فرنسا في 'بوكافر' https://t.co/LRRYOs407t"/>
    <s v="https://www.maghrebvoices.com/a/morocco-assou-oubasslam-history/422654.html"/>
    <s v="maghrebvoices.com"/>
    <x v="0"/>
    <m/>
    <s v="http://pbs.twimg.com/profile_images/1025796448066134016/fZR17Qju_normal.jpg"/>
    <x v="5"/>
    <s v="https://twitter.com/#!/fatimaelatik/status/1156651966044475392"/>
    <m/>
    <m/>
    <s v="1156651966044475392"/>
    <m/>
    <b v="0"/>
    <n v="0"/>
    <s v=""/>
    <b v="0"/>
    <s v="ar"/>
    <m/>
    <s v=""/>
    <b v="0"/>
    <n v="0"/>
    <s v="1156644923107680258"/>
    <s v="Twitter for iPhone"/>
    <b v="0"/>
    <s v="1156644923107680258"/>
    <s v="Tweet"/>
    <n v="0"/>
    <n v="0"/>
    <m/>
    <m/>
    <m/>
    <m/>
    <m/>
    <m/>
    <m/>
    <m/>
    <n v="1"/>
    <s v="10"/>
    <s v="10"/>
    <n v="0"/>
    <n v="0"/>
    <n v="0"/>
    <n v="0"/>
    <n v="0"/>
    <n v="0"/>
    <n v="9"/>
    <n v="100"/>
    <n v="9"/>
  </r>
  <r>
    <s v="mohamedbourbab"/>
    <s v="mohamedbourbab"/>
    <m/>
    <m/>
    <m/>
    <m/>
    <m/>
    <m/>
    <m/>
    <m/>
    <s v="No"/>
    <n v="9"/>
    <m/>
    <m/>
    <x v="0"/>
    <d v="2019-08-01T22:35:30.000"/>
    <s v="عسو أوبسلام.. أمازيغي هزم فرنسا في 'بوكافر' https://t.co/8NNLGQzIXa"/>
    <s v="https://www.maghrebvoices.com/a/morocco-assou-oubasslam-history/422654.html"/>
    <s v="maghrebvoices.com"/>
    <x v="0"/>
    <m/>
    <s v="http://pbs.twimg.com/profile_images/775658195280859136/53qZbgH1_normal.jpg"/>
    <x v="6"/>
    <s v="https://twitter.com/#!/mohamedbourbab/status/1157057295504818176"/>
    <m/>
    <m/>
    <s v="1157057295504818176"/>
    <m/>
    <b v="0"/>
    <n v="0"/>
    <s v=""/>
    <b v="0"/>
    <s v="ar"/>
    <m/>
    <s v=""/>
    <b v="0"/>
    <n v="0"/>
    <s v=""/>
    <s v="Facebook"/>
    <b v="0"/>
    <s v="1157057295504818176"/>
    <s v="Tweet"/>
    <n v="0"/>
    <n v="0"/>
    <m/>
    <m/>
    <m/>
    <m/>
    <m/>
    <m/>
    <m/>
    <m/>
    <n v="1"/>
    <s v="1"/>
    <s v="1"/>
    <n v="0"/>
    <n v="0"/>
    <n v="0"/>
    <n v="0"/>
    <n v="0"/>
    <n v="0"/>
    <n v="7"/>
    <n v="100"/>
    <n v="7"/>
  </r>
  <r>
    <s v="kimberlystea"/>
    <s v="xmg55"/>
    <m/>
    <m/>
    <m/>
    <m/>
    <m/>
    <m/>
    <m/>
    <m/>
    <s v="No"/>
    <n v="10"/>
    <m/>
    <m/>
    <x v="1"/>
    <d v="2019-08-02T15:59:07.000"/>
    <s v="@lwlla1 @xmg55 اها طيب وش نقول للاوروبيين الي يجون بالملايين كل سنة 🤔_x000a_https://t.co/YZpeHIBJ3E"/>
    <s v="https://www.maghrebvoices.com/a/476765.html"/>
    <s v="maghrebvoices.com"/>
    <x v="0"/>
    <m/>
    <s v="http://pbs.twimg.com/profile_images/1154894338813517824/IcLz0x2V_normal.jpg"/>
    <x v="7"/>
    <s v="https://twitter.com/#!/kimberlystea/status/1157319927352692736"/>
    <m/>
    <m/>
    <s v="1157319927352692736"/>
    <s v="1156411143835062272"/>
    <b v="0"/>
    <n v="0"/>
    <s v="1133910737884274688"/>
    <b v="0"/>
    <s v="ar"/>
    <m/>
    <s v=""/>
    <b v="0"/>
    <n v="0"/>
    <s v=""/>
    <s v="Twitter for Android"/>
    <b v="0"/>
    <s v="1156411143835062272"/>
    <s v="Tweet"/>
    <n v="0"/>
    <n v="0"/>
    <m/>
    <m/>
    <m/>
    <m/>
    <m/>
    <m/>
    <m/>
    <m/>
    <n v="1"/>
    <s v="6"/>
    <s v="6"/>
    <m/>
    <m/>
    <m/>
    <m/>
    <m/>
    <m/>
    <m/>
    <m/>
    <m/>
  </r>
  <r>
    <s v="hamouch_s"/>
    <s v="hamouch_s"/>
    <m/>
    <m/>
    <m/>
    <m/>
    <m/>
    <m/>
    <m/>
    <m/>
    <s v="No"/>
    <n v="12"/>
    <m/>
    <m/>
    <x v="0"/>
    <d v="2019-08-02T19:33:31.000"/>
    <s v="تدار من الإمارات ومصر والسعودية .... https://t.co/TLkPQ2YJfj"/>
    <s v="https://www.maghrebvoices.com/a/507115.html"/>
    <s v="maghrebvoices.com"/>
    <x v="0"/>
    <m/>
    <s v="http://pbs.twimg.com/profile_images/931310159443447808/sQKYCx8Q_normal.jpg"/>
    <x v="8"/>
    <s v="https://twitter.com/#!/hamouch_s/status/1157373883256836096"/>
    <m/>
    <m/>
    <s v="1157373883256836096"/>
    <m/>
    <b v="0"/>
    <n v="0"/>
    <s v=""/>
    <b v="0"/>
    <s v="ar"/>
    <m/>
    <s v=""/>
    <b v="0"/>
    <n v="0"/>
    <s v=""/>
    <s v="Facebook"/>
    <b v="0"/>
    <s v="1157373883256836096"/>
    <s v="Tweet"/>
    <n v="0"/>
    <n v="0"/>
    <m/>
    <m/>
    <m/>
    <m/>
    <m/>
    <m/>
    <m/>
    <m/>
    <n v="1"/>
    <s v="1"/>
    <s v="1"/>
    <n v="0"/>
    <n v="0"/>
    <n v="0"/>
    <n v="0"/>
    <n v="0"/>
    <n v="0"/>
    <n v="5"/>
    <n v="100"/>
    <n v="5"/>
  </r>
  <r>
    <s v="elbennaoui"/>
    <s v="elbennaoui"/>
    <m/>
    <m/>
    <m/>
    <m/>
    <m/>
    <m/>
    <m/>
    <m/>
    <s v="No"/>
    <n v="13"/>
    <m/>
    <m/>
    <x v="0"/>
    <d v="2019-08-03T23:36:08.000"/>
    <s v="ÙÙŠØ³Ø¨ÙˆÙƒ: Ø­Ø°ÙÙ†Ø§ ØµÙØ­Ø§Øª ØªØ³ØªÙ‡Ø¯Ù Ø§Ù„Ù…ØºØ±Ø¨ ÙˆÙ„ÙŠØ¨ÙŠØ§ https://t.co/Tvi8T36xVF"/>
    <s v="https://www.maghrebvoices.com/a/507115.html"/>
    <s v="maghrebvoices.com"/>
    <x v="0"/>
    <m/>
    <s v="http://abs.twimg.com/sticky/default_profile_images/default_profile_normal.png"/>
    <x v="9"/>
    <s v="https://twitter.com/#!/elbennaoui/status/1157797326808846336"/>
    <m/>
    <m/>
    <s v="1157797326808846336"/>
    <m/>
    <b v="0"/>
    <n v="1"/>
    <s v=""/>
    <b v="0"/>
    <s v="ar"/>
    <m/>
    <s v=""/>
    <b v="0"/>
    <n v="0"/>
    <s v=""/>
    <s v="Twitter Web App"/>
    <b v="0"/>
    <s v="1157797326808846336"/>
    <s v="Tweet"/>
    <n v="0"/>
    <n v="0"/>
    <m/>
    <m/>
    <m/>
    <m/>
    <m/>
    <m/>
    <m/>
    <m/>
    <n v="1"/>
    <s v="1"/>
    <s v="1"/>
    <n v="0"/>
    <n v="0"/>
    <n v="0"/>
    <n v="0"/>
    <n v="0"/>
    <n v="0"/>
    <n v="25"/>
    <n v="100"/>
    <n v="25"/>
  </r>
  <r>
    <s v="chehbi"/>
    <s v="kimberlystea"/>
    <m/>
    <m/>
    <m/>
    <m/>
    <m/>
    <m/>
    <m/>
    <m/>
    <s v="No"/>
    <n v="14"/>
    <m/>
    <m/>
    <x v="1"/>
    <d v="2019-08-04T16:46:09.000"/>
    <s v="@MarocPrimitivo @kimberlystea Ø§Ù„ØªÙˆÙŠØª Ø±Ø§Ù‡ ÙÙ€2017 Ùˆ Ø§Ù„ØµÙˆØ±Ø© Ø¯ÙŠØ§Ù„ @maghrebvoices"/>
    <m/>
    <m/>
    <x v="0"/>
    <m/>
    <s v="http://pbs.twimg.com/profile_images/1102322235791077377/dHBkP69l_normal.png"/>
    <x v="10"/>
    <s v="https://twitter.com/#!/chehbi/status/1158056538499637249"/>
    <m/>
    <m/>
    <s v="1158056538499637249"/>
    <s v="1158039268884910080"/>
    <b v="0"/>
    <n v="0"/>
    <s v="1155598734891335688"/>
    <b v="0"/>
    <s v="ar"/>
    <m/>
    <s v=""/>
    <b v="0"/>
    <n v="0"/>
    <s v=""/>
    <s v="Twitter for Android"/>
    <b v="0"/>
    <s v="1158039268884910080"/>
    <s v="Tweet"/>
    <n v="0"/>
    <n v="0"/>
    <m/>
    <m/>
    <m/>
    <m/>
    <m/>
    <m/>
    <m/>
    <m/>
    <n v="1"/>
    <s v="6"/>
    <s v="6"/>
    <m/>
    <m/>
    <m/>
    <m/>
    <m/>
    <m/>
    <m/>
    <m/>
    <m/>
  </r>
  <r>
    <s v="marocprimitivo"/>
    <s v="kimberlystea"/>
    <m/>
    <m/>
    <m/>
    <m/>
    <m/>
    <m/>
    <m/>
    <m/>
    <s v="No"/>
    <n v="15"/>
    <m/>
    <m/>
    <x v="1"/>
    <d v="2019-08-04T17:41:33.000"/>
    <s v="@chehbi @kimberlystea @maghrebvoices Ø§Ù„Ù…Ø¹Ù„ÙˆÙ…Ø© Ø§Ù„Ù…ØºÙ„ÙˆØ·Ø© Ù„Ø§ ØªØªÙ‚Ø§Ø¯Ù…. @maghrebvoices"/>
    <m/>
    <m/>
    <x v="0"/>
    <m/>
    <s v="http://pbs.twimg.com/profile_images/1155610635323023361/ndkXf3yY_normal.jpg"/>
    <x v="11"/>
    <s v="https://twitter.com/#!/marocprimitivo/status/1158070480873693186"/>
    <m/>
    <m/>
    <s v="1158070480873693186"/>
    <s v="1158056538499637249"/>
    <b v="0"/>
    <n v="0"/>
    <s v="14520462"/>
    <b v="0"/>
    <s v="ar"/>
    <m/>
    <s v=""/>
    <b v="0"/>
    <n v="0"/>
    <s v=""/>
    <s v="Twitter for Android"/>
    <b v="0"/>
    <s v="1158056538499637249"/>
    <s v="Tweet"/>
    <n v="0"/>
    <n v="0"/>
    <m/>
    <m/>
    <m/>
    <m/>
    <m/>
    <m/>
    <m/>
    <m/>
    <n v="1"/>
    <s v="6"/>
    <s v="6"/>
    <m/>
    <m/>
    <m/>
    <m/>
    <m/>
    <m/>
    <m/>
    <m/>
    <m/>
  </r>
  <r>
    <s v="mtawja"/>
    <s v="mtawja"/>
    <m/>
    <m/>
    <m/>
    <m/>
    <m/>
    <m/>
    <m/>
    <m/>
    <s v="No"/>
    <n v="20"/>
    <m/>
    <m/>
    <x v="0"/>
    <d v="2019-08-04T21:12:03.000"/>
    <s v="&quot;Ø£ØµÙ€ÙˆØ§Øª Ù…Ù€ØºØ§Ø±Ø¨Ù€ÙŠÙ€Ø©&quot; ØªØ³Ù„Ù‘Ø· Ø§Ù„Ø¶ÙˆØ¡ Ø¹Ù„Ù‰ Ø§Ø­ØªØ¬Ø§Ø¬Ø§ØªÙ†Ø§ Ù„Ø£ÙˆÙ„ Ù…Ø±Ù‘Ø©... Ø¹Ù„Ù‰ Ø³Ù„Ø§Ù…ØªÙƒÙ…! ÙˆØ´ÙƒØ±Ø§! https://t.co/qQh9Gv2hgL"/>
    <s v="https://www.maghrebvoices.com/a/507311.html"/>
    <s v="maghrebvoices.com"/>
    <x v="0"/>
    <m/>
    <s v="http://pbs.twimg.com/profile_images/533642146163589121/4dKphGW6_normal.png"/>
    <x v="12"/>
    <s v="https://twitter.com/#!/mtawja/status/1158123454719283202"/>
    <m/>
    <m/>
    <s v="1158123454719283202"/>
    <m/>
    <b v="0"/>
    <n v="1"/>
    <s v=""/>
    <b v="0"/>
    <s v="ar"/>
    <m/>
    <s v=""/>
    <b v="0"/>
    <n v="0"/>
    <s v=""/>
    <s v="Facebook"/>
    <b v="0"/>
    <s v="1158123454719283202"/>
    <s v="Tweet"/>
    <n v="0"/>
    <n v="0"/>
    <m/>
    <m/>
    <m/>
    <m/>
    <m/>
    <m/>
    <m/>
    <m/>
    <n v="1"/>
    <s v="1"/>
    <s v="1"/>
    <n v="0"/>
    <n v="0"/>
    <n v="0"/>
    <n v="0"/>
    <n v="0"/>
    <n v="0"/>
    <n v="49"/>
    <n v="100"/>
    <n v="49"/>
  </r>
  <r>
    <s v="sid_hammadi"/>
    <s v="tamazgha_united"/>
    <m/>
    <m/>
    <m/>
    <m/>
    <m/>
    <m/>
    <m/>
    <m/>
    <s v="No"/>
    <n v="21"/>
    <m/>
    <m/>
    <x v="1"/>
    <d v="2019-08-05T00:54:12.000"/>
    <s v="RT @Tamazgha_united: Ø§Ø­ØªØ¬Ø§Ø¬Ø§ Ø¹Ù„Ù‰ Ø´Ø±ÙƒØ© Ù…Ù†Ø§Ø¬Ù….. Ù…Ø¸Ø§Ù‡Ø±Ø§Øª Ø¬Ø¯ÙŠØ¯Ø© Ø¨Ø¥Ù…ÙŠØ¶Ø±  https://t.co/ekUaI1e75P"/>
    <s v="https://www.maghrebvoices.com/a/507311.html"/>
    <s v="maghrebvoices.com"/>
    <x v="0"/>
    <m/>
    <s v="http://pbs.twimg.com/profile_images/765068478281838592/QJWugNHl_normal.jpg"/>
    <x v="13"/>
    <s v="https://twitter.com/#!/sid_hammadi/status/1158179361486454784"/>
    <m/>
    <m/>
    <s v="1158179361486454784"/>
    <m/>
    <b v="0"/>
    <n v="0"/>
    <s v=""/>
    <b v="0"/>
    <s v="ar"/>
    <m/>
    <s v=""/>
    <b v="0"/>
    <n v="1"/>
    <s v="1158166579907112960"/>
    <s v="Twitter for iPhone"/>
    <b v="0"/>
    <s v="1158166579907112960"/>
    <s v="Tweet"/>
    <n v="0"/>
    <n v="0"/>
    <m/>
    <m/>
    <m/>
    <m/>
    <m/>
    <m/>
    <m/>
    <m/>
    <n v="1"/>
    <s v="9"/>
    <s v="9"/>
    <n v="0"/>
    <n v="0"/>
    <n v="0"/>
    <n v="0"/>
    <n v="0"/>
    <n v="0"/>
    <n v="35"/>
    <n v="100"/>
    <n v="35"/>
  </r>
  <r>
    <s v="mamdouhrabie2"/>
    <s v="maghrebvoices"/>
    <m/>
    <m/>
    <m/>
    <m/>
    <m/>
    <m/>
    <m/>
    <m/>
    <s v="No"/>
    <n v="22"/>
    <m/>
    <m/>
    <x v="1"/>
    <d v="2019-08-06T10:44:43.000"/>
    <s v="RT @f_gallal: Ø§Ù„Ø¥Ù†ÙØ§Ù‚ Ø¹Ù„Ù‰ Ø§Ù„Ø¯ÙŠÙ† Ù…Ù‚Ø§Ø¨Ù„ Ø§Ù„Ø¥Ù†ÙØ§Ù‚ Ø¹Ù„Ù‰ Ø§Ù„Ø«Ù‚Ø§ÙØ© ÙÙŠ Ø§Ù„Ø¯ÙˆÙ„ Ø§Ù„Ù…ØºØ§Ø±Ø¨ÙŠØ©ØŒ ÙˆÙ„ÙŠØ¨ÙŠØ§ ØºØ§Ø¦Ø¨Ø© Ø¹Ù† Ø§Ù„Ø§Ù†ÙÙˆØºØ±Ø§Ù ... @maghrebvoices https://t.co/9lâ€¦"/>
    <m/>
    <m/>
    <x v="0"/>
    <m/>
    <s v="http://pbs.twimg.com/profile_images/378800000713179506/08a2966fd5b6b6095ce631546bcbb165_normal.png"/>
    <x v="14"/>
    <s v="https://twitter.com/#!/mamdouhrabie2/status/1158690358890520578"/>
    <m/>
    <m/>
    <s v="1158690358890520578"/>
    <m/>
    <b v="0"/>
    <n v="0"/>
    <s v=""/>
    <b v="0"/>
    <s v="ar"/>
    <m/>
    <s v=""/>
    <b v="0"/>
    <n v="1"/>
    <s v="1158689330967252993"/>
    <s v="Twitter Web App"/>
    <b v="0"/>
    <s v="1158689330967252993"/>
    <s v="Tweet"/>
    <n v="0"/>
    <n v="0"/>
    <m/>
    <m/>
    <m/>
    <m/>
    <m/>
    <m/>
    <m/>
    <m/>
    <n v="1"/>
    <s v="4"/>
    <s v="3"/>
    <m/>
    <m/>
    <m/>
    <m/>
    <m/>
    <m/>
    <m/>
    <m/>
    <m/>
  </r>
  <r>
    <s v="najm090"/>
    <s v="maghrebvoices"/>
    <m/>
    <m/>
    <m/>
    <m/>
    <m/>
    <m/>
    <m/>
    <m/>
    <s v="No"/>
    <n v="24"/>
    <m/>
    <m/>
    <x v="1"/>
    <d v="2019-08-06T10:50:41.000"/>
    <s v="@f_gallal @maghrebvoices Ø§Ù„Ø¥Ù†ÙØ§Ù‚ Ø¹ Ø§Ù„Ø¯ÙŠÙ† ÙÙŠ Ø´Ø¹ÙˆØ¨Ù†Ø§ ÙÙ‚Ø· Ù…Ø±ØªØ¨Ø§Øª Ùˆ ÙƒÙ‡Ø±Ø¨Ø§Ø¡ Ø§Ù„Ù…Ø³Ø§Ø¬Ø¯_x000a_Ø¨Ø¹Ø¯ÙŠÙ† ÙƒÙ…Ø³Ù„Ù…ÙŠÙ† Ø§Ù„Ø«Ù‚Ø§ÙØ© Ù„Ø§ ÙŠØ¬Ø¨ Ø£Ù† ØªÙ†ÙØµÙ„ Ø¹Ù† Ø§Ù„Ø¯ÙŠÙ†"/>
    <m/>
    <m/>
    <x v="0"/>
    <m/>
    <s v="http://pbs.twimg.com/profile_images/1141416861650706437/ewH7hfdN_normal.jpg"/>
    <x v="15"/>
    <s v="https://twitter.com/#!/najm090/status/1158691858714771457"/>
    <m/>
    <m/>
    <s v="1158691858714771457"/>
    <s v="1158689330967252993"/>
    <b v="0"/>
    <n v="0"/>
    <s v="41383236"/>
    <b v="0"/>
    <s v="ar"/>
    <m/>
    <s v=""/>
    <b v="0"/>
    <n v="0"/>
    <s v=""/>
    <s v="Twitter for Android"/>
    <b v="0"/>
    <s v="1158689330967252993"/>
    <s v="Tweet"/>
    <n v="0"/>
    <n v="0"/>
    <m/>
    <m/>
    <m/>
    <m/>
    <m/>
    <m/>
    <m/>
    <m/>
    <n v="1"/>
    <s v="4"/>
    <s v="3"/>
    <m/>
    <m/>
    <m/>
    <m/>
    <m/>
    <m/>
    <m/>
    <m/>
    <m/>
  </r>
  <r>
    <s v="secularlibyan"/>
    <s v="austarwansasi"/>
    <m/>
    <m/>
    <m/>
    <m/>
    <m/>
    <m/>
    <m/>
    <m/>
    <s v="No"/>
    <n v="26"/>
    <m/>
    <m/>
    <x v="1"/>
    <d v="2019-08-06T10:57:58.000"/>
    <s v="RT @AusTarwaNsasi: Ø¨Ù„Ø¬ÙŠÙƒÙŠØ§Øª ÙŠÙØ¹Ø¨ÙÙ‘Ø¯Ù† Ø·Ø±ÙŠÙ‚Ø§ ÙÙŠ Ù‚Ø±ÙŠØ©.. Ù…ØºØ§Ø±Ø¨Ø©: Ø£ÙŠÙ† Ø§Ù„Ù…Ø³Ø¤ÙˆÙ„ÙˆÙ†ØŸ https://t.co/TG9hkD0yN9"/>
    <s v="https://www.maghrebvoices.com/a/507310.html"/>
    <s v="maghrebvoices.com"/>
    <x v="0"/>
    <m/>
    <s v="http://pbs.twimg.com/profile_images/1153175843604258816/sK-ObdlV_normal.jpg"/>
    <x v="16"/>
    <s v="https://twitter.com/#!/secularlibyan/status/1158693692204605440"/>
    <m/>
    <m/>
    <s v="1158693692204605440"/>
    <m/>
    <b v="0"/>
    <n v="0"/>
    <s v=""/>
    <b v="0"/>
    <s v="ar"/>
    <m/>
    <s v=""/>
    <b v="0"/>
    <n v="3"/>
    <s v="1158691838909435905"/>
    <s v="Twitter for Android"/>
    <b v="0"/>
    <s v="1158691838909435905"/>
    <s v="Tweet"/>
    <n v="0"/>
    <n v="0"/>
    <m/>
    <m/>
    <m/>
    <m/>
    <m/>
    <m/>
    <m/>
    <m/>
    <n v="1"/>
    <s v="4"/>
    <s v="4"/>
    <n v="0"/>
    <n v="0"/>
    <n v="0"/>
    <n v="0"/>
    <n v="0"/>
    <n v="0"/>
    <n v="38"/>
    <n v="100"/>
    <n v="38"/>
  </r>
  <r>
    <s v="anarawa3"/>
    <s v="maghrebvoices"/>
    <m/>
    <m/>
    <m/>
    <m/>
    <m/>
    <m/>
    <m/>
    <m/>
    <s v="No"/>
    <n v="27"/>
    <m/>
    <m/>
    <x v="1"/>
    <d v="2019-08-06T11:07:52.000"/>
    <s v="@f_gallal @maghrebvoices Ø¹Ù†Ø¯ÙŠ ÙØ³ØªØ§Ù† Ø§Ø­Ù…Ø± Ù†Ø³Ø®Ø© Ù…Ù† Ù„Ø¨Ø³ØªÙƒ"/>
    <m/>
    <m/>
    <x v="0"/>
    <m/>
    <s v="http://pbs.twimg.com/profile_images/1159671106476892160/VoxwLDjg_normal.jpg"/>
    <x v="17"/>
    <s v="https://twitter.com/#!/anarawa3/status/1158696182195064834"/>
    <m/>
    <m/>
    <s v="1158696182195064834"/>
    <s v="1158689330967252993"/>
    <b v="0"/>
    <n v="1"/>
    <s v="41383236"/>
    <b v="0"/>
    <s v="ar"/>
    <m/>
    <s v=""/>
    <b v="0"/>
    <n v="0"/>
    <s v=""/>
    <s v="Twitter Web App"/>
    <b v="0"/>
    <s v="1158689330967252993"/>
    <s v="Tweet"/>
    <n v="0"/>
    <n v="0"/>
    <m/>
    <m/>
    <m/>
    <m/>
    <m/>
    <m/>
    <m/>
    <m/>
    <n v="1"/>
    <s v="4"/>
    <s v="3"/>
    <m/>
    <m/>
    <m/>
    <m/>
    <m/>
    <m/>
    <m/>
    <m/>
    <m/>
  </r>
  <r>
    <s v="vankaas"/>
    <s v="chebih"/>
    <m/>
    <m/>
    <m/>
    <m/>
    <m/>
    <m/>
    <m/>
    <m/>
    <s v="No"/>
    <n v="29"/>
    <m/>
    <m/>
    <x v="1"/>
    <d v="2019-08-06T12:20:09.000"/>
    <s v="RT @chebih: Ø§Ø­ØªØ¬Ø§Ø¬Ø§ Ø¹Ù„Ù‰ Ù…Ù†Ø§Ø¬Ù… Ø§Ù„Ù‡ÙˆÙ„Ø¯ÙŠÙ†Øº Ø§Ù„Ù…Ù„ÙƒÙŠ Ø¨Ø§Ù„Ù…ØºØ±Ø¨.. Ø³ÙƒØ§Ù† Ø¥Ù…ÙŠØ¶Ø± ÙŠØªØ¸Ø§Ù‡Ø±ÙˆÙ† https://t.co/qTnPZxzzMY"/>
    <s v="https://www.maghrebvoices.com/a/507311.html"/>
    <s v="maghrebvoices.com"/>
    <x v="0"/>
    <m/>
    <s v="http://pbs.twimg.com/profile_images/3167378124/6a0631f05f0f4a182ba0ab8483248260_normal.jpeg"/>
    <x v="18"/>
    <s v="https://twitter.com/#!/vankaas/status/1158714376767098880"/>
    <m/>
    <m/>
    <s v="1158714376767098880"/>
    <m/>
    <b v="0"/>
    <n v="0"/>
    <s v=""/>
    <b v="0"/>
    <s v="ar"/>
    <m/>
    <s v=""/>
    <b v="0"/>
    <n v="1"/>
    <s v="1158713119922950145"/>
    <s v="Twitter Web App"/>
    <b v="0"/>
    <s v="1158713119922950145"/>
    <s v="Tweet"/>
    <n v="0"/>
    <n v="0"/>
    <m/>
    <m/>
    <m/>
    <m/>
    <m/>
    <m/>
    <m/>
    <m/>
    <n v="1"/>
    <s v="7"/>
    <s v="7"/>
    <n v="0"/>
    <n v="0"/>
    <n v="0"/>
    <n v="0"/>
    <n v="0"/>
    <n v="0"/>
    <n v="46"/>
    <n v="100"/>
    <n v="46"/>
  </r>
  <r>
    <s v="austarwansasi"/>
    <s v="austarwansasi"/>
    <m/>
    <m/>
    <m/>
    <m/>
    <m/>
    <m/>
    <m/>
    <m/>
    <s v="No"/>
    <n v="30"/>
    <m/>
    <m/>
    <x v="0"/>
    <d v="2019-08-06T10:50:36.000"/>
    <s v="Ø¨Ù„Ø¬ÙŠÙƒÙŠØ§Øª ÙŠÙØ¹Ø¨ÙÙ‘Ø¯Ù† Ø·Ø±ÙŠÙ‚Ø§ ÙÙŠ Ù‚Ø±ÙŠØ©.. Ù…ØºØ§Ø±Ø¨Ø©: Ø£ÙŠÙ† Ø§Ù„Ù…Ø³Ø¤ÙˆÙ„ÙˆÙ†ØŸ https://t.co/TG9hkD0yN9"/>
    <s v="https://www.maghrebvoices.com/a/507310.html"/>
    <s v="maghrebvoices.com"/>
    <x v="0"/>
    <m/>
    <s v="http://pbs.twimg.com/profile_images/1104691849187479552/ggy9hqM4_normal.png"/>
    <x v="19"/>
    <s v="https://twitter.com/#!/austarwansasi/status/1158691838909435905"/>
    <m/>
    <m/>
    <s v="1158691838909435905"/>
    <m/>
    <b v="0"/>
    <n v="10"/>
    <s v=""/>
    <b v="0"/>
    <s v="ar"/>
    <m/>
    <s v=""/>
    <b v="0"/>
    <n v="3"/>
    <s v=""/>
    <s v="Twitter Web Client"/>
    <b v="0"/>
    <s v="1158691838909435905"/>
    <s v="Tweet"/>
    <n v="0"/>
    <n v="0"/>
    <m/>
    <m/>
    <m/>
    <m/>
    <m/>
    <m/>
    <m/>
    <m/>
    <n v="1"/>
    <s v="4"/>
    <s v="4"/>
    <n v="0"/>
    <n v="0"/>
    <n v="0"/>
    <n v="0"/>
    <n v="0"/>
    <n v="0"/>
    <n v="36"/>
    <n v="100"/>
    <n v="36"/>
  </r>
  <r>
    <s v="f_gallal"/>
    <s v="austarwansasi"/>
    <m/>
    <m/>
    <m/>
    <m/>
    <m/>
    <m/>
    <m/>
    <m/>
    <s v="No"/>
    <n v="31"/>
    <m/>
    <m/>
    <x v="1"/>
    <d v="2019-08-06T12:47:33.000"/>
    <s v="RT @AusTarwaNsasi: Ø¨Ù„Ø¬ÙŠÙƒÙŠØ§Øª ÙŠÙØ¹Ø¨ÙÙ‘Ø¯Ù† Ø·Ø±ÙŠÙ‚Ø§ ÙÙŠ Ù‚Ø±ÙŠØ©.. Ù…ØºØ§Ø±Ø¨Ø©: Ø£ÙŠÙ† Ø§Ù„Ù…Ø³Ø¤ÙˆÙ„ÙˆÙ†ØŸ https://t.co/TG9hkD0yN9"/>
    <s v="https://www.maghrebvoices.com/a/507310.html"/>
    <s v="maghrebvoices.com"/>
    <x v="0"/>
    <m/>
    <s v="http://pbs.twimg.com/profile_images/1146868408543252485/TsW1hw_p_normal.jpg"/>
    <x v="20"/>
    <s v="https://twitter.com/#!/f_gallal/status/1158721269455564800"/>
    <m/>
    <m/>
    <s v="1158721269455564800"/>
    <m/>
    <b v="0"/>
    <n v="0"/>
    <s v=""/>
    <b v="0"/>
    <s v="ar"/>
    <m/>
    <s v=""/>
    <b v="0"/>
    <n v="3"/>
    <s v="1158691838909435905"/>
    <s v="Twitter for iPhone"/>
    <b v="0"/>
    <s v="1158691838909435905"/>
    <s v="Tweet"/>
    <n v="0"/>
    <n v="0"/>
    <m/>
    <m/>
    <m/>
    <m/>
    <m/>
    <m/>
    <m/>
    <m/>
    <n v="1"/>
    <s v="4"/>
    <s v="4"/>
    <n v="0"/>
    <n v="0"/>
    <n v="0"/>
    <n v="0"/>
    <n v="0"/>
    <n v="0"/>
    <n v="38"/>
    <n v="100"/>
    <n v="38"/>
  </r>
  <r>
    <s v="f_gallal"/>
    <s v="maghrebvoices"/>
    <m/>
    <m/>
    <m/>
    <m/>
    <m/>
    <m/>
    <m/>
    <m/>
    <s v="No"/>
    <n v="32"/>
    <m/>
    <m/>
    <x v="1"/>
    <d v="2019-08-06T10:40:38.000"/>
    <s v="Ø§Ù„Ø¥Ù†ÙØ§Ù‚ Ø¹Ù„Ù‰ Ø§Ù„Ø¯ÙŠÙ† Ù…Ù‚Ø§Ø¨Ù„ Ø§Ù„Ø¥Ù†ÙØ§Ù‚ Ø¹Ù„Ù‰ Ø§Ù„Ø«Ù‚Ø§ÙØ© ÙÙŠ Ø§Ù„Ø¯ÙˆÙ„ Ø§Ù„Ù…ØºØ§Ø±Ø¨ÙŠØ©ØŒ ÙˆÙ„ÙŠØ¨ÙŠØ§ ØºØ§Ø¦Ø¨Ø© Ø¹Ù† Ø§Ù„Ø§Ù†ÙÙˆØºØ±Ø§Ù ... @maghrebvoices https://t.co/9lowf3IyFK"/>
    <m/>
    <m/>
    <x v="0"/>
    <s v="https://pbs.twimg.com/ext_tw_video_thumb/1158689230941556737/pu/img/e-eo4kaIQv8HS8mx.jpg"/>
    <s v="https://pbs.twimg.com/ext_tw_video_thumb/1158689230941556737/pu/img/e-eo4kaIQv8HS8mx.jpg"/>
    <x v="21"/>
    <s v="https://twitter.com/#!/f_gallal/status/1158689330967252993"/>
    <m/>
    <m/>
    <s v="1158689330967252993"/>
    <m/>
    <b v="0"/>
    <n v="23"/>
    <s v=""/>
    <b v="0"/>
    <s v="ar"/>
    <m/>
    <s v=""/>
    <b v="0"/>
    <n v="1"/>
    <s v=""/>
    <s v="Twitter for iPhone"/>
    <b v="0"/>
    <s v="1158689330967252993"/>
    <s v="Tweet"/>
    <n v="0"/>
    <n v="0"/>
    <m/>
    <m/>
    <m/>
    <m/>
    <m/>
    <m/>
    <m/>
    <m/>
    <n v="1"/>
    <s v="4"/>
    <s v="3"/>
    <n v="0"/>
    <n v="0"/>
    <n v="0"/>
    <n v="0"/>
    <n v="0"/>
    <n v="0"/>
    <n v="68"/>
    <n v="100"/>
    <n v="68"/>
  </r>
  <r>
    <s v="eelmehdawi"/>
    <s v="f_gallal"/>
    <m/>
    <m/>
    <m/>
    <m/>
    <m/>
    <m/>
    <m/>
    <m/>
    <s v="No"/>
    <n v="33"/>
    <m/>
    <m/>
    <x v="2"/>
    <d v="2019-08-06T14:04:58.000"/>
    <s v="@f_gallal @maghrebvoices ÙƒÙŠÙ Ø§Ù†ÙØ§Ù‚ Ø¹Ù„ÙŠ Ø§Ù„Ø¯ÙŠÙ† ØŸØŸ"/>
    <m/>
    <m/>
    <x v="0"/>
    <m/>
    <s v="http://pbs.twimg.com/profile_images/1157289637217538050/FmV4q6xZ_normal.jpg"/>
    <x v="22"/>
    <s v="https://twitter.com/#!/eelmehdawi/status/1158740752618463242"/>
    <m/>
    <m/>
    <s v="1158740752618463242"/>
    <s v="1158689330967252993"/>
    <b v="0"/>
    <n v="0"/>
    <s v="41383236"/>
    <b v="0"/>
    <s v="ar"/>
    <m/>
    <s v=""/>
    <b v="0"/>
    <n v="0"/>
    <s v=""/>
    <s v="Twitter for Android"/>
    <b v="0"/>
    <s v="1158689330967252993"/>
    <s v="Tweet"/>
    <n v="0"/>
    <n v="0"/>
    <m/>
    <m/>
    <m/>
    <m/>
    <m/>
    <m/>
    <m/>
    <m/>
    <n v="1"/>
    <s v="4"/>
    <s v="4"/>
    <m/>
    <m/>
    <m/>
    <m/>
    <m/>
    <m/>
    <m/>
    <m/>
    <m/>
  </r>
  <r>
    <s v="aourraz"/>
    <s v="aourraz"/>
    <m/>
    <m/>
    <m/>
    <m/>
    <m/>
    <m/>
    <m/>
    <m/>
    <s v="No"/>
    <n v="35"/>
    <m/>
    <m/>
    <x v="0"/>
    <d v="2019-08-06T13:52:01.000"/>
    <s v="&quot;Ù†Ø­Ù† Ø§Ø®ØªØ±Ù†Ø§ Ù…Ø¨Ø§Ø´Ø±Ø© Ø¨Ø¹Ø¯ Ø§Ù„Ø§Ø³ØªÙ‚Ù„Ø§Ù„ Ø£Ù† Ù†ØªØ¨Ù†Ù‰ Ù†Ù…ÙˆØ°Ø¬ Ø§Ù„Ø§Ù‚ØªØµØ§Ø¯ Ø§Ù„Ù„ÙŠØ¨Ø±Ø§Ù„ÙŠ Ø§Ù„Ù…Ø¨Ù†ÙŠ Ø¹Ù„Ù‰ Ø®Ù„ÙŠØ· Ø¨ÙŠÙ† Ø§Ù„Ø¯ÙˆÙ„Ø© ÙˆØ§Ù„Ø³ÙˆÙ‚&quot;ØŒ ÙŠÙ‚ÙˆÙ„ Ø£ÙˆØ±Ø§Ø²ØŒ Ù…Ø¶ÙŠÙØ§ Ø£Ù†Ù‡ &quot;Ø§Ø¨ØªØ¯Ø§Ø¡ Ù…Ù† Ø§Ù„ØªØ³Ø¹ÙŠÙ†Ø§Øª Ø§Ø®ØªØ§Ø± Ø§Ù„Ù…ØºØ±Ø¨ Ø§Ù„Ø§Ù†ÙØªØ§Ø­ Ø§Ù„Ø§Ù‚ØªØµØ§Ø¯ÙŠ ÙˆØ§Ù„ØªØ­Ø±ÙŠØ±ØŒ ÙƒÙ…Ø§ Ø¨Ø¯Ø£Øª Ù…ÙˆØ¬Ø© Ø§Ù„Ø®ÙˆØµØµØ© Ø§Ù„ØªÙŠ ØªØ®Ù„Øª Ø§Ù„Ø¯ÙˆÙ„Ø©... https://t.co/ldg20WAqIn"/>
    <s v="https://www.maghrebvoices.com/a/507186.html"/>
    <s v="maghrebvoices.com"/>
    <x v="0"/>
    <m/>
    <s v="http://pbs.twimg.com/profile_images/848892208388427777/igk1ktjF_normal.jpg"/>
    <x v="23"/>
    <s v="https://twitter.com/#!/aourraz/status/1158737493438525441"/>
    <m/>
    <m/>
    <s v="1158737493438525441"/>
    <m/>
    <b v="0"/>
    <n v="0"/>
    <s v=""/>
    <b v="0"/>
    <s v="ar"/>
    <m/>
    <s v=""/>
    <b v="0"/>
    <n v="0"/>
    <s v=""/>
    <s v="Facebook"/>
    <b v="0"/>
    <s v="1158737493438525441"/>
    <s v="Tweet"/>
    <n v="0"/>
    <n v="0"/>
    <m/>
    <m/>
    <m/>
    <m/>
    <m/>
    <m/>
    <m/>
    <m/>
    <n v="3"/>
    <s v="1"/>
    <s v="1"/>
    <n v="0"/>
    <n v="0"/>
    <n v="0"/>
    <n v="0"/>
    <n v="0"/>
    <n v="0"/>
    <n v="154"/>
    <n v="100"/>
    <n v="154"/>
  </r>
  <r>
    <s v="aourraz"/>
    <s v="aourraz"/>
    <m/>
    <m/>
    <m/>
    <m/>
    <m/>
    <m/>
    <m/>
    <m/>
    <s v="No"/>
    <n v="36"/>
    <m/>
    <m/>
    <x v="0"/>
    <d v="2019-08-06T13:53:07.000"/>
    <s v="&quot;Ù†Ø­Ù† Ø§Ø®ØªØ±Ù†Ø§ Ù…Ø¨Ø§Ø´Ø±Ø© Ø¨Ø¹Ø¯ Ø§Ù„Ø§Ø³ØªÙ‚Ù„Ø§Ù„ Ø£Ù† Ù†ØªØ¨Ù†Ù‰ Ù†Ù…ÙˆØ°Ø¬ Ø§Ù„Ø§Ù‚ØªØµØ§Ø¯ Ø§Ù„Ù„ÙŠØ¨Ø±Ø§Ù„ÙŠ Ø§Ù„Ù…Ø¨Ù†ÙŠ Ø¹Ù„Ù‰ Ø®Ù„ÙŠØ· Ø¨ÙŠÙ† Ø§Ù„Ø¯ÙˆÙ„Ø© ÙˆØ§Ù„Ø³ÙˆÙ‚&quot;ØŒ ÙŠÙ‚ÙˆÙ„ Ø£ÙˆØ±Ø§Ø²ØŒ Ù…Ø¶ÙŠÙØ§ Ø£Ù†Ù‡ &quot;Ø§Ø¨ØªØ¯Ø§Ø¡ Ù…Ù† Ø§Ù„ØªØ³Ø¹ÙŠÙ†Ø§Øª Ø§Ø®ØªØ§Ø± Ø§Ù„Ù…ØºØ±Ø¨ Ø§Ù„Ø§Ù†ÙØªØ§Ø­ Ø§Ù„Ø§Ù‚ØªØµØ§Ø¯ÙŠ ÙˆØ§Ù„ØªØ­Ø±ÙŠØ±ØŒ ÙƒÙ…Ø§ Ø¨Ø¯Ø£Øª Ù…ÙˆØ¬Ø© Ø§Ù„Ø®ÙˆØµØµØ© Ø§Ù„ØªÙŠ ØªØ®Ù„Øª Ø§Ù„Ø¯ÙˆÙ„Ø©... https://t.co/ldg20WiPQP"/>
    <s v="https://www.maghrebvoices.com/a/507186.html"/>
    <s v="maghrebvoices.com"/>
    <x v="0"/>
    <m/>
    <s v="http://pbs.twimg.com/profile_images/848892208388427777/igk1ktjF_normal.jpg"/>
    <x v="24"/>
    <s v="https://twitter.com/#!/aourraz/status/1158737772057890817"/>
    <m/>
    <m/>
    <s v="1158737772057890817"/>
    <m/>
    <b v="0"/>
    <n v="0"/>
    <s v=""/>
    <b v="0"/>
    <s v="ar"/>
    <m/>
    <s v=""/>
    <b v="0"/>
    <n v="0"/>
    <s v=""/>
    <s v="Facebook"/>
    <b v="0"/>
    <s v="1158737772057890817"/>
    <s v="Tweet"/>
    <n v="0"/>
    <n v="0"/>
    <m/>
    <m/>
    <m/>
    <m/>
    <m/>
    <m/>
    <m/>
    <m/>
    <n v="3"/>
    <s v="1"/>
    <s v="1"/>
    <n v="0"/>
    <n v="0"/>
    <n v="0"/>
    <n v="0"/>
    <n v="0"/>
    <n v="0"/>
    <n v="154"/>
    <n v="100"/>
    <n v="154"/>
  </r>
  <r>
    <s v="aourraz"/>
    <s v="aourraz"/>
    <m/>
    <m/>
    <m/>
    <m/>
    <m/>
    <m/>
    <m/>
    <m/>
    <s v="No"/>
    <n v="37"/>
    <m/>
    <m/>
    <x v="0"/>
    <d v="2019-08-06T14:26:25.000"/>
    <s v="Ø¨Ø§Ù„Ù†Ø³Ø¨Ø© Ù„Ù„Ø¨Ø§Ø­Ø« ÙÙŠ ÙÙŠ Ø§Ù„Ù…Ø¹Ù‡Ø¯ Ø§Ù„Ù…ØºØ±Ø¨ÙŠ Ù„ØªØ­Ù„ÙŠÙ„ Ø§Ù„Ø³ÙŠØ§Ø³Ø§ØªØŒ Ø±Ø´ÙŠØ¯ Ø£ÙˆØ±Ø§Ø² ÙØ¥Ù† &quot;ÙØ´Ù„&quot; Ø§Ù„Ù†Ù…ÙˆØ°Ø¬ Ø§Ù„Ø­Ø§Ù„ÙŠ Ù‡Ùˆ &quot;ØªØ­ØµÙŠÙ„ Ø­Ø§ØµÙ„&quot; Ù„Ø¹Ø¯Ø© ØªØ±Ø§ÙƒÙ…Ø§ØªØŒ Ù„Ø§ÙØªØ§ ÙÙŠ Ø§Ù„ÙˆÙ‚Øª Ù†ÙØ³Ù‡ Ø¥Ù„Ù‰ Ø£Ù† Ø§Ù„Ù†Ù…ÙˆØ°Ø¬ Ø§Ù„Ù…Ø°ÙƒÙˆØ± Ù„ÙŠØ³ Ø®Ø§ØµØ§ Ø¨Ø§Ù„Ù…ØºØ±Ø¨ Ø¥Ù†Ù…Ø§ Ù…Ø³ØªÙ„Ù‡Ù… Ù…Ù† Ø¨Ø¹Ø¶ Ø§Ù„Ù†Ù…Ø§Ø°Ø¬ Ø§Ù„Ø¹Ø§Ù„Ù…ÙŠØ©._x000a__x000a_https://t.co/GMg9YaQm4B"/>
    <s v="https://www.maghrebvoices.com/a/507186.html?fbclid=IwAR0a07J28zTAPEqkSeAm4UbpeS1XaxO-cmbJW9W1wLJ58gthk0el6QXJ5oU"/>
    <s v="maghrebvoices.com"/>
    <x v="0"/>
    <m/>
    <s v="http://pbs.twimg.com/profile_images/848892208388427777/igk1ktjF_normal.jpg"/>
    <x v="25"/>
    <s v="https://twitter.com/#!/aourraz/status/1158746151329435654"/>
    <m/>
    <m/>
    <s v="1158746151329435654"/>
    <m/>
    <b v="0"/>
    <n v="2"/>
    <s v=""/>
    <b v="0"/>
    <s v="ar"/>
    <m/>
    <s v=""/>
    <b v="0"/>
    <n v="0"/>
    <s v=""/>
    <s v="Twitter Web App"/>
    <b v="0"/>
    <s v="1158746151329435654"/>
    <s v="Tweet"/>
    <n v="0"/>
    <n v="0"/>
    <m/>
    <m/>
    <m/>
    <m/>
    <m/>
    <m/>
    <m/>
    <m/>
    <n v="3"/>
    <s v="1"/>
    <s v="1"/>
    <n v="0"/>
    <n v="0"/>
    <n v="0"/>
    <n v="0"/>
    <n v="0"/>
    <n v="0"/>
    <n v="150"/>
    <n v="100"/>
    <n v="150"/>
  </r>
  <r>
    <s v="saharaquestion"/>
    <s v="shoocov"/>
    <m/>
    <m/>
    <m/>
    <m/>
    <m/>
    <m/>
    <m/>
    <m/>
    <s v="No"/>
    <n v="38"/>
    <m/>
    <m/>
    <x v="1"/>
    <d v="2019-08-06T18:53:37.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752548929301057537/IxsEeQvh_normal.jpg"/>
    <x v="26"/>
    <s v="https://twitter.com/#!/saharaquestion/status/1158813395988156416"/>
    <m/>
    <m/>
    <s v="1158813395988156416"/>
    <m/>
    <b v="0"/>
    <n v="0"/>
    <s v=""/>
    <b v="0"/>
    <s v="ar"/>
    <m/>
    <s v=""/>
    <b v="0"/>
    <n v="8"/>
    <s v="1158812721409925121"/>
    <s v="Twitter for iPhone"/>
    <b v="0"/>
    <s v="1158812721409925121"/>
    <s v="Tweet"/>
    <n v="0"/>
    <n v="0"/>
    <m/>
    <m/>
    <m/>
    <m/>
    <m/>
    <m/>
    <m/>
    <m/>
    <n v="1"/>
    <s v="2"/>
    <s v="2"/>
    <n v="0"/>
    <n v="0"/>
    <n v="0"/>
    <n v="0"/>
    <n v="0"/>
    <n v="0"/>
    <n v="80"/>
    <n v="100"/>
    <n v="80"/>
  </r>
  <r>
    <s v="zanettitude"/>
    <s v="shoocov"/>
    <m/>
    <m/>
    <m/>
    <m/>
    <m/>
    <m/>
    <m/>
    <m/>
    <s v="No"/>
    <n v="39"/>
    <m/>
    <m/>
    <x v="1"/>
    <d v="2019-08-06T22:07:16.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51454666900852738/3Mkfzaua_normal.jpg"/>
    <x v="27"/>
    <s v="https://twitter.com/#!/zanettitude/status/1158862127047880709"/>
    <m/>
    <m/>
    <s v="1158862127047880709"/>
    <m/>
    <b v="0"/>
    <n v="0"/>
    <s v=""/>
    <b v="0"/>
    <s v="ar"/>
    <m/>
    <s v=""/>
    <b v="0"/>
    <n v="8"/>
    <s v="1158812721409925121"/>
    <s v="Twitter for iPhone"/>
    <b v="0"/>
    <s v="1158812721409925121"/>
    <s v="Tweet"/>
    <n v="0"/>
    <n v="0"/>
    <m/>
    <m/>
    <m/>
    <m/>
    <m/>
    <m/>
    <m/>
    <m/>
    <n v="1"/>
    <s v="2"/>
    <s v="2"/>
    <n v="0"/>
    <n v="0"/>
    <n v="0"/>
    <n v="0"/>
    <n v="0"/>
    <n v="0"/>
    <n v="80"/>
    <n v="100"/>
    <n v="80"/>
  </r>
  <r>
    <s v="timbaland57140"/>
    <s v="shoocov"/>
    <m/>
    <m/>
    <m/>
    <m/>
    <m/>
    <m/>
    <m/>
    <m/>
    <s v="No"/>
    <n v="40"/>
    <m/>
    <m/>
    <x v="1"/>
    <d v="2019-08-06T22:31:48.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57987724575612928/U9DkXOTt_normal.jpg"/>
    <x v="28"/>
    <s v="https://twitter.com/#!/timbaland57140/status/1158868303235956736"/>
    <m/>
    <m/>
    <s v="1158868303235956736"/>
    <m/>
    <b v="0"/>
    <n v="0"/>
    <s v=""/>
    <b v="0"/>
    <s v="ar"/>
    <m/>
    <s v=""/>
    <b v="0"/>
    <n v="8"/>
    <s v="1158812721409925121"/>
    <s v="Twitter for Android"/>
    <b v="0"/>
    <s v="1158812721409925121"/>
    <s v="Tweet"/>
    <n v="0"/>
    <n v="0"/>
    <m/>
    <m/>
    <m/>
    <m/>
    <m/>
    <m/>
    <m/>
    <m/>
    <n v="1"/>
    <s v="2"/>
    <s v="2"/>
    <n v="0"/>
    <n v="0"/>
    <n v="0"/>
    <n v="0"/>
    <n v="0"/>
    <n v="0"/>
    <n v="80"/>
    <n v="100"/>
    <n v="80"/>
  </r>
  <r>
    <s v="breikabeiba"/>
    <s v="shoocov"/>
    <m/>
    <m/>
    <m/>
    <m/>
    <m/>
    <m/>
    <m/>
    <m/>
    <s v="No"/>
    <n v="41"/>
    <m/>
    <m/>
    <x v="1"/>
    <d v="2019-08-07T07:02:18.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902835632787021824/c3ohqvri_normal.jpg"/>
    <x v="29"/>
    <s v="https://twitter.com/#!/breikabeiba/status/1158996774771732480"/>
    <m/>
    <m/>
    <s v="1158996774771732480"/>
    <m/>
    <b v="0"/>
    <n v="0"/>
    <s v=""/>
    <b v="0"/>
    <s v="ar"/>
    <m/>
    <s v=""/>
    <b v="0"/>
    <n v="8"/>
    <s v="1158812721409925121"/>
    <s v="Twitter Web App"/>
    <b v="0"/>
    <s v="1158812721409925121"/>
    <s v="Tweet"/>
    <n v="0"/>
    <n v="0"/>
    <m/>
    <m/>
    <m/>
    <m/>
    <m/>
    <m/>
    <m/>
    <m/>
    <n v="1"/>
    <s v="2"/>
    <s v="2"/>
    <n v="0"/>
    <n v="0"/>
    <n v="0"/>
    <n v="0"/>
    <n v="0"/>
    <n v="0"/>
    <n v="80"/>
    <n v="100"/>
    <n v="80"/>
  </r>
  <r>
    <s v="chebih"/>
    <s v="chebih"/>
    <m/>
    <m/>
    <m/>
    <m/>
    <m/>
    <m/>
    <m/>
    <m/>
    <s v="No"/>
    <n v="42"/>
    <m/>
    <m/>
    <x v="0"/>
    <d v="2019-08-06T12:15:10.000"/>
    <s v="Ø§Ø­ØªØ¬Ø§Ø¬Ø§ Ø¹Ù„Ù‰ Ù…Ù†Ø§Ø¬Ù… Ø§Ù„Ù‡ÙˆÙ„Ø¯ÙŠÙ†Øº Ø§Ù„Ù…Ù„ÙƒÙŠ Ø¨Ø§Ù„Ù…ØºØ±Ø¨.. Ø³ÙƒØ§Ù† Ø¥Ù…ÙŠØ¶Ø± ÙŠØªØ¸Ø§Ù‡Ø±ÙˆÙ† https://t.co/qTnPZxzzMY"/>
    <s v="https://www.maghrebvoices.com/a/507311.html"/>
    <s v="maghrebvoices.com"/>
    <x v="0"/>
    <m/>
    <s v="http://pbs.twimg.com/profile_images/2367929038/0qsru60p790oq97unbps_normal.jpeg"/>
    <x v="30"/>
    <s v="https://twitter.com/#!/chebih/status/1158713119922950145"/>
    <m/>
    <m/>
    <s v="1158713119922950145"/>
    <m/>
    <b v="0"/>
    <n v="0"/>
    <s v=""/>
    <b v="0"/>
    <s v="ar"/>
    <m/>
    <s v=""/>
    <b v="0"/>
    <n v="1"/>
    <s v=""/>
    <s v="Facebook"/>
    <b v="0"/>
    <s v="1158713119922950145"/>
    <s v="Tweet"/>
    <n v="0"/>
    <n v="0"/>
    <m/>
    <m/>
    <m/>
    <m/>
    <m/>
    <m/>
    <m/>
    <m/>
    <n v="1"/>
    <s v="7"/>
    <s v="7"/>
    <n v="0"/>
    <n v="0"/>
    <n v="0"/>
    <n v="0"/>
    <n v="0"/>
    <n v="0"/>
    <n v="44"/>
    <n v="100"/>
    <n v="44"/>
  </r>
  <r>
    <s v="sukeinandiaye"/>
    <s v="chebih"/>
    <m/>
    <m/>
    <m/>
    <m/>
    <m/>
    <m/>
    <m/>
    <m/>
    <s v="No"/>
    <n v="43"/>
    <m/>
    <m/>
    <x v="1"/>
    <d v="2019-08-07T10:25:07.000"/>
    <s v="RT @chebih: Ø§Ø­ØªØ¬Ø§Ø¬Ø§ Ø¹Ù„Ù‰ Ù…Ù†Ø§Ø¬Ù… Ø§Ù„Ù‡ÙˆÙ„Ø¯ÙŠÙ†Øº Ø§Ù„Ù…Ù„ÙƒÙŠ Ø¨Ø§Ù„Ù…ØºØ±Ø¨.. Ø³ÙƒØ§Ù† Ø¥Ù…ÙŠØ¶Ø± ÙŠØªØ¸Ø§Ù‡Ø±ÙˆÙ† https://t.co/qTnPZxzzMY"/>
    <s v="https://www.maghrebvoices.com/a/507311.html"/>
    <s v="maghrebvoices.com"/>
    <x v="0"/>
    <m/>
    <s v="http://pbs.twimg.com/profile_images/929709839797964802/MZwR1zL4_normal.jpg"/>
    <x v="31"/>
    <s v="https://twitter.com/#!/sukeinandiaye/status/1159047813143191553"/>
    <m/>
    <m/>
    <s v="1159047813143191553"/>
    <m/>
    <b v="0"/>
    <n v="0"/>
    <s v=""/>
    <b v="0"/>
    <s v="ar"/>
    <m/>
    <s v=""/>
    <b v="0"/>
    <n v="2"/>
    <s v="1158713119922950145"/>
    <s v="Twitter for Android"/>
    <b v="0"/>
    <s v="1158713119922950145"/>
    <s v="Tweet"/>
    <n v="0"/>
    <n v="0"/>
    <m/>
    <m/>
    <m/>
    <m/>
    <m/>
    <m/>
    <m/>
    <m/>
    <n v="1"/>
    <s v="7"/>
    <s v="7"/>
    <n v="0"/>
    <n v="0"/>
    <n v="0"/>
    <n v="0"/>
    <n v="0"/>
    <n v="0"/>
    <n v="46"/>
    <n v="100"/>
    <n v="46"/>
  </r>
  <r>
    <s v="kniiizf"/>
    <s v="maghrebvoices"/>
    <m/>
    <m/>
    <m/>
    <m/>
    <m/>
    <m/>
    <m/>
    <m/>
    <s v="No"/>
    <n v="44"/>
    <m/>
    <m/>
    <x v="1"/>
    <d v="2019-08-07T11:27:41.000"/>
    <s v="RT @walidhelali: Les Budgets #Culture vs #Religion dans les pays du #Maghreb_x000a_via @maghrebvoices _x000a__x000a_(Base : Lois de finances 2019 respectivesâ€¦"/>
    <m/>
    <m/>
    <x v="2"/>
    <m/>
    <s v="http://pbs.twimg.com/profile_images/1127594665627222017/X7yTj_qc_normal.jpg"/>
    <x v="32"/>
    <s v="https://twitter.com/#!/kniiizf/status/1159063560024207362"/>
    <m/>
    <m/>
    <s v="1159063560024207362"/>
    <m/>
    <b v="0"/>
    <n v="0"/>
    <s v=""/>
    <b v="0"/>
    <s v="fr"/>
    <m/>
    <s v=""/>
    <b v="0"/>
    <n v="4"/>
    <s v="1159061062999781377"/>
    <s v="Twitter Web App"/>
    <b v="0"/>
    <s v="1159061062999781377"/>
    <s v="Tweet"/>
    <n v="0"/>
    <n v="0"/>
    <m/>
    <m/>
    <m/>
    <m/>
    <m/>
    <m/>
    <m/>
    <m/>
    <n v="1"/>
    <s v="3"/>
    <s v="3"/>
    <m/>
    <m/>
    <m/>
    <m/>
    <m/>
    <m/>
    <m/>
    <m/>
    <m/>
  </r>
  <r>
    <s v="mas93140"/>
    <s v="maghrebvoices"/>
    <m/>
    <m/>
    <m/>
    <m/>
    <m/>
    <m/>
    <m/>
    <m/>
    <s v="No"/>
    <n v="46"/>
    <m/>
    <m/>
    <x v="1"/>
    <d v="2019-08-07T13:09:09.000"/>
    <s v="@walidhelali @maghrebvoices Salam merci pour ce tweet intÃ©ressant. Jâ€™ai une petite question quâ€™est ce quâ€™on entends par culture et religion ? Budget pour les mosquÃ©es Ã©coles coraniques ? Et Ã©coles bibliothÃ¨ques pour la culture ??"/>
    <m/>
    <m/>
    <x v="0"/>
    <m/>
    <s v="http://pbs.twimg.com/profile_images/1109922257701351424/6lovHtFx_normal.jpg"/>
    <x v="33"/>
    <s v="https://twitter.com/#!/mas93140/status/1159089095462805504"/>
    <m/>
    <m/>
    <s v="1159089095462805504"/>
    <s v="1159061062999781377"/>
    <b v="0"/>
    <n v="0"/>
    <s v="1593577052"/>
    <b v="0"/>
    <s v="fr"/>
    <m/>
    <s v=""/>
    <b v="0"/>
    <n v="0"/>
    <s v=""/>
    <s v="Twitter for iPhone"/>
    <b v="0"/>
    <s v="1159061062999781377"/>
    <s v="Tweet"/>
    <n v="0"/>
    <n v="0"/>
    <m/>
    <m/>
    <m/>
    <m/>
    <m/>
    <m/>
    <m/>
    <m/>
    <n v="2"/>
    <s v="3"/>
    <s v="3"/>
    <m/>
    <m/>
    <m/>
    <m/>
    <m/>
    <m/>
    <m/>
    <m/>
    <m/>
  </r>
  <r>
    <s v="mas93140"/>
    <s v="maghrebvoices"/>
    <m/>
    <m/>
    <m/>
    <m/>
    <m/>
    <m/>
    <m/>
    <m/>
    <s v="No"/>
    <n v="48"/>
    <m/>
    <m/>
    <x v="1"/>
    <d v="2019-08-07T13:09:16.000"/>
    <s v="RT @walidhelali: Les Budgets #Culture vs #Religion dans les pays du #Maghreb_x000a_via @maghrebvoices _x000a__x000a_(Base : Lois de finances 2019 respectivesâ€¦"/>
    <m/>
    <m/>
    <x v="2"/>
    <m/>
    <s v="http://pbs.twimg.com/profile_images/1109922257701351424/6lovHtFx_normal.jpg"/>
    <x v="34"/>
    <s v="https://twitter.com/#!/mas93140/status/1159089122209869826"/>
    <m/>
    <m/>
    <s v="1159089122209869826"/>
    <m/>
    <b v="0"/>
    <n v="0"/>
    <s v=""/>
    <b v="0"/>
    <s v="fr"/>
    <m/>
    <s v=""/>
    <b v="0"/>
    <n v="4"/>
    <s v="1159061062999781377"/>
    <s v="Twitter for iPhone"/>
    <b v="0"/>
    <s v="1159061062999781377"/>
    <s v="Tweet"/>
    <n v="0"/>
    <n v="0"/>
    <m/>
    <m/>
    <m/>
    <m/>
    <m/>
    <m/>
    <m/>
    <m/>
    <n v="2"/>
    <s v="3"/>
    <s v="3"/>
    <m/>
    <m/>
    <m/>
    <m/>
    <m/>
    <m/>
    <m/>
    <m/>
    <m/>
  </r>
  <r>
    <s v="khaliltarhouni"/>
    <s v="maghrebvoices"/>
    <m/>
    <m/>
    <m/>
    <m/>
    <m/>
    <m/>
    <m/>
    <m/>
    <s v="No"/>
    <n v="50"/>
    <m/>
    <m/>
    <x v="1"/>
    <d v="2019-08-07T13:59:24.000"/>
    <s v="RT @walidhelali: Les Budgets #Culture vs #Religion dans les pays du #Maghreb_x000a_via @maghrebvoices _x000a__x000a_(Base : Lois de finances 2019 respectivesâ€¦"/>
    <m/>
    <m/>
    <x v="2"/>
    <m/>
    <s v="http://pbs.twimg.com/profile_images/1100064067941793793/pOU7B-cH_normal.jpg"/>
    <x v="35"/>
    <s v="https://twitter.com/#!/khaliltarhouni/status/1159101739963953157"/>
    <m/>
    <m/>
    <s v="1159101739963953157"/>
    <m/>
    <b v="0"/>
    <n v="0"/>
    <s v=""/>
    <b v="0"/>
    <s v="fr"/>
    <m/>
    <s v=""/>
    <b v="0"/>
    <n v="4"/>
    <s v="1159061062999781377"/>
    <s v="Twitter Web App"/>
    <b v="0"/>
    <s v="1159061062999781377"/>
    <s v="Tweet"/>
    <n v="0"/>
    <n v="0"/>
    <m/>
    <m/>
    <m/>
    <m/>
    <m/>
    <m/>
    <m/>
    <m/>
    <n v="1"/>
    <s v="3"/>
    <s v="3"/>
    <m/>
    <m/>
    <m/>
    <m/>
    <m/>
    <m/>
    <m/>
    <m/>
    <m/>
  </r>
  <r>
    <s v="karimkortbi"/>
    <s v="shoocov"/>
    <m/>
    <m/>
    <m/>
    <m/>
    <m/>
    <m/>
    <m/>
    <m/>
    <s v="No"/>
    <n v="52"/>
    <m/>
    <m/>
    <x v="1"/>
    <d v="2019-08-07T14:11:22.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58767819883986944/1jhFJ15b_normal.jpg"/>
    <x v="36"/>
    <s v="https://twitter.com/#!/karimkortbi/status/1159104750790594561"/>
    <m/>
    <m/>
    <s v="1159104750790594561"/>
    <m/>
    <b v="0"/>
    <n v="0"/>
    <s v=""/>
    <b v="0"/>
    <s v="ar"/>
    <m/>
    <s v=""/>
    <b v="0"/>
    <n v="9"/>
    <s v="1158812721409925121"/>
    <s v="Twitter for Android"/>
    <b v="0"/>
    <s v="1158812721409925121"/>
    <s v="Tweet"/>
    <n v="0"/>
    <n v="0"/>
    <m/>
    <m/>
    <m/>
    <m/>
    <m/>
    <m/>
    <m/>
    <m/>
    <n v="1"/>
    <s v="2"/>
    <s v="2"/>
    <n v="0"/>
    <n v="0"/>
    <n v="0"/>
    <n v="0"/>
    <n v="0"/>
    <n v="0"/>
    <n v="80"/>
    <n v="100"/>
    <n v="80"/>
  </r>
  <r>
    <s v="fafarandole"/>
    <s v="maghrebvoices"/>
    <m/>
    <m/>
    <m/>
    <m/>
    <m/>
    <m/>
    <m/>
    <m/>
    <s v="No"/>
    <n v="53"/>
    <m/>
    <m/>
    <x v="1"/>
    <d v="2019-08-07T11:21:54.000"/>
    <s v="RT @walidhelali: Les Budgets #Culture vs #Religion dans les pays du #Maghreb_x000a_via @maghrebvoices _x000a__x000a_(Base : Lois de finances 2019 respectivesâ€¦"/>
    <m/>
    <m/>
    <x v="2"/>
    <m/>
    <s v="http://pbs.twimg.com/profile_images/861220899621666816/hKl4gTRm_normal.jpg"/>
    <x v="37"/>
    <s v="https://twitter.com/#!/fafarandole/status/1159062105099780097"/>
    <m/>
    <m/>
    <s v="1159062105099780097"/>
    <m/>
    <b v="0"/>
    <n v="0"/>
    <s v=""/>
    <b v="0"/>
    <s v="fr"/>
    <m/>
    <s v=""/>
    <b v="0"/>
    <n v="4"/>
    <s v="1159061062999781377"/>
    <s v="Twitter for iPhone"/>
    <b v="0"/>
    <s v="1159061062999781377"/>
    <s v="Tweet"/>
    <n v="0"/>
    <n v="0"/>
    <m/>
    <m/>
    <m/>
    <m/>
    <m/>
    <m/>
    <m/>
    <m/>
    <n v="1"/>
    <s v="3"/>
    <s v="3"/>
    <m/>
    <m/>
    <m/>
    <m/>
    <m/>
    <m/>
    <m/>
    <m/>
    <m/>
  </r>
  <r>
    <s v="walidhelali"/>
    <s v="fafarandole"/>
    <m/>
    <m/>
    <m/>
    <m/>
    <m/>
    <m/>
    <m/>
    <m/>
    <s v="Yes"/>
    <n v="55"/>
    <m/>
    <m/>
    <x v="1"/>
    <d v="2019-08-07T12:56:54.000"/>
    <s v="@NanouZlatan @fafarandole @maghrebvoices De haut en bas : _x000a_Maroc_x000a_AlgÃ©rie_x000a_Tunisie_x000a_Mauritanie _x000a_(donnÃ©s Libye non disponibles)"/>
    <m/>
    <m/>
    <x v="0"/>
    <m/>
    <s v="http://pbs.twimg.com/profile_images/1033476783306366990/JJuhnTmC_normal.jpg"/>
    <x v="38"/>
    <s v="https://twitter.com/#!/walidhelali/status/1159086011609169920"/>
    <m/>
    <m/>
    <s v="1159086011609169920"/>
    <s v="1159084523759554565"/>
    <b v="0"/>
    <n v="2"/>
    <s v="3993682253"/>
    <b v="0"/>
    <s v="fr"/>
    <m/>
    <s v=""/>
    <b v="0"/>
    <n v="0"/>
    <s v=""/>
    <s v="Twitter for Android"/>
    <b v="0"/>
    <s v="1159084523759554565"/>
    <s v="Tweet"/>
    <n v="0"/>
    <n v="0"/>
    <m/>
    <m/>
    <m/>
    <m/>
    <m/>
    <m/>
    <m/>
    <m/>
    <n v="3"/>
    <s v="3"/>
    <s v="3"/>
    <m/>
    <m/>
    <m/>
    <m/>
    <m/>
    <m/>
    <m/>
    <m/>
    <m/>
  </r>
  <r>
    <s v="walidhelali"/>
    <s v="fafarandole"/>
    <m/>
    <m/>
    <m/>
    <m/>
    <m/>
    <m/>
    <m/>
    <m/>
    <s v="Yes"/>
    <n v="56"/>
    <m/>
    <m/>
    <x v="1"/>
    <d v="2019-08-07T13:40:59.000"/>
    <s v="@NanouZlatan @fafarandole @maghrebvoices Ã‡a dÃ©pend pour qui c'est une honte ðŸ˜‰ c'est le seul pays dont le Budget culture est supÃ©rieur Ã  celui de la religion.. et je trouve que Ã§a nous reprÃ©sente assez bien"/>
    <m/>
    <m/>
    <x v="0"/>
    <m/>
    <s v="http://pbs.twimg.com/profile_images/1033476783306366990/JJuhnTmC_normal.jpg"/>
    <x v="39"/>
    <s v="https://twitter.com/#!/walidhelali/status/1159097106940026881"/>
    <m/>
    <m/>
    <s v="1159097106940026881"/>
    <s v="1159095643694075906"/>
    <b v="0"/>
    <n v="0"/>
    <s v="3993682253"/>
    <b v="0"/>
    <s v="fr"/>
    <m/>
    <s v=""/>
    <b v="0"/>
    <n v="0"/>
    <s v=""/>
    <s v="Twitter for Android"/>
    <b v="0"/>
    <s v="1159095643694075906"/>
    <s v="Tweet"/>
    <n v="0"/>
    <n v="0"/>
    <m/>
    <m/>
    <m/>
    <m/>
    <m/>
    <m/>
    <m/>
    <m/>
    <n v="3"/>
    <s v="3"/>
    <s v="3"/>
    <m/>
    <m/>
    <m/>
    <m/>
    <m/>
    <m/>
    <m/>
    <m/>
    <m/>
  </r>
  <r>
    <s v="walidhelali"/>
    <s v="fafarandole"/>
    <m/>
    <m/>
    <m/>
    <m/>
    <m/>
    <m/>
    <m/>
    <m/>
    <s v="Yes"/>
    <n v="57"/>
    <m/>
    <m/>
    <x v="1"/>
    <d v="2019-08-07T14:02:03.000"/>
    <s v="@NanouZlatan @fafarandole @maghrebvoices Allah est prÃ©sent partt et dans chacun de nous.. et l'Islam c'est avant tout avoir un comportement respectueux envers son prochain.. Sinon un budget Religion important ne fait pas forcÃ©ment un peuple pieux ou avancÃ©.. AprÃ¨s c'est votre pt de vue, et je le respecte ðŸ˜Š"/>
    <m/>
    <m/>
    <x v="0"/>
    <m/>
    <s v="http://pbs.twimg.com/profile_images/1033476783306366990/JJuhnTmC_normal.jpg"/>
    <x v="40"/>
    <s v="https://twitter.com/#!/walidhelali/status/1159102408158580736"/>
    <m/>
    <m/>
    <s v="1159102408158580736"/>
    <s v="1159098904031506432"/>
    <b v="0"/>
    <n v="0"/>
    <s v="3993682253"/>
    <b v="0"/>
    <s v="fr"/>
    <m/>
    <s v=""/>
    <b v="0"/>
    <n v="0"/>
    <s v=""/>
    <s v="Twitter for Android"/>
    <b v="0"/>
    <s v="1159098904031506432"/>
    <s v="Tweet"/>
    <n v="0"/>
    <n v="0"/>
    <m/>
    <m/>
    <m/>
    <m/>
    <m/>
    <m/>
    <m/>
    <m/>
    <n v="3"/>
    <s v="3"/>
    <s v="3"/>
    <m/>
    <m/>
    <m/>
    <m/>
    <m/>
    <m/>
    <m/>
    <m/>
    <m/>
  </r>
  <r>
    <s v="nanouzlatan"/>
    <s v="fafarandole"/>
    <m/>
    <m/>
    <m/>
    <m/>
    <m/>
    <m/>
    <m/>
    <m/>
    <s v="No"/>
    <n v="58"/>
    <m/>
    <m/>
    <x v="1"/>
    <d v="2019-08-07T12:50:59.000"/>
    <s v="@walidhelali @fafarandole @maghrebvoices Tu peux traduire stp les pays"/>
    <m/>
    <m/>
    <x v="0"/>
    <m/>
    <s v="http://pbs.twimg.com/profile_images/980902833410240512/RBKUwnML_normal.jpg"/>
    <x v="41"/>
    <s v="https://twitter.com/#!/nanouzlatan/status/1159084523759554565"/>
    <m/>
    <m/>
    <s v="1159084523759554565"/>
    <s v="1159061062999781377"/>
    <b v="0"/>
    <n v="1"/>
    <s v="1593577052"/>
    <b v="0"/>
    <s v="fr"/>
    <m/>
    <s v=""/>
    <b v="0"/>
    <n v="0"/>
    <s v=""/>
    <s v="Twitter for Android"/>
    <b v="0"/>
    <s v="1159061062999781377"/>
    <s v="Tweet"/>
    <n v="0"/>
    <n v="0"/>
    <m/>
    <m/>
    <m/>
    <m/>
    <m/>
    <m/>
    <m/>
    <m/>
    <n v="5"/>
    <s v="3"/>
    <s v="3"/>
    <m/>
    <m/>
    <m/>
    <m/>
    <m/>
    <m/>
    <m/>
    <m/>
    <m/>
  </r>
  <r>
    <s v="nanouzlatan"/>
    <s v="fafarandole"/>
    <m/>
    <m/>
    <m/>
    <m/>
    <m/>
    <m/>
    <m/>
    <m/>
    <s v="No"/>
    <n v="59"/>
    <m/>
    <m/>
    <x v="1"/>
    <d v="2019-08-07T13:35:11.000"/>
    <s v="@walidhelali @fafarandole @maghrebvoices La Tunisie la honte comme d'habitude"/>
    <m/>
    <m/>
    <x v="0"/>
    <m/>
    <s v="http://pbs.twimg.com/profile_images/980902833410240512/RBKUwnML_normal.jpg"/>
    <x v="42"/>
    <s v="https://twitter.com/#!/nanouzlatan/status/1159095643694075906"/>
    <m/>
    <m/>
    <s v="1159095643694075906"/>
    <s v="1159086011609169920"/>
    <b v="0"/>
    <n v="0"/>
    <s v="1593577052"/>
    <b v="0"/>
    <s v="fr"/>
    <m/>
    <s v=""/>
    <b v="0"/>
    <n v="0"/>
    <s v=""/>
    <s v="Twitter for Android"/>
    <b v="0"/>
    <s v="1159086011609169920"/>
    <s v="Tweet"/>
    <n v="0"/>
    <n v="0"/>
    <m/>
    <m/>
    <m/>
    <m/>
    <m/>
    <m/>
    <m/>
    <m/>
    <n v="5"/>
    <s v="3"/>
    <s v="3"/>
    <m/>
    <m/>
    <m/>
    <m/>
    <m/>
    <m/>
    <m/>
    <m/>
    <m/>
  </r>
  <r>
    <s v="nanouzlatan"/>
    <s v="fafarandole"/>
    <m/>
    <m/>
    <m/>
    <m/>
    <m/>
    <m/>
    <m/>
    <m/>
    <s v="No"/>
    <n v="60"/>
    <m/>
    <m/>
    <x v="1"/>
    <d v="2019-08-07T13:48:08.000"/>
    <s v="@walidhelali @fafarandole @maghrebvoices Je prÃ©fÃ¨re l'inverse Ã§a montre bien Encore une fois le pays se dÃ©tÃ©riore. Tu oublies Allah, Allah t'oublie.."/>
    <m/>
    <m/>
    <x v="0"/>
    <m/>
    <s v="http://pbs.twimg.com/profile_images/980902833410240512/RBKUwnML_normal.jpg"/>
    <x v="43"/>
    <s v="https://twitter.com/#!/nanouzlatan/status/1159098904031506432"/>
    <m/>
    <m/>
    <s v="1159098904031506432"/>
    <s v="1159097106940026881"/>
    <b v="0"/>
    <n v="0"/>
    <s v="1593577052"/>
    <b v="0"/>
    <s v="fr"/>
    <m/>
    <s v=""/>
    <b v="0"/>
    <n v="0"/>
    <s v=""/>
    <s v="Twitter for Android"/>
    <b v="0"/>
    <s v="1159097106940026881"/>
    <s v="Tweet"/>
    <n v="0"/>
    <n v="0"/>
    <m/>
    <m/>
    <m/>
    <m/>
    <m/>
    <m/>
    <m/>
    <m/>
    <n v="5"/>
    <s v="3"/>
    <s v="3"/>
    <m/>
    <m/>
    <m/>
    <m/>
    <m/>
    <m/>
    <m/>
    <m/>
    <m/>
  </r>
  <r>
    <s v="nanouzlatan"/>
    <s v="fafarandole"/>
    <m/>
    <m/>
    <m/>
    <m/>
    <m/>
    <m/>
    <m/>
    <m/>
    <s v="No"/>
    <n v="61"/>
    <m/>
    <m/>
    <x v="1"/>
    <d v="2019-08-07T14:25:49.000"/>
    <s v="@walidhelali @fafarandole @maghrebvoices Entretien des mosquÃ©es , formation des imams, investissement dans la scolaritÃ© musulmane, budget pour des missions humanitaires dans des pays musulman"/>
    <m/>
    <m/>
    <x v="0"/>
    <m/>
    <s v="http://pbs.twimg.com/profile_images/980902833410240512/RBKUwnML_normal.jpg"/>
    <x v="44"/>
    <s v="https://twitter.com/#!/nanouzlatan/status/1159108386237145088"/>
    <m/>
    <m/>
    <s v="1159108386237145088"/>
    <s v="1159102408158580736"/>
    <b v="0"/>
    <n v="0"/>
    <s v="1593577052"/>
    <b v="0"/>
    <s v="fr"/>
    <m/>
    <s v=""/>
    <b v="0"/>
    <n v="0"/>
    <s v=""/>
    <s v="Twitter for Android"/>
    <b v="0"/>
    <s v="1159102408158580736"/>
    <s v="Tweet"/>
    <n v="0"/>
    <n v="0"/>
    <m/>
    <m/>
    <m/>
    <m/>
    <m/>
    <m/>
    <m/>
    <m/>
    <n v="5"/>
    <s v="3"/>
    <s v="3"/>
    <m/>
    <m/>
    <m/>
    <m/>
    <m/>
    <m/>
    <m/>
    <m/>
    <m/>
  </r>
  <r>
    <s v="nanouzlatan"/>
    <s v="fafarandole"/>
    <m/>
    <m/>
    <m/>
    <m/>
    <m/>
    <m/>
    <m/>
    <m/>
    <s v="No"/>
    <n v="62"/>
    <m/>
    <m/>
    <x v="1"/>
    <d v="2019-08-07T14:28:27.000"/>
    <s v="@walidhelali @fafarandole @maghrebvoices Si la culture c'est les boÃ®tes de nuit et les festival bizarre c'est la honte. Comme vous dites c'est mon point de vue et inch'Allah le point de vue de beaucoup de tunisien"/>
    <m/>
    <m/>
    <x v="0"/>
    <m/>
    <s v="http://pbs.twimg.com/profile_images/980902833410240512/RBKUwnML_normal.jpg"/>
    <x v="45"/>
    <s v="https://twitter.com/#!/nanouzlatan/status/1159109052032585728"/>
    <m/>
    <m/>
    <s v="1159109052032585728"/>
    <s v="1159102408158580736"/>
    <b v="0"/>
    <n v="0"/>
    <s v="1593577052"/>
    <b v="0"/>
    <s v="fr"/>
    <m/>
    <s v=""/>
    <b v="0"/>
    <n v="0"/>
    <s v=""/>
    <s v="Twitter for Android"/>
    <b v="0"/>
    <s v="1159102408158580736"/>
    <s v="Tweet"/>
    <n v="0"/>
    <n v="0"/>
    <m/>
    <m/>
    <m/>
    <m/>
    <m/>
    <m/>
    <m/>
    <m/>
    <n v="5"/>
    <s v="3"/>
    <s v="3"/>
    <m/>
    <m/>
    <m/>
    <m/>
    <m/>
    <m/>
    <m/>
    <m/>
    <m/>
  </r>
  <r>
    <s v="walidhelali"/>
    <s v="maghrebvoices"/>
    <m/>
    <m/>
    <m/>
    <m/>
    <m/>
    <m/>
    <m/>
    <m/>
    <s v="No"/>
    <n v="63"/>
    <m/>
    <m/>
    <x v="1"/>
    <d v="2019-08-07T11:17:46.000"/>
    <s v="Les Budgets #Culture vs #Religion dans les pays du #Maghreb_x000a_via @maghrebvoices _x000a__x000a_(Base : Lois de finances 2019 respectives) https://t.co/6c45FA1f05"/>
    <m/>
    <m/>
    <x v="2"/>
    <s v="https://pbs.twimg.com/media/EBXP4yqWsAE5g7X.jpg"/>
    <s v="https://pbs.twimg.com/media/EBXP4yqWsAE5g7X.jpg"/>
    <x v="46"/>
    <s v="https://twitter.com/#!/walidhelali/status/1159061062999781377"/>
    <m/>
    <m/>
    <s v="1159061062999781377"/>
    <m/>
    <b v="0"/>
    <n v="7"/>
    <s v=""/>
    <b v="0"/>
    <s v="fr"/>
    <m/>
    <s v=""/>
    <b v="0"/>
    <n v="4"/>
    <s v=""/>
    <s v="Twitter Web App"/>
    <b v="0"/>
    <s v="1159061062999781377"/>
    <s v="Tweet"/>
    <n v="0"/>
    <n v="0"/>
    <m/>
    <m/>
    <m/>
    <m/>
    <m/>
    <m/>
    <m/>
    <m/>
    <n v="4"/>
    <s v="3"/>
    <s v="3"/>
    <n v="0"/>
    <n v="0"/>
    <n v="0"/>
    <n v="0"/>
    <n v="0"/>
    <n v="0"/>
    <n v="18"/>
    <n v="100"/>
    <n v="18"/>
  </r>
  <r>
    <s v="walidhelali"/>
    <s v="maghrebvoices"/>
    <m/>
    <m/>
    <m/>
    <m/>
    <m/>
    <m/>
    <m/>
    <m/>
    <s v="No"/>
    <n v="64"/>
    <m/>
    <m/>
    <x v="2"/>
    <d v="2019-08-07T11:30:49.000"/>
    <s v="@maghrebvoices UnitÃ© en Millions USD _x000a_DonnÃ©es Libye non disponibles"/>
    <m/>
    <m/>
    <x v="0"/>
    <m/>
    <s v="http://pbs.twimg.com/profile_images/1033476783306366990/JJuhnTmC_normal.jpg"/>
    <x v="47"/>
    <s v="https://twitter.com/#!/walidhelali/status/1159064346078715904"/>
    <m/>
    <m/>
    <s v="1159064346078715904"/>
    <s v="1159061062999781377"/>
    <b v="0"/>
    <n v="0"/>
    <s v="1593577052"/>
    <b v="0"/>
    <s v="fr"/>
    <m/>
    <s v=""/>
    <b v="0"/>
    <n v="0"/>
    <s v=""/>
    <s v="Twitter Web App"/>
    <b v="0"/>
    <s v="1159061062999781377"/>
    <s v="Tweet"/>
    <n v="0"/>
    <n v="0"/>
    <m/>
    <m/>
    <m/>
    <m/>
    <m/>
    <m/>
    <m/>
    <m/>
    <n v="1"/>
    <s v="3"/>
    <s v="3"/>
    <n v="0"/>
    <n v="0"/>
    <n v="0"/>
    <n v="0"/>
    <n v="0"/>
    <n v="0"/>
    <n v="10"/>
    <n v="100"/>
    <n v="10"/>
  </r>
  <r>
    <s v="asaadimohamed"/>
    <s v="asaadimohamed"/>
    <m/>
    <m/>
    <m/>
    <m/>
    <m/>
    <m/>
    <m/>
    <m/>
    <s v="No"/>
    <n v="81"/>
    <m/>
    <m/>
    <x v="0"/>
    <d v="2019-07-31T17:42:47.000"/>
    <s v="نائب الرئيس الأميركي يشيد بالمدون الموريتاني ولد امخيطير https://t.co/p7ZA8GkL6m"/>
    <s v="https://www.maghrebvoices.com/a/506848.html"/>
    <s v="maghrebvoices.com"/>
    <x v="0"/>
    <m/>
    <s v="http://pbs.twimg.com/profile_images/579983182323318784/UawPSSPA_normal.jpg"/>
    <x v="48"/>
    <s v="https://twitter.com/#!/asaadimohamed/status/1156621240922234881"/>
    <m/>
    <m/>
    <s v="1156621240922234881"/>
    <m/>
    <b v="0"/>
    <n v="0"/>
    <s v=""/>
    <b v="0"/>
    <s v="ar"/>
    <m/>
    <s v=""/>
    <b v="0"/>
    <n v="0"/>
    <s v=""/>
    <s v="Twitter Web Client"/>
    <b v="0"/>
    <s v="1156621240922234881"/>
    <s v="Tweet"/>
    <n v="0"/>
    <n v="0"/>
    <m/>
    <m/>
    <m/>
    <m/>
    <m/>
    <m/>
    <m/>
    <m/>
    <n v="6"/>
    <s v="1"/>
    <s v="1"/>
    <n v="0"/>
    <n v="0"/>
    <n v="0"/>
    <n v="0"/>
    <n v="0"/>
    <n v="0"/>
    <n v="8"/>
    <n v="100"/>
    <n v="8"/>
  </r>
  <r>
    <s v="asaadimohamed"/>
    <s v="asaadimohamed"/>
    <m/>
    <m/>
    <m/>
    <m/>
    <m/>
    <m/>
    <m/>
    <m/>
    <s v="No"/>
    <n v="82"/>
    <m/>
    <m/>
    <x v="0"/>
    <d v="2019-08-05T17:53:25.000"/>
    <s v="Ø¨Ø¹Ø¯ ØªØ¹ÙŠÙŠÙ† Ø³ÙŠØ¯ÙŠØ§.. Ù‡Ù„ Ø¨Ø¯Ø£ ØªØ·Ø¨ÙŠÙ‚ 'Ù†Ø¸Ø±ÙŠØ© Ø¨ÙˆØªÙŠÙ†-Ù…ÙŠØ¯ÙÙŠØ¯ÙŠÙ'ØŸ https://t.co/miBO7FXvnC"/>
    <s v="https://www.maghrebvoices.com/a/507452.html"/>
    <s v="maghrebvoices.com"/>
    <x v="0"/>
    <m/>
    <s v="http://pbs.twimg.com/profile_images/579983182323318784/UawPSSPA_normal.jpg"/>
    <x v="49"/>
    <s v="https://twitter.com/#!/asaadimohamed/status/1158435858313338883"/>
    <m/>
    <m/>
    <s v="1158435858313338883"/>
    <m/>
    <b v="0"/>
    <n v="0"/>
    <s v=""/>
    <b v="0"/>
    <s v="ar"/>
    <m/>
    <s v=""/>
    <b v="0"/>
    <n v="0"/>
    <s v=""/>
    <s v="Twitter Web Client"/>
    <b v="0"/>
    <s v="1158435858313338883"/>
    <s v="Tweet"/>
    <n v="0"/>
    <n v="0"/>
    <m/>
    <m/>
    <m/>
    <m/>
    <m/>
    <m/>
    <m/>
    <m/>
    <n v="6"/>
    <s v="1"/>
    <s v="1"/>
    <n v="0"/>
    <n v="0"/>
    <n v="0"/>
    <n v="0"/>
    <n v="0"/>
    <n v="0"/>
    <n v="28"/>
    <n v="100"/>
    <n v="28"/>
  </r>
  <r>
    <s v="asaadimohamed"/>
    <s v="asaadimohamed"/>
    <m/>
    <m/>
    <m/>
    <m/>
    <m/>
    <m/>
    <m/>
    <m/>
    <s v="No"/>
    <n v="83"/>
    <m/>
    <m/>
    <x v="0"/>
    <d v="2019-08-06T11:31:53.000"/>
    <s v="Ø§Ù„Ø¬Ø²Ø§Ø¦Ø±: Ù…Ø°ÙƒØ±Ø© ØªÙˆÙ‚ÙŠÙ Ø¯ÙˆÙ„ÙŠØ© Ø¶Ø¯ Ø®Ø§Ù„Ø¯ Ù†Ø²Ø§Ø± ÙˆÙ†Ø¬Ù„Ù‡ https://t.co/GDX2fd1Gf9"/>
    <s v="https://www.maghrebvoices.com/a/507543.html"/>
    <s v="maghrebvoices.com"/>
    <x v="0"/>
    <m/>
    <s v="http://pbs.twimg.com/profile_images/579983182323318784/UawPSSPA_normal.jpg"/>
    <x v="50"/>
    <s v="https://twitter.com/#!/asaadimohamed/status/1158702228976427008"/>
    <m/>
    <m/>
    <s v="1158702228976427008"/>
    <m/>
    <b v="0"/>
    <n v="0"/>
    <s v=""/>
    <b v="0"/>
    <s v="ar"/>
    <m/>
    <s v=""/>
    <b v="0"/>
    <n v="0"/>
    <s v=""/>
    <s v="Twitter Web Client"/>
    <b v="0"/>
    <s v="1158702228976427008"/>
    <s v="Tweet"/>
    <n v="0"/>
    <n v="0"/>
    <m/>
    <m/>
    <m/>
    <m/>
    <m/>
    <m/>
    <m/>
    <m/>
    <n v="6"/>
    <s v="1"/>
    <s v="1"/>
    <n v="0"/>
    <n v="0"/>
    <n v="0"/>
    <n v="0"/>
    <n v="0"/>
    <n v="0"/>
    <n v="30"/>
    <n v="100"/>
    <n v="30"/>
  </r>
  <r>
    <s v="asaadimohamed"/>
    <s v="asaadimohamed"/>
    <m/>
    <m/>
    <m/>
    <m/>
    <m/>
    <m/>
    <m/>
    <m/>
    <s v="No"/>
    <n v="84"/>
    <m/>
    <m/>
    <x v="0"/>
    <d v="2019-08-07T11:53:31.000"/>
    <s v="Ù…ÙˆØ±ÙŠØªØ§Ù†ÙŠØ§ Ø¨Ù„Ø§ Ø­ÙƒÙˆÙ…Ø©.. ÙˆØ§Ù„ØªØ±Ù‚Ø¨ ÙŠØ³ÙˆØ¯ Ø§Ù„Ø³Ø§Ø­Ø© Ø§Ù„Ø³ÙŠØ§Ø³ÙŠØ©!  https://t.co/tDgENRNXZX"/>
    <s v="https://www.maghrebvoices.com/a/507680.html"/>
    <s v="maghrebvoices.com"/>
    <x v="0"/>
    <m/>
    <s v="http://pbs.twimg.com/profile_images/579983182323318784/UawPSSPA_normal.jpg"/>
    <x v="51"/>
    <s v="https://twitter.com/#!/asaadimohamed/status/1159070060079697921"/>
    <m/>
    <m/>
    <s v="1159070060079697921"/>
    <m/>
    <b v="0"/>
    <n v="0"/>
    <s v=""/>
    <b v="0"/>
    <s v="ar"/>
    <m/>
    <s v=""/>
    <b v="0"/>
    <n v="0"/>
    <s v=""/>
    <s v="Twitter Web Client"/>
    <b v="0"/>
    <s v="1159070060079697921"/>
    <s v="Tweet"/>
    <n v="0"/>
    <n v="0"/>
    <m/>
    <m/>
    <m/>
    <m/>
    <m/>
    <m/>
    <m/>
    <m/>
    <n v="6"/>
    <s v="1"/>
    <s v="1"/>
    <n v="0"/>
    <n v="0"/>
    <n v="0"/>
    <n v="0"/>
    <n v="0"/>
    <n v="0"/>
    <n v="30"/>
    <n v="100"/>
    <n v="30"/>
  </r>
  <r>
    <s v="asaadimohamed"/>
    <s v="asaadimohamed"/>
    <m/>
    <m/>
    <m/>
    <m/>
    <m/>
    <m/>
    <m/>
    <m/>
    <s v="No"/>
    <n v="85"/>
    <m/>
    <m/>
    <x v="0"/>
    <d v="2019-08-07T11:53:41.000"/>
    <s v="ØªÙˆÙ†Ø³.. Ø¹Ø¨Ø¯ Ø§Ù„ÙƒØ±ÙŠÙ… Ø§Ù„Ø²Ø¨ÙŠØ¯ÙŠ ÙŠØªØ±Ø´Ø­ Ù„Ù„Ø§Ù†ØªØ®Ø§Ø¨Ø§Øª Ø§Ù„Ø±Ø¦Ø§Ø³ÙŠØ© https://t.co/6l0aJwN3he"/>
    <s v="https://www.maghrebvoices.com/a/507681.html"/>
    <s v="maghrebvoices.com"/>
    <x v="0"/>
    <m/>
    <s v="http://pbs.twimg.com/profile_images/579983182323318784/UawPSSPA_normal.jpg"/>
    <x v="52"/>
    <s v="https://twitter.com/#!/asaadimohamed/status/1159070102236684289"/>
    <m/>
    <m/>
    <s v="1159070102236684289"/>
    <m/>
    <b v="0"/>
    <n v="0"/>
    <s v=""/>
    <b v="0"/>
    <s v="ar"/>
    <m/>
    <s v=""/>
    <b v="0"/>
    <n v="0"/>
    <s v=""/>
    <s v="Twitter Web Client"/>
    <b v="0"/>
    <s v="1159070102236684289"/>
    <s v="Tweet"/>
    <n v="0"/>
    <n v="0"/>
    <m/>
    <m/>
    <m/>
    <m/>
    <m/>
    <m/>
    <m/>
    <m/>
    <n v="6"/>
    <s v="1"/>
    <s v="1"/>
    <n v="0"/>
    <n v="0"/>
    <n v="0"/>
    <n v="0"/>
    <n v="0"/>
    <n v="0"/>
    <n v="34"/>
    <n v="100"/>
    <n v="34"/>
  </r>
  <r>
    <s v="asaadimohamed"/>
    <s v="asaadimohamed"/>
    <m/>
    <m/>
    <m/>
    <m/>
    <m/>
    <m/>
    <m/>
    <m/>
    <s v="No"/>
    <n v="86"/>
    <m/>
    <m/>
    <x v="0"/>
    <d v="2019-08-07T16:32:23.000"/>
    <s v="Ø§Ù„ÙƒØ§Ù: Ø§Ù„ÙˆØ¯Ø§Ø¯ Ø®Ø³Ø± Ù†Ù‡Ø§Ø¦ÙŠ Ø£Ø¨Ø·Ø§Ù„ Ø£ÙØ±ÙŠÙ‚ÙŠØ§ ÙˆØ§Ù„Ù„Ù‚Ø¨ Ù„Ù„ØªØ±Ø¬ÙŠ https://t.co/UQasruNCbF"/>
    <s v="https://www.maghrebvoices.com/a/507735.html"/>
    <s v="maghrebvoices.com"/>
    <x v="0"/>
    <m/>
    <s v="http://pbs.twimg.com/profile_images/579983182323318784/UawPSSPA_normal.jpg"/>
    <x v="53"/>
    <s v="https://twitter.com/#!/asaadimohamed/status/1159140240088547330"/>
    <m/>
    <m/>
    <s v="1159140240088547330"/>
    <m/>
    <b v="0"/>
    <n v="0"/>
    <s v=""/>
    <b v="0"/>
    <s v="ar"/>
    <m/>
    <s v=""/>
    <b v="0"/>
    <n v="0"/>
    <s v=""/>
    <s v="Twitter Web Client"/>
    <b v="0"/>
    <s v="1159140240088547330"/>
    <s v="Tweet"/>
    <n v="0"/>
    <n v="0"/>
    <m/>
    <m/>
    <m/>
    <m/>
    <m/>
    <m/>
    <m/>
    <m/>
    <n v="6"/>
    <s v="1"/>
    <s v="1"/>
    <n v="0"/>
    <n v="0"/>
    <n v="0"/>
    <n v="0"/>
    <n v="0"/>
    <n v="0"/>
    <n v="37"/>
    <n v="100"/>
    <n v="37"/>
  </r>
  <r>
    <s v="moradnemmas"/>
    <s v="moradnemmas"/>
    <m/>
    <m/>
    <m/>
    <m/>
    <m/>
    <m/>
    <m/>
    <m/>
    <s v="No"/>
    <n v="87"/>
    <m/>
    <m/>
    <x v="0"/>
    <d v="2019-08-07T20:13:04.000"/>
    <s v="Ø¥ÙŠÙˆØ§ ØµØ§ÙÙŠ Ù…Ø§ Ù‚Ø±Ø§ ØªØ§Ù‡Ùˆ Ø¨Ø§Ù‚ÙŠ Ù‡ÙŠØ± Ù‚Ø±ÙŠ  Ø§Ù„ÙˆÙ„Ø§Ø¯Ø§Øª Ø·ÙˆØ² ÙˆØ·Ø±Ø·Ø². _x000a_https://t.co/sUFFIlhGNj"/>
    <s v="https://www.maghrebvoices.com/a/507540.html"/>
    <s v="maghrebvoices.com"/>
    <x v="0"/>
    <m/>
    <s v="http://pbs.twimg.com/profile_images/1148329436468695040/nI_mjIgz_normal.jpg"/>
    <x v="54"/>
    <s v="https://twitter.com/#!/moradnemmas/status/1159195774183497728"/>
    <m/>
    <m/>
    <s v="1159195774183497728"/>
    <m/>
    <b v="0"/>
    <n v="0"/>
    <s v=""/>
    <b v="0"/>
    <s v="ar"/>
    <m/>
    <s v=""/>
    <b v="0"/>
    <n v="0"/>
    <s v=""/>
    <s v="Twitter for Android"/>
    <b v="0"/>
    <s v="1159195774183497728"/>
    <s v="Tweet"/>
    <n v="0"/>
    <n v="0"/>
    <m/>
    <m/>
    <m/>
    <m/>
    <m/>
    <m/>
    <m/>
    <m/>
    <n v="1"/>
    <s v="1"/>
    <s v="1"/>
    <n v="0"/>
    <n v="0"/>
    <n v="0"/>
    <n v="0"/>
    <n v="0"/>
    <n v="0"/>
    <n v="35"/>
    <n v="100"/>
    <n v="35"/>
  </r>
  <r>
    <s v="histo_rachid"/>
    <s v="histo_rachid"/>
    <m/>
    <m/>
    <m/>
    <m/>
    <m/>
    <m/>
    <m/>
    <m/>
    <s v="No"/>
    <n v="88"/>
    <m/>
    <m/>
    <x v="0"/>
    <d v="2019-08-07T22:55:29.000"/>
    <s v="Ø£Ø³Ù…Ø§Ø¡ Ø´ÙˆØ§Ø±Ø¹ Ø¨Ø§Ù„Ø£Ù…Ø§Ø²ÙŠØºÙŠØ©.. Ù…ØºØ§Ø±Ø¨Ø©: ÙˆØ£Ø®ÙŠØ±Ø§! https://t.co/ee5ZAELSE3"/>
    <s v="https://www.maghrebvoices.com/a/507768.html"/>
    <s v="maghrebvoices.com"/>
    <x v="0"/>
    <m/>
    <s v="http://pbs.twimg.com/profile_images/720042672220712962/ca5NO_ZP_normal.jpg"/>
    <x v="55"/>
    <s v="https://twitter.com/#!/histo_rachid/status/1159236648242163712"/>
    <m/>
    <m/>
    <s v="1159236648242163712"/>
    <m/>
    <b v="0"/>
    <n v="0"/>
    <s v=""/>
    <b v="0"/>
    <s v="ar"/>
    <m/>
    <s v=""/>
    <b v="0"/>
    <n v="0"/>
    <s v=""/>
    <s v="Facebook"/>
    <b v="0"/>
    <s v="1159236648242163712"/>
    <s v="Tweet"/>
    <n v="0"/>
    <n v="0"/>
    <m/>
    <m/>
    <m/>
    <m/>
    <m/>
    <m/>
    <m/>
    <m/>
    <n v="1"/>
    <s v="1"/>
    <s v="1"/>
    <n v="0"/>
    <n v="0"/>
    <n v="0"/>
    <n v="0"/>
    <n v="0"/>
    <n v="0"/>
    <n v="26"/>
    <n v="100"/>
    <n v="26"/>
  </r>
  <r>
    <s v="tamazgha_united"/>
    <s v="tamazgha_united"/>
    <m/>
    <m/>
    <m/>
    <m/>
    <m/>
    <m/>
    <m/>
    <m/>
    <s v="No"/>
    <n v="89"/>
    <m/>
    <m/>
    <x v="0"/>
    <d v="2019-08-05T00:03:25.000"/>
    <s v="Ø§Ø­ØªØ¬Ø§Ø¬Ø§ Ø¹Ù„Ù‰ Ø´Ø±ÙƒØ© Ù…Ù†Ø§Ø¬Ù….. Ù…Ø¸Ø§Ù‡Ø±Ø§Øª Ø¬Ø¯ÙŠØ¯Ø© Ø¨Ø¥Ù…ÙŠØ¶Ø±  https://t.co/ekUaI1e75P"/>
    <s v="https://www.maghrebvoices.com/a/507311.html"/>
    <s v="maghrebvoices.com"/>
    <x v="0"/>
    <m/>
    <s v="http://pbs.twimg.com/profile_images/1155098224908230656/1kgnCSiC_normal.jpg"/>
    <x v="56"/>
    <s v="https://twitter.com/#!/tamazgha_united/status/1158166579907112960"/>
    <m/>
    <m/>
    <s v="1158166579907112960"/>
    <m/>
    <b v="0"/>
    <n v="2"/>
    <s v=""/>
    <b v="0"/>
    <s v="ar"/>
    <m/>
    <s v=""/>
    <b v="0"/>
    <n v="1"/>
    <s v=""/>
    <s v="Twitter Web App"/>
    <b v="0"/>
    <s v="1158166579907112960"/>
    <s v="Tweet"/>
    <n v="0"/>
    <n v="0"/>
    <m/>
    <m/>
    <m/>
    <m/>
    <m/>
    <m/>
    <m/>
    <m/>
    <n v="2"/>
    <s v="9"/>
    <s v="9"/>
    <n v="0"/>
    <n v="0"/>
    <n v="0"/>
    <n v="0"/>
    <n v="0"/>
    <n v="0"/>
    <n v="33"/>
    <n v="100"/>
    <n v="33"/>
  </r>
  <r>
    <s v="tamazgha_united"/>
    <s v="tamazgha_united"/>
    <m/>
    <m/>
    <m/>
    <m/>
    <m/>
    <m/>
    <m/>
    <m/>
    <s v="No"/>
    <n v="90"/>
    <m/>
    <m/>
    <x v="0"/>
    <d v="2019-08-08T14:07:23.000"/>
    <s v="أسماء شوارع بالأمازيغية.. مغاربة: وأخيرا! https://t.co/zZ4nkEpiaf"/>
    <s v="https://www.maghrebvoices.com/a/507768.html"/>
    <s v="maghrebvoices.com"/>
    <x v="0"/>
    <m/>
    <s v="http://pbs.twimg.com/profile_images/1155098224908230656/1kgnCSiC_normal.jpg"/>
    <x v="57"/>
    <s v="https://twitter.com/#!/tamazgha_united/status/1159466138163695617"/>
    <m/>
    <m/>
    <s v="1159466138163695617"/>
    <m/>
    <b v="0"/>
    <n v="3"/>
    <s v=""/>
    <b v="0"/>
    <s v="ar"/>
    <m/>
    <s v=""/>
    <b v="0"/>
    <n v="0"/>
    <s v=""/>
    <s v="Twitter Web App"/>
    <b v="0"/>
    <s v="1159466138163695617"/>
    <s v="Tweet"/>
    <n v="0"/>
    <n v="0"/>
    <m/>
    <m/>
    <m/>
    <m/>
    <m/>
    <m/>
    <m/>
    <m/>
    <n v="2"/>
    <s v="9"/>
    <s v="9"/>
    <n v="0"/>
    <n v="0"/>
    <n v="0"/>
    <n v="0"/>
    <n v="0"/>
    <n v="0"/>
    <n v="5"/>
    <n v="100"/>
    <n v="5"/>
  </r>
  <r>
    <s v="pokora_rachid"/>
    <s v="pokora_rachid"/>
    <m/>
    <m/>
    <m/>
    <m/>
    <m/>
    <m/>
    <m/>
    <m/>
    <s v="No"/>
    <n v="91"/>
    <m/>
    <m/>
    <x v="0"/>
    <d v="2019-08-08T22:11:15.000"/>
    <s v="الجزائر.. الحكم ببراءة رافع العلم الأمازيغي https://t.co/fNAGIXz5B6"/>
    <s v="https://www.maghrebvoices.com/a/507857.html"/>
    <s v="maghrebvoices.com"/>
    <x v="0"/>
    <m/>
    <s v="http://pbs.twimg.com/profile_images/2792559006/3529e9dc5a47539937957fe4b7790b6b_normal.jpeg"/>
    <x v="58"/>
    <s v="https://twitter.com/#!/pokora_rachid/status/1159587905075064832"/>
    <m/>
    <m/>
    <s v="1159587905075064832"/>
    <m/>
    <b v="0"/>
    <n v="0"/>
    <s v=""/>
    <b v="0"/>
    <s v="ar"/>
    <m/>
    <s v=""/>
    <b v="0"/>
    <n v="0"/>
    <s v=""/>
    <s v="Facebook"/>
    <b v="0"/>
    <s v="1159587905075064832"/>
    <s v="Tweet"/>
    <n v="0"/>
    <n v="0"/>
    <m/>
    <m/>
    <m/>
    <m/>
    <m/>
    <m/>
    <m/>
    <m/>
    <n v="1"/>
    <s v="1"/>
    <s v="1"/>
    <n v="0"/>
    <n v="0"/>
    <n v="0"/>
    <n v="0"/>
    <n v="0"/>
    <n v="0"/>
    <n v="6"/>
    <n v="100"/>
    <n v="6"/>
  </r>
  <r>
    <s v="morinolivier13"/>
    <s v="mounirbaatour"/>
    <m/>
    <m/>
    <m/>
    <m/>
    <m/>
    <m/>
    <m/>
    <m/>
    <s v="No"/>
    <n v="92"/>
    <m/>
    <m/>
    <x v="1"/>
    <d v="2019-08-08T22:48:59.000"/>
    <s v="RT @mounirbaatour: بعطور: سألغي تجريم المثلية إذا صرت رئيسا لتونس https://t.co/6xs2HKr8kH"/>
    <s v="https://www.maghrebvoices.com/a/507904.html?fbclid=IwAR28PKPJmcC_BHOLY0IPT3tn5QDD7u0eW73XCK3X4Gm0Xcdk1bxKlWSpo5k"/>
    <s v="maghrebvoices.com"/>
    <x v="0"/>
    <m/>
    <s v="http://pbs.twimg.com/profile_images/3180274285/7b1a3c49240659869d9788590d8aa077_normal.jpeg"/>
    <x v="59"/>
    <s v="https://twitter.com/#!/morinolivier13/status/1159597402141147139"/>
    <m/>
    <m/>
    <s v="1159597402141147139"/>
    <m/>
    <b v="0"/>
    <n v="0"/>
    <s v=""/>
    <b v="0"/>
    <s v="ar"/>
    <m/>
    <s v=""/>
    <b v="0"/>
    <n v="4"/>
    <s v="1159596702480949249"/>
    <s v="Twitter for iPad"/>
    <b v="0"/>
    <s v="1159596702480949249"/>
    <s v="Tweet"/>
    <n v="0"/>
    <n v="0"/>
    <m/>
    <m/>
    <m/>
    <m/>
    <m/>
    <m/>
    <m/>
    <m/>
    <n v="1"/>
    <s v="5"/>
    <s v="5"/>
    <n v="0"/>
    <n v="0"/>
    <n v="0"/>
    <n v="0"/>
    <n v="0"/>
    <n v="0"/>
    <n v="10"/>
    <n v="100"/>
    <n v="10"/>
  </r>
  <r>
    <s v="ladyhanou"/>
    <s v="mounirbaatour"/>
    <m/>
    <m/>
    <m/>
    <m/>
    <m/>
    <m/>
    <m/>
    <m/>
    <s v="No"/>
    <n v="93"/>
    <m/>
    <m/>
    <x v="1"/>
    <d v="2019-08-09T00:05:54.000"/>
    <s v="RT @mounirbaatour: بعطور: سألغي تجريم المثلية إذا صرت رئيسا لتونس https://t.co/6xs2HKr8kH"/>
    <s v="https://www.maghrebvoices.com/a/507904.html?fbclid=IwAR28PKPJmcC_BHOLY0IPT3tn5QDD7u0eW73XCK3X4Gm0Xcdk1bxKlWSpo5k"/>
    <s v="maghrebvoices.com"/>
    <x v="0"/>
    <m/>
    <s v="http://pbs.twimg.com/profile_images/1138117849682235392/IxWFjClF_normal.jpg"/>
    <x v="60"/>
    <s v="https://twitter.com/#!/ladyhanou/status/1159616759508459522"/>
    <m/>
    <m/>
    <s v="1159616759508459522"/>
    <m/>
    <b v="0"/>
    <n v="0"/>
    <s v=""/>
    <b v="0"/>
    <s v="ar"/>
    <m/>
    <s v=""/>
    <b v="0"/>
    <n v="4"/>
    <s v="1159596702480949249"/>
    <s v="Twitter for Android"/>
    <b v="0"/>
    <s v="1159596702480949249"/>
    <s v="Tweet"/>
    <n v="0"/>
    <n v="0"/>
    <m/>
    <m/>
    <m/>
    <m/>
    <m/>
    <m/>
    <m/>
    <m/>
    <n v="1"/>
    <s v="5"/>
    <s v="5"/>
    <n v="0"/>
    <n v="0"/>
    <n v="0"/>
    <n v="0"/>
    <n v="0"/>
    <n v="0"/>
    <n v="10"/>
    <n v="100"/>
    <n v="10"/>
  </r>
  <r>
    <s v="inesmadani3"/>
    <s v="mounirbaatour"/>
    <m/>
    <m/>
    <m/>
    <m/>
    <m/>
    <m/>
    <m/>
    <m/>
    <s v="No"/>
    <n v="94"/>
    <m/>
    <m/>
    <x v="1"/>
    <d v="2019-08-09T00:09:37.000"/>
    <s v="RT @mounirbaatour: بعطور: سألغي تجريم المثلية إذا صرت رئيسا لتونس https://t.co/6xs2HKr8kH"/>
    <s v="https://www.maghrebvoices.com/a/507904.html?fbclid=IwAR28PKPJmcC_BHOLY0IPT3tn5QDD7u0eW73XCK3X4Gm0Xcdk1bxKlWSpo5k"/>
    <s v="maghrebvoices.com"/>
    <x v="0"/>
    <m/>
    <s v="http://pbs.twimg.com/profile_images/1158295875443220480/7auKBHFb_normal.jpg"/>
    <x v="61"/>
    <s v="https://twitter.com/#!/inesmadani3/status/1159617695073153025"/>
    <m/>
    <m/>
    <s v="1159617695073153025"/>
    <m/>
    <b v="0"/>
    <n v="0"/>
    <s v=""/>
    <b v="0"/>
    <s v="ar"/>
    <m/>
    <s v=""/>
    <b v="0"/>
    <n v="4"/>
    <s v="1159596702480949249"/>
    <s v="Twitter for Android"/>
    <b v="0"/>
    <s v="1159596702480949249"/>
    <s v="Tweet"/>
    <n v="0"/>
    <n v="0"/>
    <m/>
    <m/>
    <m/>
    <m/>
    <m/>
    <m/>
    <m/>
    <m/>
    <n v="1"/>
    <s v="5"/>
    <s v="5"/>
    <n v="0"/>
    <n v="0"/>
    <n v="0"/>
    <n v="0"/>
    <n v="0"/>
    <n v="0"/>
    <n v="10"/>
    <n v="100"/>
    <n v="10"/>
  </r>
  <r>
    <s v="rajabenslama"/>
    <s v="rajabenslama"/>
    <m/>
    <m/>
    <m/>
    <m/>
    <m/>
    <m/>
    <m/>
    <m/>
    <s v="No"/>
    <n v="95"/>
    <m/>
    <m/>
    <x v="0"/>
    <d v="2019-08-09T04:31:28.000"/>
    <s v="احترمه وأقدر شجاعته https://t.co/0jQAeY03Lf"/>
    <s v="https://www.maghrebvoices.com/a/507904.html?fbclid=IwAR28PKPJmcC_BHOLY0IPT3tn5QDD7u0eW73XCK3X4Gm0Xcdk1bxKlWSpo5k"/>
    <s v="maghrebvoices.com"/>
    <x v="0"/>
    <m/>
    <s v="http://pbs.twimg.com/profile_images/378800000806978686/35b4428a18b7515a1e9b022d34ef7529_normal.jpeg"/>
    <x v="62"/>
    <s v="https://twitter.com/#!/rajabenslama/status/1159683589048586246"/>
    <m/>
    <m/>
    <s v="1159683589048586246"/>
    <m/>
    <b v="0"/>
    <n v="0"/>
    <s v=""/>
    <b v="0"/>
    <s v="ar"/>
    <m/>
    <s v=""/>
    <b v="0"/>
    <n v="0"/>
    <s v=""/>
    <s v="Facebook"/>
    <b v="0"/>
    <s v="1159683589048586246"/>
    <s v="Tweet"/>
    <n v="0"/>
    <n v="0"/>
    <m/>
    <m/>
    <m/>
    <m/>
    <m/>
    <m/>
    <m/>
    <m/>
    <n v="1"/>
    <s v="1"/>
    <s v="1"/>
    <n v="0"/>
    <n v="0"/>
    <n v="0"/>
    <n v="0"/>
    <n v="0"/>
    <n v="0"/>
    <n v="3"/>
    <n v="100"/>
    <n v="3"/>
  </r>
  <r>
    <s v="mounirbaatour"/>
    <s v="mounirbaatour"/>
    <m/>
    <m/>
    <m/>
    <m/>
    <m/>
    <m/>
    <m/>
    <m/>
    <s v="No"/>
    <n v="96"/>
    <m/>
    <m/>
    <x v="0"/>
    <d v="2019-08-08T22:46:12.000"/>
    <s v="بعطور: سألغي تجريم المثلية إذا صرت رئيسا لتونس https://t.co/6xs2HKr8kH"/>
    <s v="https://www.maghrebvoices.com/a/507904.html?fbclid=IwAR28PKPJmcC_BHOLY0IPT3tn5QDD7u0eW73XCK3X4Gm0Xcdk1bxKlWSpo5k"/>
    <s v="maghrebvoices.com"/>
    <x v="0"/>
    <m/>
    <s v="http://pbs.twimg.com/profile_images/1145034487526494208/zL83ef1-_normal.png"/>
    <x v="63"/>
    <s v="https://twitter.com/#!/mounirbaatour/status/1159596702480949249"/>
    <m/>
    <m/>
    <s v="1159596702480949249"/>
    <m/>
    <b v="0"/>
    <n v="12"/>
    <s v=""/>
    <b v="0"/>
    <s v="ar"/>
    <m/>
    <s v=""/>
    <b v="0"/>
    <n v="4"/>
    <s v=""/>
    <s v="Facebook"/>
    <b v="0"/>
    <s v="1159596702480949249"/>
    <s v="Tweet"/>
    <n v="0"/>
    <n v="0"/>
    <m/>
    <m/>
    <m/>
    <m/>
    <m/>
    <m/>
    <m/>
    <m/>
    <n v="1"/>
    <s v="5"/>
    <s v="5"/>
    <n v="0"/>
    <n v="0"/>
    <n v="0"/>
    <n v="0"/>
    <n v="0"/>
    <n v="0"/>
    <n v="8"/>
    <n v="100"/>
    <n v="8"/>
  </r>
  <r>
    <s v="jeanrossignol"/>
    <s v="mounirbaatour"/>
    <m/>
    <m/>
    <m/>
    <m/>
    <m/>
    <m/>
    <m/>
    <m/>
    <s v="No"/>
    <n v="97"/>
    <m/>
    <m/>
    <x v="1"/>
    <d v="2019-08-09T07:13:04.000"/>
    <s v="RT @mounirbaatour: بعطور: سألغي تجريم المثلية إذا صرت رئيسا لتونس https://t.co/6xs2HKr8kH"/>
    <s v="https://www.maghrebvoices.com/a/507904.html?fbclid=IwAR28PKPJmcC_BHOLY0IPT3tn5QDD7u0eW73XCK3X4Gm0Xcdk1bxKlWSpo5k"/>
    <s v="maghrebvoices.com"/>
    <x v="0"/>
    <m/>
    <s v="http://pbs.twimg.com/profile_images/1161199703691841536/OVCmpmva_normal.jpg"/>
    <x v="64"/>
    <s v="https://twitter.com/#!/jeanrossignol/status/1159724258400096258"/>
    <m/>
    <m/>
    <s v="1159724258400096258"/>
    <m/>
    <b v="0"/>
    <n v="0"/>
    <s v=""/>
    <b v="0"/>
    <s v="ar"/>
    <m/>
    <s v=""/>
    <b v="0"/>
    <n v="0"/>
    <s v="1159596702480949249"/>
    <s v="Twitter Web App"/>
    <b v="0"/>
    <s v="1159596702480949249"/>
    <s v="Tweet"/>
    <n v="0"/>
    <n v="0"/>
    <m/>
    <m/>
    <m/>
    <m/>
    <m/>
    <m/>
    <m/>
    <m/>
    <n v="1"/>
    <s v="5"/>
    <s v="5"/>
    <n v="0"/>
    <n v="0"/>
    <n v="0"/>
    <n v="0"/>
    <n v="0"/>
    <n v="0"/>
    <n v="10"/>
    <n v="100"/>
    <n v="10"/>
  </r>
  <r>
    <s v="fitness4reviews"/>
    <s v="fitness4reviews"/>
    <m/>
    <m/>
    <m/>
    <m/>
    <m/>
    <m/>
    <m/>
    <m/>
    <s v="No"/>
    <n v="98"/>
    <m/>
    <m/>
    <x v="0"/>
    <d v="2019-08-09T12:08:24.000"/>
    <s v="لأول مرة في تاريخه_x000a_ التلفزيون العمومي يبث محاضرة مالك بن نبي https://t.co/gV1xhLKoCx"/>
    <s v="https://www.maghrebvoices.com/a/507867.html"/>
    <s v="maghrebvoices.com"/>
    <x v="0"/>
    <m/>
    <s v="http://pbs.twimg.com/profile_images/514566529057177600/a2kPW4XW_normal.jpeg"/>
    <x v="65"/>
    <s v="https://twitter.com/#!/fitness4reviews/status/1159798582905659392"/>
    <m/>
    <m/>
    <s v="1159798582905659392"/>
    <m/>
    <b v="0"/>
    <n v="0"/>
    <s v=""/>
    <b v="0"/>
    <s v="ar"/>
    <m/>
    <s v=""/>
    <b v="0"/>
    <n v="0"/>
    <s v=""/>
    <s v="Facebook"/>
    <b v="0"/>
    <s v="1159798582905659392"/>
    <s v="Tweet"/>
    <n v="0"/>
    <n v="0"/>
    <m/>
    <m/>
    <m/>
    <m/>
    <m/>
    <m/>
    <m/>
    <m/>
    <n v="1"/>
    <s v="1"/>
    <s v="1"/>
    <n v="0"/>
    <n v="0"/>
    <n v="0"/>
    <n v="0"/>
    <n v="0"/>
    <n v="0"/>
    <n v="11"/>
    <n v="100"/>
    <n v="11"/>
  </r>
  <r>
    <s v="mobel30"/>
    <s v="mobel30"/>
    <m/>
    <m/>
    <m/>
    <m/>
    <m/>
    <m/>
    <m/>
    <m/>
    <s v="No"/>
    <n v="99"/>
    <m/>
    <m/>
    <x v="0"/>
    <d v="2019-08-09T13:19:07.000"/>
    <s v="الجمعة 25 بالجزائر.. المتظاهرون يرفضون الحوار مع رموز النظام https://t.co/PYZsDi2a6t"/>
    <s v="https://www.maghrebvoices.com/a/507972.html"/>
    <s v="maghrebvoices.com"/>
    <x v="0"/>
    <m/>
    <s v="http://pbs.twimg.com/profile_images/2459424067/an31fztcwwbseys3f8lm_normal.jpeg"/>
    <x v="66"/>
    <s v="https://twitter.com/#!/mobel30/status/1159816379698204673"/>
    <m/>
    <m/>
    <s v="1159816379698204673"/>
    <m/>
    <b v="0"/>
    <n v="0"/>
    <s v=""/>
    <b v="0"/>
    <s v="ar"/>
    <m/>
    <s v=""/>
    <b v="0"/>
    <n v="0"/>
    <s v=""/>
    <s v="Twitter Web Client"/>
    <b v="0"/>
    <s v="1159816379698204673"/>
    <s v="Tweet"/>
    <n v="0"/>
    <n v="0"/>
    <m/>
    <m/>
    <m/>
    <m/>
    <m/>
    <m/>
    <m/>
    <m/>
    <n v="1"/>
    <s v="1"/>
    <s v="1"/>
    <n v="0"/>
    <n v="0"/>
    <n v="0"/>
    <n v="0"/>
    <n v="0"/>
    <n v="0"/>
    <n v="9"/>
    <n v="100"/>
    <n v="9"/>
  </r>
  <r>
    <s v="josefyroyaliste"/>
    <s v="shoocov"/>
    <m/>
    <m/>
    <m/>
    <m/>
    <m/>
    <m/>
    <m/>
    <m/>
    <s v="No"/>
    <n v="100"/>
    <m/>
    <m/>
    <x v="1"/>
    <d v="2019-08-06T18:52:16.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58892311792816128/cB0dZHgp_normal.jpg"/>
    <x v="67"/>
    <s v="https://twitter.com/#!/josefyroyaliste/status/1158813055263870976"/>
    <m/>
    <m/>
    <s v="1158813055263870976"/>
    <m/>
    <b v="0"/>
    <n v="0"/>
    <s v=""/>
    <b v="0"/>
    <s v="ar"/>
    <m/>
    <s v=""/>
    <b v="0"/>
    <n v="8"/>
    <s v="1158812721409925121"/>
    <s v="Twitter for Android"/>
    <b v="0"/>
    <s v="1158812721409925121"/>
    <s v="Tweet"/>
    <n v="0"/>
    <n v="0"/>
    <m/>
    <m/>
    <m/>
    <m/>
    <m/>
    <m/>
    <m/>
    <m/>
    <n v="2"/>
    <s v="2"/>
    <s v="2"/>
    <n v="0"/>
    <n v="0"/>
    <n v="0"/>
    <n v="0"/>
    <n v="0"/>
    <n v="0"/>
    <n v="80"/>
    <n v="100"/>
    <n v="80"/>
  </r>
  <r>
    <s v="josefyroyaliste"/>
    <s v="shoocov"/>
    <m/>
    <m/>
    <m/>
    <m/>
    <m/>
    <m/>
    <m/>
    <m/>
    <s v="No"/>
    <n v="101"/>
    <m/>
    <m/>
    <x v="1"/>
    <d v="2019-08-09T18:25:31.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1158892311792816128/cB0dZHgp_normal.jpg"/>
    <x v="68"/>
    <s v="https://twitter.com/#!/josefyroyaliste/status/1159893485073424386"/>
    <m/>
    <m/>
    <s v="1159893485073424386"/>
    <m/>
    <b v="0"/>
    <n v="0"/>
    <s v=""/>
    <b v="0"/>
    <s v="ar"/>
    <m/>
    <s v=""/>
    <b v="0"/>
    <n v="0"/>
    <s v="1159893255510724608"/>
    <s v="Twitter for Android"/>
    <b v="0"/>
    <s v="1159893255510724608"/>
    <s v="Tweet"/>
    <n v="0"/>
    <n v="0"/>
    <m/>
    <m/>
    <m/>
    <m/>
    <m/>
    <m/>
    <m/>
    <m/>
    <n v="2"/>
    <s v="2"/>
    <s v="2"/>
    <n v="0"/>
    <n v="0"/>
    <n v="0"/>
    <n v="0"/>
    <n v="0"/>
    <n v="0"/>
    <n v="19"/>
    <n v="100"/>
    <n v="19"/>
  </r>
  <r>
    <s v="kaswid2019"/>
    <s v="shoocov"/>
    <m/>
    <m/>
    <m/>
    <m/>
    <m/>
    <m/>
    <m/>
    <m/>
    <s v="No"/>
    <n v="102"/>
    <m/>
    <m/>
    <x v="1"/>
    <d v="2019-08-06T22:52:49.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47961929631248384/Nr3gwfJ6_normal.jpg"/>
    <x v="69"/>
    <s v="https://twitter.com/#!/kaswid2019/status/1158873590923694082"/>
    <m/>
    <m/>
    <s v="1158873590923694082"/>
    <m/>
    <b v="0"/>
    <n v="0"/>
    <s v=""/>
    <b v="0"/>
    <s v="ar"/>
    <m/>
    <s v=""/>
    <b v="0"/>
    <n v="8"/>
    <s v="1158812721409925121"/>
    <s v="Twitter for iPhone"/>
    <b v="0"/>
    <s v="1158812721409925121"/>
    <s v="Tweet"/>
    <n v="0"/>
    <n v="0"/>
    <m/>
    <m/>
    <m/>
    <m/>
    <m/>
    <m/>
    <m/>
    <m/>
    <n v="2"/>
    <s v="2"/>
    <s v="2"/>
    <n v="0"/>
    <n v="0"/>
    <n v="0"/>
    <n v="0"/>
    <n v="0"/>
    <n v="0"/>
    <n v="80"/>
    <n v="100"/>
    <n v="80"/>
  </r>
  <r>
    <s v="kaswid2019"/>
    <s v="shoocov"/>
    <m/>
    <m/>
    <m/>
    <m/>
    <m/>
    <m/>
    <m/>
    <m/>
    <s v="No"/>
    <n v="103"/>
    <m/>
    <m/>
    <x v="1"/>
    <d v="2019-08-09T22:53:37.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1147961929631248384/Nr3gwfJ6_normal.jpg"/>
    <x v="70"/>
    <s v="https://twitter.com/#!/kaswid2019/status/1159960954421035010"/>
    <m/>
    <m/>
    <s v="1159960954421035010"/>
    <m/>
    <b v="0"/>
    <n v="0"/>
    <s v=""/>
    <b v="0"/>
    <s v="ar"/>
    <m/>
    <s v=""/>
    <b v="0"/>
    <n v="0"/>
    <s v="1159893255510724608"/>
    <s v="Twitter for iPhone"/>
    <b v="0"/>
    <s v="1159893255510724608"/>
    <s v="Tweet"/>
    <n v="0"/>
    <n v="0"/>
    <m/>
    <m/>
    <m/>
    <m/>
    <m/>
    <m/>
    <m/>
    <m/>
    <n v="2"/>
    <s v="2"/>
    <s v="2"/>
    <n v="0"/>
    <n v="0"/>
    <n v="0"/>
    <n v="0"/>
    <n v="0"/>
    <n v="0"/>
    <n v="19"/>
    <n v="100"/>
    <n v="19"/>
  </r>
  <r>
    <s v="mouradmddh"/>
    <s v="shoocov"/>
    <m/>
    <m/>
    <m/>
    <m/>
    <m/>
    <m/>
    <m/>
    <m/>
    <s v="No"/>
    <n v="104"/>
    <m/>
    <m/>
    <x v="1"/>
    <d v="2019-08-06T21:35:48.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099006555968729090/pmvyJXya_normal.jpg"/>
    <x v="71"/>
    <s v="https://twitter.com/#!/mouradmddh/status/1158854207379791872"/>
    <m/>
    <m/>
    <s v="1158854207379791872"/>
    <m/>
    <b v="0"/>
    <n v="0"/>
    <s v=""/>
    <b v="0"/>
    <s v="ar"/>
    <m/>
    <s v=""/>
    <b v="0"/>
    <n v="8"/>
    <s v="1158812721409925121"/>
    <s v="Twitter for Android"/>
    <b v="0"/>
    <s v="1158812721409925121"/>
    <s v="Tweet"/>
    <n v="0"/>
    <n v="0"/>
    <m/>
    <m/>
    <m/>
    <m/>
    <m/>
    <m/>
    <m/>
    <m/>
    <n v="2"/>
    <s v="2"/>
    <s v="2"/>
    <n v="0"/>
    <n v="0"/>
    <n v="0"/>
    <n v="0"/>
    <n v="0"/>
    <n v="0"/>
    <n v="80"/>
    <n v="100"/>
    <n v="80"/>
  </r>
  <r>
    <s v="mouradmddh"/>
    <s v="shoocov"/>
    <m/>
    <m/>
    <m/>
    <m/>
    <m/>
    <m/>
    <m/>
    <m/>
    <s v="No"/>
    <n v="105"/>
    <m/>
    <m/>
    <x v="1"/>
    <d v="2019-08-09T23:04:17.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1099006555968729090/pmvyJXya_normal.jpg"/>
    <x v="72"/>
    <s v="https://twitter.com/#!/mouradmddh/status/1159963639509606401"/>
    <m/>
    <m/>
    <s v="1159963639509606401"/>
    <m/>
    <b v="0"/>
    <n v="0"/>
    <s v=""/>
    <b v="0"/>
    <s v="ar"/>
    <m/>
    <s v=""/>
    <b v="0"/>
    <n v="0"/>
    <s v="1159893255510724608"/>
    <s v="Twitter for Android"/>
    <b v="0"/>
    <s v="1159893255510724608"/>
    <s v="Tweet"/>
    <n v="0"/>
    <n v="0"/>
    <m/>
    <m/>
    <m/>
    <m/>
    <m/>
    <m/>
    <m/>
    <m/>
    <n v="2"/>
    <s v="2"/>
    <s v="2"/>
    <n v="0"/>
    <n v="0"/>
    <n v="0"/>
    <n v="0"/>
    <n v="0"/>
    <n v="0"/>
    <n v="19"/>
    <n v="100"/>
    <n v="19"/>
  </r>
  <r>
    <s v="horamaghribia"/>
    <s v="shoocov"/>
    <m/>
    <m/>
    <m/>
    <m/>
    <m/>
    <m/>
    <m/>
    <m/>
    <s v="No"/>
    <n v="106"/>
    <m/>
    <m/>
    <x v="1"/>
    <d v="2019-08-06T21:30:13.000"/>
    <s v="RT @shoocov: 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â€¦"/>
    <m/>
    <m/>
    <x v="1"/>
    <m/>
    <s v="http://pbs.twimg.com/profile_images/1145465449578151937/MCdOFHCP_normal.jpg"/>
    <x v="73"/>
    <s v="https://twitter.com/#!/horamaghribia/status/1158852801826643973"/>
    <m/>
    <m/>
    <s v="1158852801826643973"/>
    <m/>
    <b v="0"/>
    <n v="0"/>
    <s v=""/>
    <b v="0"/>
    <s v="ar"/>
    <m/>
    <s v=""/>
    <b v="0"/>
    <n v="8"/>
    <s v="1158812721409925121"/>
    <s v="Twitter for iPhone"/>
    <b v="0"/>
    <s v="1158812721409925121"/>
    <s v="Tweet"/>
    <n v="0"/>
    <n v="0"/>
    <m/>
    <m/>
    <m/>
    <m/>
    <m/>
    <m/>
    <m/>
    <m/>
    <n v="2"/>
    <s v="2"/>
    <s v="2"/>
    <n v="0"/>
    <n v="0"/>
    <n v="0"/>
    <n v="0"/>
    <n v="0"/>
    <n v="0"/>
    <n v="80"/>
    <n v="100"/>
    <n v="80"/>
  </r>
  <r>
    <s v="horamaghribia"/>
    <s v="shoocov"/>
    <m/>
    <m/>
    <m/>
    <m/>
    <m/>
    <m/>
    <m/>
    <m/>
    <s v="No"/>
    <n v="107"/>
    <m/>
    <m/>
    <x v="1"/>
    <d v="2019-08-09T23:11:51.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1145465449578151937/MCdOFHCP_normal.jpg"/>
    <x v="74"/>
    <s v="https://twitter.com/#!/horamaghribia/status/1159965543903969286"/>
    <m/>
    <m/>
    <s v="1159965543903969286"/>
    <m/>
    <b v="0"/>
    <n v="0"/>
    <s v=""/>
    <b v="0"/>
    <s v="ar"/>
    <m/>
    <s v=""/>
    <b v="0"/>
    <n v="0"/>
    <s v="1159893255510724608"/>
    <s v="Twitter for iPhone"/>
    <b v="0"/>
    <s v="1159893255510724608"/>
    <s v="Tweet"/>
    <n v="0"/>
    <n v="0"/>
    <m/>
    <m/>
    <m/>
    <m/>
    <m/>
    <m/>
    <m/>
    <m/>
    <n v="2"/>
    <s v="2"/>
    <s v="2"/>
    <n v="0"/>
    <n v="0"/>
    <n v="0"/>
    <n v="0"/>
    <n v="0"/>
    <n v="0"/>
    <n v="19"/>
    <n v="100"/>
    <n v="19"/>
  </r>
  <r>
    <s v="sal2965"/>
    <s v="sal2965"/>
    <m/>
    <m/>
    <m/>
    <m/>
    <m/>
    <m/>
    <m/>
    <m/>
    <s v="No"/>
    <n v="108"/>
    <m/>
    <m/>
    <x v="0"/>
    <d v="2019-08-10T06:24:44.000"/>
    <s v="خبراء: لهذه الأسباب يصعب أن تُسلم إسبانيا نزار للجزائر https://t.co/IYHG73Bu7r"/>
    <s v="https://www.maghrebvoices.com/a/507623.html"/>
    <s v="maghrebvoices.com"/>
    <x v="0"/>
    <m/>
    <s v="http://pbs.twimg.com/profile_images/588870383668858880/727jWZ5X_normal.jpg"/>
    <x v="75"/>
    <s v="https://twitter.com/#!/sal2965/status/1160074481836146688"/>
    <m/>
    <m/>
    <s v="1160074481836146688"/>
    <m/>
    <b v="0"/>
    <n v="0"/>
    <s v=""/>
    <b v="0"/>
    <s v="ar"/>
    <m/>
    <s v=""/>
    <b v="0"/>
    <n v="0"/>
    <s v=""/>
    <s v="Facebook"/>
    <b v="0"/>
    <s v="1160074481836146688"/>
    <s v="Tweet"/>
    <n v="0"/>
    <n v="0"/>
    <m/>
    <m/>
    <m/>
    <m/>
    <m/>
    <m/>
    <m/>
    <m/>
    <n v="1"/>
    <s v="1"/>
    <s v="1"/>
    <n v="0"/>
    <n v="0"/>
    <n v="0"/>
    <n v="0"/>
    <n v="0"/>
    <n v="0"/>
    <n v="10"/>
    <n v="100"/>
    <n v="10"/>
  </r>
  <r>
    <s v="shoocov"/>
    <s v="shoocov"/>
    <m/>
    <m/>
    <m/>
    <m/>
    <m/>
    <m/>
    <m/>
    <m/>
    <s v="No"/>
    <n v="109"/>
    <m/>
    <m/>
    <x v="0"/>
    <d v="2019-08-06T18:50:57.000"/>
    <s v="Ù‚Ø§Ù„ Ø¨Ø¹Ø¯ Ù‚Ø±Ø§Ø± Ø§Ø¹ØªÙ‚Ø§Ù„Ù‡ Ø¥Ù† &quot;Ø£ÙŠØ§Ù…Ø§ Ø³ÙˆØ¯Ø§Ø¡ ØªÙ†ØªØ¸Ø± #Ø§Ù„Ø¬Ø²Ø§Ø¦Ø± &quot;_x000a_Ø§Ù„Ø¬Ù†Ø±Ø§Ù„ Ù†Ø²Ø§Ø± : Ø§Ù„Ø³Ø¹ÙŠØ¯ Ø¨ÙˆØªÙÙ„ÙŠÙ‚Ø© ÙŠØªØ­ÙƒÙ… ÙÙŠ Ù‚Ø±Ø¯ ðŸ’ ØºÙŠØ± ØµØ§Ù„Ø­ Ù…Ù† Ø²Ù†Ø²Ø§Ù†ØªÙ‡ ._x000a_https://t.co/jTz1kDTu7e https://t.co/Xaowo6dUCh"/>
    <s v="https://www.maghrebvoices.com/a/507582.html"/>
    <s v="maghrebvoices.com"/>
    <x v="1"/>
    <s v="https://pbs.twimg.com/media/EBTuBhRXsAEOUl3.jpg"/>
    <s v="https://pbs.twimg.com/media/EBTuBhRXsAEOUl3.jpg"/>
    <x v="76"/>
    <s v="https://twitter.com/#!/shoocov/status/1158812721409925121"/>
    <m/>
    <m/>
    <s v="1158812721409925121"/>
    <m/>
    <b v="0"/>
    <n v="11"/>
    <s v=""/>
    <b v="0"/>
    <s v="ar"/>
    <m/>
    <s v=""/>
    <b v="0"/>
    <n v="8"/>
    <s v=""/>
    <s v="Twitter for Android"/>
    <b v="0"/>
    <s v="1158812721409925121"/>
    <s v="Tweet"/>
    <n v="0"/>
    <n v="0"/>
    <m/>
    <m/>
    <m/>
    <m/>
    <m/>
    <m/>
    <m/>
    <m/>
    <n v="2"/>
    <s v="2"/>
    <s v="2"/>
    <n v="0"/>
    <n v="0"/>
    <n v="0"/>
    <n v="0"/>
    <n v="0"/>
    <n v="0"/>
    <n v="77"/>
    <n v="100"/>
    <n v="77"/>
  </r>
  <r>
    <s v="shoocov"/>
    <s v="shoocov"/>
    <m/>
    <m/>
    <m/>
    <m/>
    <m/>
    <m/>
    <m/>
    <m/>
    <s v="No"/>
    <n v="110"/>
    <m/>
    <m/>
    <x v="0"/>
    <d v="2019-08-09T18:24:36.000"/>
    <s v="أكد استعداده لكشف ما حدث خلال العشرية السوداء ب #الجزائر _x000a_نزار للعسكريين : كيف تقبلون بهاذا الوضع ؟_x000a_https://t.co/x0154IQ51y https://t.co/yfICTMi4U8"/>
    <s v="https://www.maghrebvoices.com/a/507929.html"/>
    <s v="maghrebvoices.com"/>
    <x v="3"/>
    <s v="https://pbs.twimg.com/media/EBjExItWsAAKyr8.jpg"/>
    <s v="https://pbs.twimg.com/media/EBjExItWsAAKyr8.jpg"/>
    <x v="77"/>
    <s v="https://twitter.com/#!/shoocov/status/1159893255510724608"/>
    <m/>
    <m/>
    <s v="1159893255510724608"/>
    <m/>
    <b v="0"/>
    <n v="7"/>
    <s v=""/>
    <b v="0"/>
    <s v="ar"/>
    <m/>
    <s v=""/>
    <b v="0"/>
    <n v="4"/>
    <s v=""/>
    <s v="Twitter for Android"/>
    <b v="0"/>
    <s v="1159893255510724608"/>
    <s v="Tweet"/>
    <n v="0"/>
    <n v="0"/>
    <m/>
    <m/>
    <m/>
    <m/>
    <m/>
    <m/>
    <m/>
    <m/>
    <n v="2"/>
    <s v="2"/>
    <s v="2"/>
    <n v="0"/>
    <n v="0"/>
    <n v="0"/>
    <n v="0"/>
    <n v="0"/>
    <n v="0"/>
    <n v="16"/>
    <n v="100"/>
    <n v="16"/>
  </r>
  <r>
    <s v="flitoxdz"/>
    <s v="shoocov"/>
    <m/>
    <m/>
    <m/>
    <m/>
    <m/>
    <m/>
    <m/>
    <m/>
    <s v="No"/>
    <n v="111"/>
    <m/>
    <m/>
    <x v="1"/>
    <d v="2019-08-10T14:03:15.000"/>
    <s v="RT @shoocov: أكد استعداده لكشف ما حدث خلال العشرية السوداء ب #الجزائر _x000a_نزار للعسكريين : كيف تقبلون بهاذا الوضع ؟_x000a_https://t.co/x0154IQ51y ht…"/>
    <s v="https://www.maghrebvoices.com/a/507929.html"/>
    <s v="maghrebvoices.com"/>
    <x v="3"/>
    <m/>
    <s v="http://pbs.twimg.com/profile_images/906117472285327361/UAQQMLsI_normal.jpg"/>
    <x v="78"/>
    <s v="https://twitter.com/#!/flitoxdz/status/1160189872260440064"/>
    <m/>
    <m/>
    <s v="1160189872260440064"/>
    <m/>
    <b v="0"/>
    <n v="0"/>
    <s v=""/>
    <b v="0"/>
    <s v="ar"/>
    <m/>
    <s v=""/>
    <b v="0"/>
    <n v="0"/>
    <s v="1159893255510724608"/>
    <s v="Twitter for Android"/>
    <b v="0"/>
    <s v="1159893255510724608"/>
    <s v="Tweet"/>
    <n v="0"/>
    <n v="0"/>
    <m/>
    <m/>
    <m/>
    <m/>
    <m/>
    <m/>
    <m/>
    <m/>
    <n v="1"/>
    <s v="2"/>
    <s v="2"/>
    <n v="0"/>
    <n v="0"/>
    <n v="0"/>
    <n v="0"/>
    <n v="0"/>
    <n v="0"/>
    <n v="19"/>
    <n v="100"/>
    <n v="19"/>
  </r>
  <r>
    <s v="maghrebvoices"/>
    <s v="maghrebvoices"/>
    <m/>
    <m/>
    <m/>
    <m/>
    <m/>
    <m/>
    <m/>
    <m/>
    <s v="No"/>
    <n v="112"/>
    <m/>
    <m/>
    <x v="0"/>
    <d v="2019-08-04T14:30:07.000"/>
    <s v="https://t.co/XEbS6Th9D5"/>
    <s v="https://www.maghrebvoices.com/a/507302.html"/>
    <s v="maghrebvoices.com"/>
    <x v="0"/>
    <m/>
    <s v="http://pbs.twimg.com/profile_images/847478321059418112/ryxr2qUM_normal.jpg"/>
    <x v="79"/>
    <s v="https://twitter.com/#!/maghrebvoices/status/1158022308189155334"/>
    <m/>
    <m/>
    <s v="1158022308189155334"/>
    <m/>
    <b v="0"/>
    <n v="0"/>
    <s v=""/>
    <b v="0"/>
    <s v="und"/>
    <m/>
    <s v=""/>
    <b v="0"/>
    <n v="0"/>
    <s v=""/>
    <s v="Hootsuite Inc."/>
    <b v="0"/>
    <s v="1158022308189155334"/>
    <s v="Tweet"/>
    <n v="0"/>
    <n v="0"/>
    <m/>
    <m/>
    <m/>
    <m/>
    <m/>
    <m/>
    <m/>
    <m/>
    <n v="7"/>
    <s v="3"/>
    <s v="3"/>
    <n v="0"/>
    <n v="0"/>
    <n v="0"/>
    <n v="0"/>
    <n v="0"/>
    <n v="0"/>
    <n v="0"/>
    <n v="0"/>
    <n v="0"/>
  </r>
  <r>
    <s v="maghrebvoices"/>
    <s v="maghrebvoices"/>
    <m/>
    <m/>
    <m/>
    <m/>
    <m/>
    <m/>
    <m/>
    <m/>
    <s v="No"/>
    <n v="113"/>
    <m/>
    <m/>
    <x v="0"/>
    <d v="2019-08-06T13:12:25.000"/>
    <s v="Ù…Ø³ÙŠØ±Ø§Øª Ø¬Ø¯ÙŠØ¯Ø© Ù„Ø·Ù„Ø¨Ø© Ø¬Ø§Ù…Ø¹Ø© Ø§Ù„Ø¬Ø²Ø§Ø¦Ø± _x000a_https://t.co/vz7Aex5rr8"/>
    <s v="https://www.maghrebvoices.com/a/507544.html"/>
    <s v="maghrebvoices.com"/>
    <x v="0"/>
    <m/>
    <s v="http://pbs.twimg.com/profile_images/847478321059418112/ryxr2qUM_normal.jpg"/>
    <x v="80"/>
    <s v="https://twitter.com/#!/maghrebvoices/status/1158727529844420609"/>
    <m/>
    <m/>
    <s v="1158727529844420609"/>
    <m/>
    <b v="0"/>
    <n v="1"/>
    <s v=""/>
    <b v="0"/>
    <s v="ar"/>
    <m/>
    <s v=""/>
    <b v="0"/>
    <n v="0"/>
    <s v=""/>
    <s v="Hootsuite Inc."/>
    <b v="0"/>
    <s v="1158727529844420609"/>
    <s v="Tweet"/>
    <n v="0"/>
    <n v="0"/>
    <m/>
    <m/>
    <m/>
    <m/>
    <m/>
    <m/>
    <m/>
    <m/>
    <n v="7"/>
    <s v="3"/>
    <s v="3"/>
    <n v="0"/>
    <n v="0"/>
    <n v="0"/>
    <n v="0"/>
    <n v="0"/>
    <n v="0"/>
    <n v="26"/>
    <n v="100"/>
    <n v="26"/>
  </r>
  <r>
    <s v="maghrebvoices"/>
    <s v="maghrebvoices"/>
    <m/>
    <m/>
    <m/>
    <m/>
    <m/>
    <m/>
    <m/>
    <m/>
    <s v="No"/>
    <n v="114"/>
    <m/>
    <m/>
    <x v="0"/>
    <d v="2019-08-07T13:25:45.000"/>
    <s v="ÙˆØ²ÙŠØ± Ø§Ù„Ø¯ÙØ§Ø¹ Ø§Ù„ØªÙˆÙ†Ø³ÙŠ ÙŠØªØ±Ø´Ø­ Ù„Ù„Ø±Ø¦Ø§Ø³Ø©_x000a_https://t.co/PKjzTABzgT"/>
    <s v="https://www.maghrebvoices.com/a/507681.html"/>
    <s v="maghrebvoices.com"/>
    <x v="0"/>
    <m/>
    <s v="http://pbs.twimg.com/profile_images/847478321059418112/ryxr2qUM_normal.jpg"/>
    <x v="81"/>
    <s v="https://twitter.com/#!/maghrebvoices/status/1159093271379025922"/>
    <m/>
    <m/>
    <s v="1159093271379025922"/>
    <m/>
    <b v="0"/>
    <n v="0"/>
    <s v=""/>
    <b v="0"/>
    <s v="ar"/>
    <m/>
    <s v=""/>
    <b v="0"/>
    <n v="0"/>
    <s v=""/>
    <s v="Hootsuite Inc."/>
    <b v="0"/>
    <s v="1159093271379025922"/>
    <s v="Tweet"/>
    <n v="0"/>
    <n v="0"/>
    <m/>
    <m/>
    <m/>
    <m/>
    <m/>
    <m/>
    <m/>
    <m/>
    <n v="7"/>
    <s v="3"/>
    <s v="3"/>
    <n v="0"/>
    <n v="0"/>
    <n v="0"/>
    <n v="0"/>
    <n v="0"/>
    <n v="0"/>
    <n v="23"/>
    <n v="100"/>
    <n v="23"/>
  </r>
  <r>
    <s v="maghrebvoices"/>
    <s v="maghrebvoices"/>
    <m/>
    <m/>
    <m/>
    <m/>
    <m/>
    <m/>
    <m/>
    <m/>
    <s v="No"/>
    <n v="115"/>
    <m/>
    <m/>
    <x v="0"/>
    <d v="2019-08-07T16:31:46.000"/>
    <s v="&quot;ÙƒØ§Ù&quot; ÙŠØ¹Ù„Ù† Ø§Ù„ØªØ±Ø¬ÙŠ Ø§Ù„ØªÙˆÙ†Ø³ÙŠ Ø¨Ø·Ù„Ø§ Ù„Ø£ÙØ±ÙŠÙ‚ÙŠØ§_x000a_https://t.co/BnNQdi3x8O"/>
    <s v="https://www.maghrebvoices.com/a/507735.html"/>
    <s v="maghrebvoices.com"/>
    <x v="0"/>
    <m/>
    <s v="http://pbs.twimg.com/profile_images/847478321059418112/ryxr2qUM_normal.jpg"/>
    <x v="82"/>
    <s v="https://twitter.com/#!/maghrebvoices/status/1159140084106612736"/>
    <m/>
    <m/>
    <s v="1159140084106612736"/>
    <m/>
    <b v="0"/>
    <n v="0"/>
    <s v=""/>
    <b v="0"/>
    <s v="ar"/>
    <m/>
    <s v=""/>
    <b v="0"/>
    <n v="0"/>
    <s v=""/>
    <s v="Hootsuite Inc."/>
    <b v="0"/>
    <s v="1159140084106612736"/>
    <s v="Tweet"/>
    <n v="0"/>
    <n v="0"/>
    <m/>
    <m/>
    <m/>
    <m/>
    <m/>
    <m/>
    <m/>
    <m/>
    <n v="7"/>
    <s v="3"/>
    <s v="3"/>
    <n v="0"/>
    <n v="0"/>
    <n v="0"/>
    <n v="0"/>
    <n v="0"/>
    <n v="0"/>
    <n v="25"/>
    <n v="100"/>
    <n v="25"/>
  </r>
  <r>
    <s v="maghrebvoices"/>
    <s v="maghrebvoices"/>
    <m/>
    <m/>
    <m/>
    <m/>
    <m/>
    <m/>
    <m/>
    <m/>
    <s v="No"/>
    <n v="116"/>
    <m/>
    <m/>
    <x v="0"/>
    <d v="2019-08-09T17:27:29.000"/>
    <s v="إنقاذ مهاجرين من جنوب الصحراء قبالة السواحل الليبية_x000a_https://t.co/9u6uUwQEyq"/>
    <s v="https://www.maghrebvoices.com/a/508014.html"/>
    <s v="maghrebvoices.com"/>
    <x v="0"/>
    <m/>
    <s v="http://pbs.twimg.com/profile_images/847478321059418112/ryxr2qUM_normal.jpg"/>
    <x v="83"/>
    <s v="https://twitter.com/#!/maghrebvoices/status/1159878881773596672"/>
    <m/>
    <m/>
    <s v="1159878881773596672"/>
    <m/>
    <b v="0"/>
    <n v="0"/>
    <s v=""/>
    <b v="0"/>
    <s v="ar"/>
    <m/>
    <s v=""/>
    <b v="0"/>
    <n v="0"/>
    <s v=""/>
    <s v="Hootsuite Inc."/>
    <b v="0"/>
    <s v="1159878881773596672"/>
    <s v="Tweet"/>
    <n v="0"/>
    <n v="0"/>
    <m/>
    <m/>
    <m/>
    <m/>
    <m/>
    <m/>
    <m/>
    <m/>
    <n v="7"/>
    <s v="3"/>
    <s v="3"/>
    <n v="0"/>
    <n v="0"/>
    <n v="0"/>
    <n v="0"/>
    <n v="0"/>
    <n v="0"/>
    <n v="8"/>
    <n v="100"/>
    <n v="8"/>
  </r>
  <r>
    <s v="maghrebvoices"/>
    <s v="maghrebvoices"/>
    <m/>
    <m/>
    <m/>
    <m/>
    <m/>
    <m/>
    <m/>
    <m/>
    <s v="No"/>
    <n v="117"/>
    <m/>
    <m/>
    <x v="0"/>
    <d v="2019-08-10T12:33:56.000"/>
    <s v="تونس تستقبل مهاجرين من جنوب الصحراء _x000a_https://t.co/CsUQ16G2ZP"/>
    <s v="https://www.maghrebvoices.com/a/508070.html"/>
    <s v="maghrebvoices.com"/>
    <x v="0"/>
    <m/>
    <s v="http://pbs.twimg.com/profile_images/847478321059418112/ryxr2qUM_normal.jpg"/>
    <x v="84"/>
    <s v="https://twitter.com/#!/maghrebvoices/status/1160167394079387649"/>
    <m/>
    <m/>
    <s v="1160167394079387649"/>
    <m/>
    <b v="0"/>
    <n v="1"/>
    <s v=""/>
    <b v="0"/>
    <s v="ar"/>
    <m/>
    <s v=""/>
    <b v="0"/>
    <n v="0"/>
    <s v=""/>
    <s v="Hootsuite Inc."/>
    <b v="0"/>
    <s v="1160167394079387649"/>
    <s v="Tweet"/>
    <n v="0"/>
    <n v="0"/>
    <m/>
    <m/>
    <m/>
    <m/>
    <m/>
    <m/>
    <m/>
    <m/>
    <n v="7"/>
    <s v="3"/>
    <s v="3"/>
    <n v="0"/>
    <n v="0"/>
    <n v="0"/>
    <n v="0"/>
    <n v="0"/>
    <n v="0"/>
    <n v="6"/>
    <n v="100"/>
    <n v="6"/>
  </r>
  <r>
    <s v="maghrebvoices"/>
    <s v="maghrebvoices"/>
    <m/>
    <m/>
    <m/>
    <m/>
    <m/>
    <m/>
    <m/>
    <m/>
    <s v="No"/>
    <n v="118"/>
    <m/>
    <m/>
    <x v="0"/>
    <d v="2019-08-10T14:04:56.000"/>
    <s v="قتلى وجرحى في انفجار ببنغازي_x000a_https://t.co/iOp9WyWduC"/>
    <s v="https://www.maghrebvoices.com/a/508095.html"/>
    <s v="maghrebvoices.com"/>
    <x v="0"/>
    <m/>
    <s v="http://pbs.twimg.com/profile_images/847478321059418112/ryxr2qUM_normal.jpg"/>
    <x v="85"/>
    <s v="https://twitter.com/#!/maghrebvoices/status/1160190296409423873"/>
    <m/>
    <m/>
    <s v="1160190296409423873"/>
    <m/>
    <b v="0"/>
    <n v="0"/>
    <s v=""/>
    <b v="0"/>
    <s v="ar"/>
    <m/>
    <s v=""/>
    <b v="0"/>
    <n v="0"/>
    <s v=""/>
    <s v="Hootsuite Inc."/>
    <b v="0"/>
    <s v="1160190296409423873"/>
    <s v="Tweet"/>
    <n v="0"/>
    <n v="0"/>
    <m/>
    <m/>
    <m/>
    <m/>
    <m/>
    <m/>
    <m/>
    <m/>
    <n v="7"/>
    <s v="3"/>
    <s v="3"/>
    <n v="0"/>
    <n v="0"/>
    <n v="0"/>
    <n v="0"/>
    <n v="0"/>
    <n v="0"/>
    <n v="5"/>
    <n v="100"/>
    <n v="5"/>
  </r>
  <r>
    <s v="medni"/>
    <s v="medni"/>
    <m/>
    <m/>
    <m/>
    <m/>
    <m/>
    <m/>
    <m/>
    <m/>
    <s v="No"/>
    <n v="119"/>
    <m/>
    <m/>
    <x v="0"/>
    <d v="2019-08-10T16:48:28.000"/>
    <s v="بالصور والفيديو.. حنين مغاربة لـ&quot;الزمن الجميل&quot;!_x000a_https://t.co/q58jKUHsJV https://t.co/qmNNtsdoAX"/>
    <s v="https://www.maghrebvoices.com/a/508081.html"/>
    <s v="maghrebvoices.com"/>
    <x v="0"/>
    <s v="https://pbs.twimg.com/media/EBn4WmNXoAAUXBY.jpg"/>
    <s v="https://pbs.twimg.com/media/EBn4WmNXoAAUXBY.jpg"/>
    <x v="86"/>
    <s v="https://twitter.com/#!/medni/status/1160231450735763457"/>
    <m/>
    <m/>
    <s v="1160231450735763457"/>
    <m/>
    <b v="0"/>
    <n v="1"/>
    <s v=""/>
    <b v="0"/>
    <s v="ar"/>
    <m/>
    <s v=""/>
    <b v="0"/>
    <n v="0"/>
    <s v=""/>
    <s v="Twitter Web App"/>
    <b v="0"/>
    <s v="1160231450735763457"/>
    <s v="Tweet"/>
    <n v="0"/>
    <n v="0"/>
    <m/>
    <m/>
    <m/>
    <m/>
    <m/>
    <m/>
    <m/>
    <m/>
    <n v="1"/>
    <s v="1"/>
    <s v="1"/>
    <n v="0"/>
    <n v="0"/>
    <n v="0"/>
    <n v="0"/>
    <n v="0"/>
    <n v="0"/>
    <n v="7"/>
    <n v="100"/>
    <n v="7"/>
  </r>
  <r>
    <s v="cyberkarim19881"/>
    <s v="cyberkarim19881"/>
    <m/>
    <m/>
    <m/>
    <m/>
    <m/>
    <m/>
    <m/>
    <m/>
    <s v="No"/>
    <n v="120"/>
    <m/>
    <m/>
    <x v="0"/>
    <d v="2019-08-11T05:00:08.000"/>
    <s v="مواطن مغربي يطلب رخصة للمشي على الرصيف! https://t.co/lKQlKhJVPT"/>
    <s v="https://www.maghrebvoices.com/a/507848.html"/>
    <s v="maghrebvoices.com"/>
    <x v="0"/>
    <m/>
    <s v="http://pbs.twimg.com/profile_images/821352650381950976/IPIn31oR_normal.jpg"/>
    <x v="87"/>
    <s v="https://twitter.com/#!/cyberkarim19881/status/1160415578491932672"/>
    <m/>
    <m/>
    <s v="1160415578491932672"/>
    <m/>
    <b v="0"/>
    <n v="0"/>
    <s v=""/>
    <b v="0"/>
    <s v="ar"/>
    <m/>
    <s v=""/>
    <b v="0"/>
    <n v="0"/>
    <s v=""/>
    <s v="Facebook"/>
    <b v="0"/>
    <s v="1160415578491932672"/>
    <s v="Tweet"/>
    <n v="0"/>
    <n v="0"/>
    <m/>
    <m/>
    <m/>
    <m/>
    <m/>
    <m/>
    <m/>
    <m/>
    <n v="1"/>
    <s v="1"/>
    <s v="1"/>
    <n v="0"/>
    <n v="0"/>
    <n v="0"/>
    <n v="0"/>
    <n v="0"/>
    <n v="0"/>
    <n v="7"/>
    <n v="100"/>
    <n v="7"/>
  </r>
  <r>
    <s v="bamourbaaziz"/>
    <s v="bamourbaaziz"/>
    <m/>
    <m/>
    <m/>
    <m/>
    <m/>
    <m/>
    <m/>
    <m/>
    <s v="No"/>
    <n v="121"/>
    <m/>
    <m/>
    <x v="0"/>
    <d v="2019-08-12T16:26:34.000"/>
    <s v="بكل الوان الطيف ._x000a__x000a_بوشاشي: الحراك ليس موجها ضد شخص أو مؤسسة https://t.co/pIbtbKeTDG"/>
    <s v="https://www.maghrebvoices.com/a/508112.html"/>
    <s v="maghrebvoices.com"/>
    <x v="0"/>
    <m/>
    <s v="http://pbs.twimg.com/profile_images/1102515357401649152/AoQhZB1x_normal.png"/>
    <x v="88"/>
    <s v="https://twitter.com/#!/bamourbaaziz/status/1160950716409745415"/>
    <m/>
    <m/>
    <s v="1160950716409745415"/>
    <m/>
    <b v="0"/>
    <n v="0"/>
    <s v=""/>
    <b v="0"/>
    <s v="ar"/>
    <m/>
    <s v=""/>
    <b v="0"/>
    <n v="0"/>
    <s v=""/>
    <s v="Twitter Web App"/>
    <b v="0"/>
    <s v="1160950716409745415"/>
    <s v="Tweet"/>
    <n v="0"/>
    <n v="0"/>
    <m/>
    <m/>
    <m/>
    <m/>
    <m/>
    <m/>
    <m/>
    <m/>
    <n v="1"/>
    <s v="1"/>
    <s v="1"/>
    <n v="0"/>
    <n v="0"/>
    <n v="0"/>
    <n v="0"/>
    <n v="0"/>
    <n v="0"/>
    <n v="11"/>
    <n v="100"/>
    <n v="11"/>
  </r>
  <r>
    <s v="khorshe_d"/>
    <s v="khorshe_d"/>
    <m/>
    <m/>
    <m/>
    <m/>
    <m/>
    <m/>
    <m/>
    <m/>
    <s v="No"/>
    <n v="122"/>
    <m/>
    <m/>
    <x v="0"/>
    <d v="2019-08-12T19:44:32.000"/>
    <s v="باحث تونسي: تم العبث بالقرآن بعد وفاة الرسول https://t.co/F5zydsGGKg"/>
    <s v="https://www.maghrebvoices.com/a/502882.html"/>
    <s v="maghrebvoices.com"/>
    <x v="0"/>
    <m/>
    <s v="http://pbs.twimg.com/profile_images/717812670880157700/tTlLrnSn_normal.jpg"/>
    <x v="89"/>
    <s v="https://twitter.com/#!/khorshe_d/status/1161000536684027909"/>
    <m/>
    <m/>
    <s v="1161000536684027909"/>
    <m/>
    <b v="0"/>
    <n v="0"/>
    <s v=""/>
    <b v="0"/>
    <s v="ar"/>
    <m/>
    <s v=""/>
    <b v="0"/>
    <n v="0"/>
    <s v=""/>
    <s v="Facebook"/>
    <b v="0"/>
    <s v="1161000536684027909"/>
    <s v="Tweet"/>
    <n v="0"/>
    <n v="0"/>
    <m/>
    <m/>
    <m/>
    <m/>
    <m/>
    <m/>
    <m/>
    <m/>
    <n v="1"/>
    <s v="1"/>
    <s v="1"/>
    <n v="0"/>
    <n v="0"/>
    <n v="0"/>
    <n v="0"/>
    <n v="0"/>
    <n v="0"/>
    <n v="8"/>
    <n v="100"/>
    <n v="8"/>
  </r>
  <r>
    <s v="khorotosophe"/>
    <s v="khorotosophe"/>
    <m/>
    <m/>
    <m/>
    <m/>
    <m/>
    <m/>
    <m/>
    <m/>
    <s v="No"/>
    <n v="123"/>
    <m/>
    <m/>
    <x v="0"/>
    <d v="2019-08-12T21:24:31.000"/>
    <s v="باحث تونسي: تم العبث بالقرآن بعد وفاة الرسول https://t.co/oA4G3laJJv"/>
    <s v="https://www.maghrebvoices.com/a/502882.html"/>
    <s v="maghrebvoices.com"/>
    <x v="0"/>
    <m/>
    <s v="http://pbs.twimg.com/profile_images/378800000652380624/83dc0b70cb4e8028993dc1af88e8f40f_normal.jpeg"/>
    <x v="90"/>
    <s v="https://twitter.com/#!/khorotosophe/status/1161025695511908354"/>
    <m/>
    <m/>
    <s v="1161025695511908354"/>
    <m/>
    <b v="0"/>
    <n v="0"/>
    <s v=""/>
    <b v="0"/>
    <s v="ar"/>
    <m/>
    <s v=""/>
    <b v="0"/>
    <n v="0"/>
    <s v=""/>
    <s v="Twitter for iPhone"/>
    <b v="0"/>
    <s v="1161025695511908354"/>
    <s v="Tweet"/>
    <n v="0"/>
    <n v="0"/>
    <m/>
    <m/>
    <m/>
    <m/>
    <m/>
    <m/>
    <m/>
    <m/>
    <n v="1"/>
    <s v="1"/>
    <s v="1"/>
    <n v="0"/>
    <n v="0"/>
    <n v="0"/>
    <n v="0"/>
    <n v="0"/>
    <n v="0"/>
    <n v="8"/>
    <n v="100"/>
    <n v="8"/>
  </r>
  <r>
    <s v="hicham_albs"/>
    <s v="hicham_albs"/>
    <m/>
    <m/>
    <m/>
    <m/>
    <m/>
    <m/>
    <m/>
    <m/>
    <s v="No"/>
    <n v="124"/>
    <m/>
    <m/>
    <x v="0"/>
    <d v="2019-08-12T16:40:12.000"/>
    <s v="تزامنا مع العيد.. تونسيون غاضبون بسبب انقطاع الماء https://t.co/Wde27a1XTS"/>
    <s v="https://www.maghrebvoices.com/a/508248.html"/>
    <s v="maghrebvoices.com"/>
    <x v="0"/>
    <m/>
    <s v="http://pbs.twimg.com/profile_images/378800000679621723/6d3a62532aa4ee8b92543916e3cd2bf0_normal.jpeg"/>
    <x v="91"/>
    <s v="https://twitter.com/#!/hicham_albs/status/1160954147706933248"/>
    <m/>
    <m/>
    <s v="1160954147706933248"/>
    <m/>
    <b v="0"/>
    <n v="0"/>
    <s v=""/>
    <b v="0"/>
    <s v="ar"/>
    <m/>
    <s v=""/>
    <b v="0"/>
    <n v="0"/>
    <s v=""/>
    <s v="Facebook"/>
    <b v="0"/>
    <s v="1160954147706933248"/>
    <s v="Tweet"/>
    <n v="0"/>
    <n v="0"/>
    <m/>
    <m/>
    <m/>
    <m/>
    <m/>
    <m/>
    <m/>
    <m/>
    <n v="2"/>
    <s v="1"/>
    <s v="1"/>
    <n v="0"/>
    <n v="0"/>
    <n v="0"/>
    <n v="0"/>
    <n v="0"/>
    <n v="0"/>
    <n v="8"/>
    <n v="100"/>
    <n v="8"/>
  </r>
  <r>
    <s v="hicham_albs"/>
    <s v="hicham_albs"/>
    <m/>
    <m/>
    <m/>
    <m/>
    <m/>
    <m/>
    <m/>
    <m/>
    <s v="No"/>
    <n v="125"/>
    <m/>
    <m/>
    <x v="0"/>
    <d v="2019-08-12T22:01:44.000"/>
    <s v="في تونس.. محتجون يغلقون طريقا بسبب انقطاع الماء https://t.co/Wde27a1XTS"/>
    <s v="https://www.maghrebvoices.com/a/508248.html"/>
    <s v="maghrebvoices.com"/>
    <x v="0"/>
    <m/>
    <s v="http://pbs.twimg.com/profile_images/378800000679621723/6d3a62532aa4ee8b92543916e3cd2bf0_normal.jpeg"/>
    <x v="92"/>
    <s v="https://twitter.com/#!/hicham_albs/status/1161035060679774210"/>
    <m/>
    <m/>
    <s v="1161035060679774210"/>
    <m/>
    <b v="0"/>
    <n v="0"/>
    <s v=""/>
    <b v="0"/>
    <s v="ar"/>
    <m/>
    <s v=""/>
    <b v="0"/>
    <n v="0"/>
    <s v=""/>
    <s v="Facebook"/>
    <b v="0"/>
    <s v="1161035060679774210"/>
    <s v="Tweet"/>
    <n v="0"/>
    <n v="0"/>
    <m/>
    <m/>
    <m/>
    <m/>
    <m/>
    <m/>
    <m/>
    <m/>
    <n v="2"/>
    <s v="1"/>
    <s v="1"/>
    <n v="0"/>
    <n v="0"/>
    <n v="0"/>
    <n v="0"/>
    <n v="0"/>
    <n v="0"/>
    <n v="8"/>
    <n v="100"/>
    <n v="8"/>
  </r>
  <r>
    <s v="fadouamassat"/>
    <s v="fadouamassat"/>
    <m/>
    <m/>
    <m/>
    <m/>
    <m/>
    <m/>
    <m/>
    <m/>
    <s v="No"/>
    <n v="126"/>
    <m/>
    <m/>
    <x v="0"/>
    <d v="2019-07-31T13:56:14.000"/>
    <s v="طاس' تلغي قرار الـ'كاف' بإعادة مباراة الترجي والوداد https://t.co/fF4rjsOcNi"/>
    <s v="https://www.maghrebvoices.com/a/506775.html"/>
    <s v="maghrebvoices.com"/>
    <x v="0"/>
    <m/>
    <s v="http://pbs.twimg.com/profile_images/1060719260107001856/BqrR4DYf_normal.jpg"/>
    <x v="93"/>
    <s v="https://twitter.com/#!/fadouamassat/status/1156564227919962112"/>
    <m/>
    <m/>
    <s v="1156564227919962112"/>
    <m/>
    <b v="0"/>
    <n v="0"/>
    <s v=""/>
    <b v="0"/>
    <s v="ar"/>
    <m/>
    <s v=""/>
    <b v="0"/>
    <n v="0"/>
    <s v=""/>
    <s v="Twitter Web Client"/>
    <b v="0"/>
    <s v="1156564227919962112"/>
    <s v="Tweet"/>
    <n v="0"/>
    <n v="0"/>
    <m/>
    <m/>
    <m/>
    <m/>
    <m/>
    <m/>
    <m/>
    <m/>
    <n v="30"/>
    <s v="8"/>
    <s v="8"/>
    <n v="0"/>
    <n v="0"/>
    <n v="0"/>
    <n v="0"/>
    <n v="0"/>
    <n v="0"/>
    <n v="8"/>
    <n v="100"/>
    <n v="8"/>
  </r>
  <r>
    <s v="fadouamassat"/>
    <s v="fadouamassat"/>
    <m/>
    <m/>
    <m/>
    <m/>
    <m/>
    <m/>
    <m/>
    <m/>
    <s v="No"/>
    <n v="127"/>
    <m/>
    <m/>
    <x v="0"/>
    <d v="2019-07-31T17:46:14.000"/>
    <s v="نائب الرئيس الأميركي يشيد بالمدون الموريتاني ولد امخيطير https://t.co/0TFT3EonA1"/>
    <s v="https://www.maghrebvoices.com/a/506848.html"/>
    <s v="maghrebvoices.com"/>
    <x v="0"/>
    <m/>
    <s v="http://pbs.twimg.com/profile_images/1060719260107001856/BqrR4DYf_normal.jpg"/>
    <x v="94"/>
    <s v="https://twitter.com/#!/fadouamassat/status/1156622108694405120"/>
    <m/>
    <m/>
    <s v="1156622108694405120"/>
    <m/>
    <b v="0"/>
    <n v="0"/>
    <s v=""/>
    <b v="0"/>
    <s v="ar"/>
    <m/>
    <s v=""/>
    <b v="0"/>
    <n v="0"/>
    <s v=""/>
    <s v="Twitter Web Client"/>
    <b v="0"/>
    <s v="1156622108694405120"/>
    <s v="Tweet"/>
    <n v="0"/>
    <n v="0"/>
    <m/>
    <m/>
    <m/>
    <m/>
    <m/>
    <m/>
    <m/>
    <m/>
    <n v="30"/>
    <s v="8"/>
    <s v="8"/>
    <n v="0"/>
    <n v="0"/>
    <n v="0"/>
    <n v="0"/>
    <n v="0"/>
    <n v="0"/>
    <n v="8"/>
    <n v="100"/>
    <n v="8"/>
  </r>
  <r>
    <s v="fadouamassat"/>
    <s v="fadouamassat"/>
    <m/>
    <m/>
    <m/>
    <m/>
    <m/>
    <m/>
    <m/>
    <m/>
    <s v="No"/>
    <n v="128"/>
    <m/>
    <m/>
    <x v="0"/>
    <d v="2019-08-01T12:41:28.000"/>
    <s v="موريتانيا.. بدء مراسيم تنصيب ولد الغزواني رئيسا جديدا للبلاد https://t.co/3vznPt9BiK"/>
    <s v="https://www.maghrebvoices.com/a/506935.html"/>
    <s v="maghrebvoices.com"/>
    <x v="0"/>
    <m/>
    <s v="http://pbs.twimg.com/profile_images/1060719260107001856/BqrR4DYf_normal.jpg"/>
    <x v="95"/>
    <s v="https://twitter.com/#!/fadouamassat/status/1156907798724272128"/>
    <m/>
    <m/>
    <s v="1156907798724272128"/>
    <m/>
    <b v="0"/>
    <n v="0"/>
    <s v=""/>
    <b v="0"/>
    <s v="ar"/>
    <m/>
    <s v=""/>
    <b v="0"/>
    <n v="0"/>
    <s v=""/>
    <s v="Twitter Web Client"/>
    <b v="0"/>
    <s v="1156907798724272128"/>
    <s v="Tweet"/>
    <n v="0"/>
    <n v="0"/>
    <m/>
    <m/>
    <m/>
    <m/>
    <m/>
    <m/>
    <m/>
    <m/>
    <n v="30"/>
    <s v="8"/>
    <s v="8"/>
    <n v="0"/>
    <n v="0"/>
    <n v="0"/>
    <n v="0"/>
    <n v="0"/>
    <n v="0"/>
    <n v="9"/>
    <n v="100"/>
    <n v="9"/>
  </r>
  <r>
    <s v="fadouamassat"/>
    <s v="fadouamassat"/>
    <m/>
    <m/>
    <m/>
    <m/>
    <m/>
    <m/>
    <m/>
    <m/>
    <s v="No"/>
    <n v="129"/>
    <m/>
    <m/>
    <x v="0"/>
    <d v="2019-08-01T14:02:40.000"/>
    <s v="ولد الغزواني عقب أداء اليمين: سأكون رئيساً لكل الموريتانيين https://t.co/3vznPt9BiK"/>
    <s v="https://www.maghrebvoices.com/a/506935.html"/>
    <s v="maghrebvoices.com"/>
    <x v="0"/>
    <m/>
    <s v="http://pbs.twimg.com/profile_images/1060719260107001856/BqrR4DYf_normal.jpg"/>
    <x v="96"/>
    <s v="https://twitter.com/#!/fadouamassat/status/1156928234895925248"/>
    <m/>
    <m/>
    <s v="1156928234895925248"/>
    <m/>
    <b v="0"/>
    <n v="0"/>
    <s v=""/>
    <b v="0"/>
    <s v="ar"/>
    <m/>
    <s v=""/>
    <b v="0"/>
    <n v="0"/>
    <s v=""/>
    <s v="Twitter Web Client"/>
    <b v="0"/>
    <s v="1156928234895925248"/>
    <s v="Tweet"/>
    <n v="0"/>
    <n v="0"/>
    <m/>
    <m/>
    <m/>
    <m/>
    <m/>
    <m/>
    <m/>
    <m/>
    <n v="30"/>
    <s v="8"/>
    <s v="8"/>
    <n v="0"/>
    <n v="0"/>
    <n v="0"/>
    <n v="0"/>
    <n v="0"/>
    <n v="0"/>
    <n v="9"/>
    <n v="100"/>
    <n v="9"/>
  </r>
  <r>
    <s v="fadouamassat"/>
    <s v="fadouamassat"/>
    <m/>
    <m/>
    <m/>
    <m/>
    <m/>
    <m/>
    <m/>
    <m/>
    <s v="No"/>
    <n v="130"/>
    <m/>
    <m/>
    <x v="0"/>
    <d v="2019-08-01T14:40:35.000"/>
    <s v="القضاء الجزائري يرفض طلب الإفراج عن لخضر بورقعة https://t.co/0x0C64KS5Z"/>
    <s v="https://www.maghrebvoices.com/a/506938.html"/>
    <s v="maghrebvoices.com"/>
    <x v="0"/>
    <m/>
    <s v="http://pbs.twimg.com/profile_images/1060719260107001856/BqrR4DYf_normal.jpg"/>
    <x v="97"/>
    <s v="https://twitter.com/#!/fadouamassat/status/1156937775301767168"/>
    <m/>
    <m/>
    <s v="1156937775301767168"/>
    <m/>
    <b v="0"/>
    <n v="0"/>
    <s v=""/>
    <b v="0"/>
    <s v="ar"/>
    <m/>
    <s v=""/>
    <b v="0"/>
    <n v="0"/>
    <s v=""/>
    <s v="Twitter Web Client"/>
    <b v="0"/>
    <s v="1156937775301767168"/>
    <s v="Tweet"/>
    <n v="0"/>
    <n v="0"/>
    <m/>
    <m/>
    <m/>
    <m/>
    <m/>
    <m/>
    <m/>
    <m/>
    <n v="30"/>
    <s v="8"/>
    <s v="8"/>
    <n v="0"/>
    <n v="0"/>
    <n v="0"/>
    <n v="0"/>
    <n v="0"/>
    <n v="0"/>
    <n v="8"/>
    <n v="100"/>
    <n v="8"/>
  </r>
  <r>
    <s v="fadouamassat"/>
    <s v="fadouamassat"/>
    <m/>
    <m/>
    <m/>
    <m/>
    <m/>
    <m/>
    <m/>
    <m/>
    <s v="No"/>
    <n v="131"/>
    <m/>
    <m/>
    <x v="0"/>
    <d v="2019-08-01T14:57:34.000"/>
    <s v="في تونس.. 40 ألف شكاية قضائية لنساء ضحايا عنف في 2019 https://t.co/EOMbZAsIBl"/>
    <s v="https://www.maghrebvoices.com/a/506974.html"/>
    <s v="maghrebvoices.com"/>
    <x v="0"/>
    <m/>
    <s v="http://pbs.twimg.com/profile_images/1060719260107001856/BqrR4DYf_normal.jpg"/>
    <x v="98"/>
    <s v="https://twitter.com/#!/fadouamassat/status/1156942051839287297"/>
    <m/>
    <m/>
    <s v="1156942051839287297"/>
    <m/>
    <b v="0"/>
    <n v="0"/>
    <s v=""/>
    <b v="0"/>
    <s v="ar"/>
    <m/>
    <s v=""/>
    <b v="0"/>
    <n v="0"/>
    <s v=""/>
    <s v="Twitter Web Client"/>
    <b v="0"/>
    <s v="1156942051839287297"/>
    <s v="Tweet"/>
    <n v="0"/>
    <n v="0"/>
    <m/>
    <m/>
    <m/>
    <m/>
    <m/>
    <m/>
    <m/>
    <m/>
    <n v="30"/>
    <s v="8"/>
    <s v="8"/>
    <n v="0"/>
    <n v="0"/>
    <n v="0"/>
    <n v="0"/>
    <n v="0"/>
    <n v="0"/>
    <n v="11"/>
    <n v="100"/>
    <n v="11"/>
  </r>
  <r>
    <s v="fadouamassat"/>
    <s v="fadouamassat"/>
    <m/>
    <m/>
    <m/>
    <m/>
    <m/>
    <m/>
    <m/>
    <m/>
    <s v="No"/>
    <n v="132"/>
    <m/>
    <m/>
    <x v="0"/>
    <d v="2019-08-01T17:32:35.000"/>
    <s v="تقرير يكشف حجم النقود المزورة بالمغرب في عام واحد https://t.co/lA9DKbGX1l"/>
    <s v="https://www.maghrebvoices.com/a/506961.html"/>
    <s v="maghrebvoices.com"/>
    <x v="0"/>
    <m/>
    <s v="http://pbs.twimg.com/profile_images/1060719260107001856/BqrR4DYf_normal.jpg"/>
    <x v="99"/>
    <s v="https://twitter.com/#!/fadouamassat/status/1156981060430901250"/>
    <m/>
    <m/>
    <s v="1156981060430901250"/>
    <m/>
    <b v="0"/>
    <n v="0"/>
    <s v=""/>
    <b v="0"/>
    <s v="ar"/>
    <m/>
    <s v=""/>
    <b v="0"/>
    <n v="0"/>
    <s v=""/>
    <s v="Twitter Web Client"/>
    <b v="0"/>
    <s v="1156981060430901250"/>
    <s v="Tweet"/>
    <n v="0"/>
    <n v="0"/>
    <m/>
    <m/>
    <m/>
    <m/>
    <m/>
    <m/>
    <m/>
    <m/>
    <n v="30"/>
    <s v="8"/>
    <s v="8"/>
    <n v="0"/>
    <n v="0"/>
    <n v="0"/>
    <n v="0"/>
    <n v="0"/>
    <n v="0"/>
    <n v="9"/>
    <n v="100"/>
    <n v="9"/>
  </r>
  <r>
    <s v="fadouamassat"/>
    <s v="fadouamassat"/>
    <m/>
    <m/>
    <m/>
    <m/>
    <m/>
    <m/>
    <m/>
    <m/>
    <s v="No"/>
    <n v="133"/>
    <m/>
    <m/>
    <x v="0"/>
    <d v="2019-08-01T19:24:04.000"/>
    <s v="إحاطة سلامة أمام مجلس الأمن تقسم الليبيين https://t.co/pgH3c7GYlN"/>
    <s v="https://www.maghrebvoices.com/a/506950.html"/>
    <s v="maghrebvoices.com"/>
    <x v="0"/>
    <m/>
    <s v="http://pbs.twimg.com/profile_images/1060719260107001856/BqrR4DYf_normal.jpg"/>
    <x v="100"/>
    <s v="https://twitter.com/#!/fadouamassat/status/1157009117745209345"/>
    <m/>
    <m/>
    <s v="1157009117745209345"/>
    <m/>
    <b v="0"/>
    <n v="0"/>
    <s v=""/>
    <b v="0"/>
    <s v="ar"/>
    <m/>
    <s v=""/>
    <b v="0"/>
    <n v="0"/>
    <s v=""/>
    <s v="Twitter Web Client"/>
    <b v="0"/>
    <s v="1157009117745209345"/>
    <s v="Tweet"/>
    <n v="0"/>
    <n v="0"/>
    <m/>
    <m/>
    <m/>
    <m/>
    <m/>
    <m/>
    <m/>
    <m/>
    <n v="30"/>
    <s v="8"/>
    <s v="8"/>
    <n v="0"/>
    <n v="0"/>
    <n v="0"/>
    <n v="0"/>
    <n v="0"/>
    <n v="0"/>
    <n v="7"/>
    <n v="100"/>
    <n v="7"/>
  </r>
  <r>
    <s v="fadouamassat"/>
    <s v="fadouamassat"/>
    <m/>
    <m/>
    <m/>
    <m/>
    <m/>
    <m/>
    <m/>
    <m/>
    <s v="No"/>
    <n v="134"/>
    <m/>
    <m/>
    <x v="0"/>
    <d v="2019-08-02T12:23:33.000"/>
    <s v="المتظاهرون في الجمعة الـ24 بالجزائر: 'لا حوار مع البوفوار' https://t.co/Zec9AK5Pj9"/>
    <s v="https://www.maghrebvoices.com/a/507075.html"/>
    <s v="maghrebvoices.com"/>
    <x v="0"/>
    <m/>
    <s v="http://pbs.twimg.com/profile_images/1060719260107001856/BqrR4DYf_normal.jpg"/>
    <x v="101"/>
    <s v="https://twitter.com/#!/fadouamassat/status/1157265677042012163"/>
    <m/>
    <m/>
    <s v="1157265677042012163"/>
    <m/>
    <b v="0"/>
    <n v="0"/>
    <s v=""/>
    <b v="0"/>
    <s v="ar"/>
    <m/>
    <s v=""/>
    <b v="0"/>
    <n v="0"/>
    <s v=""/>
    <s v="Twitter Web Client"/>
    <b v="0"/>
    <s v="1157265677042012163"/>
    <s v="Tweet"/>
    <n v="0"/>
    <n v="0"/>
    <m/>
    <m/>
    <m/>
    <m/>
    <m/>
    <m/>
    <m/>
    <m/>
    <n v="30"/>
    <s v="8"/>
    <s v="8"/>
    <n v="0"/>
    <n v="0"/>
    <n v="0"/>
    <n v="0"/>
    <n v="0"/>
    <n v="0"/>
    <n v="9"/>
    <n v="100"/>
    <n v="9"/>
  </r>
  <r>
    <s v="fadouamassat"/>
    <s v="fadouamassat"/>
    <m/>
    <m/>
    <m/>
    <m/>
    <m/>
    <m/>
    <m/>
    <m/>
    <s v="No"/>
    <n v="135"/>
    <m/>
    <m/>
    <x v="0"/>
    <d v="2019-08-02T18:46:19.000"/>
    <s v="لأول مرة في 'حراك' الجزائر.. شعارات تهدد بـ'عصيان مدني'  https://t.co/r7cMNfImHv"/>
    <s v="https://www.maghrebvoices.com/a/507126.html"/>
    <s v="maghrebvoices.com"/>
    <x v="0"/>
    <m/>
    <s v="http://pbs.twimg.com/profile_images/1060719260107001856/BqrR4DYf_normal.jpg"/>
    <x v="102"/>
    <s v="https://twitter.com/#!/fadouamassat/status/1157362007231860736"/>
    <m/>
    <m/>
    <s v="1157362007231860736"/>
    <m/>
    <b v="0"/>
    <n v="0"/>
    <s v=""/>
    <b v="0"/>
    <s v="ar"/>
    <m/>
    <s v=""/>
    <b v="0"/>
    <n v="0"/>
    <s v=""/>
    <s v="Twitter Web Client"/>
    <b v="0"/>
    <s v="1157362007231860736"/>
    <s v="Tweet"/>
    <n v="0"/>
    <n v="0"/>
    <m/>
    <m/>
    <m/>
    <m/>
    <m/>
    <m/>
    <m/>
    <m/>
    <n v="30"/>
    <s v="8"/>
    <s v="8"/>
    <n v="0"/>
    <n v="0"/>
    <n v="0"/>
    <n v="0"/>
    <n v="0"/>
    <n v="0"/>
    <n v="9"/>
    <n v="100"/>
    <n v="9"/>
  </r>
  <r>
    <s v="fadouamassat"/>
    <s v="fadouamassat"/>
    <m/>
    <m/>
    <m/>
    <m/>
    <m/>
    <m/>
    <m/>
    <m/>
    <s v="No"/>
    <n v="136"/>
    <m/>
    <m/>
    <x v="0"/>
    <d v="2019-08-05T13:30:37.000"/>
    <s v="9 Ù…Ù„Ø§ÙŠÙŠÙ† Ø¯ÙˆÙ„Ø§Ø± Ù„ØªØ¹ÙˆÙŠØ¶ Ø¶Ø­Ø§ÙŠØ§ 'Ø³Ù†ÙˆØ§Øª Ø§Ù„Ø±ØµØ§Øµ' Ø¨Ø§Ù„Ù…ØºØ±Ø¨  https://t.co/YnrjJiUlwg"/>
    <s v="https://www.maghrebvoices.com/a/507325.html"/>
    <s v="maghrebvoices.com"/>
    <x v="0"/>
    <m/>
    <s v="http://pbs.twimg.com/profile_images/1060719260107001856/BqrR4DYf_normal.jpg"/>
    <x v="103"/>
    <s v="https://twitter.com/#!/fadouamassat/status/1158369719755390976"/>
    <m/>
    <m/>
    <s v="1158369719755390976"/>
    <m/>
    <b v="0"/>
    <n v="1"/>
    <s v=""/>
    <b v="0"/>
    <s v="ar"/>
    <m/>
    <s v=""/>
    <b v="0"/>
    <n v="0"/>
    <s v=""/>
    <s v="Twitter Web Client"/>
    <b v="0"/>
    <s v="1158369719755390976"/>
    <s v="Tweet"/>
    <n v="0"/>
    <n v="0"/>
    <m/>
    <m/>
    <m/>
    <m/>
    <m/>
    <m/>
    <m/>
    <m/>
    <n v="30"/>
    <s v="8"/>
    <s v="8"/>
    <n v="0"/>
    <n v="0"/>
    <n v="0"/>
    <n v="0"/>
    <n v="0"/>
    <n v="0"/>
    <n v="31"/>
    <n v="100"/>
    <n v="31"/>
  </r>
  <r>
    <s v="fadouamassat"/>
    <s v="fadouamassat"/>
    <m/>
    <m/>
    <m/>
    <m/>
    <m/>
    <m/>
    <m/>
    <m/>
    <s v="No"/>
    <n v="137"/>
    <m/>
    <m/>
    <x v="0"/>
    <d v="2019-08-05T14:43:20.000"/>
    <s v="ÙØªØ§Ø© ØªØ­ØªØ±Ù‚ Ø£Ù…Ø§Ù… Ø£Ù†Ø¸Ø§Ø± Ø§Ù„Ø¬Ù…ÙŠØ¹.. Ù…ØºØ§Ø±Ø¨Ø©: Ø¥Ù†Ù‡Ø§ ÙƒØ§Ø±Ø«Ø©! https://t.co/bu1IbwyRuR"/>
    <s v="https://www.maghrebvoices.com/a/507391.html"/>
    <s v="maghrebvoices.com"/>
    <x v="0"/>
    <m/>
    <s v="http://pbs.twimg.com/profile_images/1060719260107001856/BqrR4DYf_normal.jpg"/>
    <x v="104"/>
    <s v="https://twitter.com/#!/fadouamassat/status/1158388019809923073"/>
    <m/>
    <m/>
    <s v="1158388019809923073"/>
    <m/>
    <b v="0"/>
    <n v="0"/>
    <s v=""/>
    <b v="0"/>
    <s v="ar"/>
    <m/>
    <s v=""/>
    <b v="0"/>
    <n v="0"/>
    <s v=""/>
    <s v="Twitter Web Client"/>
    <b v="0"/>
    <s v="1158388019809923073"/>
    <s v="Tweet"/>
    <n v="0"/>
    <n v="0"/>
    <m/>
    <m/>
    <m/>
    <m/>
    <m/>
    <m/>
    <m/>
    <m/>
    <n v="30"/>
    <s v="8"/>
    <s v="8"/>
    <n v="0"/>
    <n v="0"/>
    <n v="0"/>
    <n v="0"/>
    <n v="0"/>
    <n v="0"/>
    <n v="33"/>
    <n v="100"/>
    <n v="33"/>
  </r>
  <r>
    <s v="fadouamassat"/>
    <s v="fadouamassat"/>
    <m/>
    <m/>
    <m/>
    <m/>
    <m/>
    <m/>
    <m/>
    <m/>
    <s v="No"/>
    <n v="138"/>
    <m/>
    <m/>
    <x v="0"/>
    <d v="2019-08-05T20:13:57.000"/>
    <s v="Ø¨Ø¹Ø¯ ØªØ¹Ø§Ø·Ù Ø§Ù„ØªÙˆÙ†Ø³ÙŠÙŠÙ† Ù…Ø¹Ù‡.. Ø¹Ù…Ù‘Ø§Ø±: Ø£Ù†Ø§ Ù…Ø±Ø´Ø­ÙƒÙ… Ù„Ù„Ø±Ø¦Ø§Ø³ÙŠØ§Øª https://t.co/mii9WM9xDe"/>
    <s v="https://www.maghrebvoices.com/a/507483.html"/>
    <s v="maghrebvoices.com"/>
    <x v="0"/>
    <m/>
    <s v="http://pbs.twimg.com/profile_images/1060719260107001856/BqrR4DYf_normal.jpg"/>
    <x v="105"/>
    <s v="https://twitter.com/#!/fadouamassat/status/1158471224013590533"/>
    <m/>
    <m/>
    <s v="1158471224013590533"/>
    <m/>
    <b v="0"/>
    <n v="0"/>
    <s v=""/>
    <b v="0"/>
    <s v="ar"/>
    <m/>
    <s v=""/>
    <b v="0"/>
    <n v="0"/>
    <s v=""/>
    <s v="Twitter Web Client"/>
    <b v="0"/>
    <s v="1158471224013590533"/>
    <s v="Tweet"/>
    <n v="0"/>
    <n v="0"/>
    <m/>
    <m/>
    <m/>
    <m/>
    <m/>
    <m/>
    <m/>
    <m/>
    <n v="30"/>
    <s v="8"/>
    <s v="8"/>
    <n v="0"/>
    <n v="0"/>
    <n v="0"/>
    <n v="0"/>
    <n v="0"/>
    <n v="0"/>
    <n v="36"/>
    <n v="100"/>
    <n v="36"/>
  </r>
  <r>
    <s v="fadouamassat"/>
    <s v="fadouamassat"/>
    <m/>
    <m/>
    <m/>
    <m/>
    <m/>
    <m/>
    <m/>
    <m/>
    <s v="No"/>
    <n v="139"/>
    <m/>
    <m/>
    <x v="0"/>
    <d v="2019-08-06T12:37:04.000"/>
    <s v="Ø§Ù„Ø¬Ø²Ø§Ø¦Ø±: Ù…Ø°ÙƒØ±Ø© ØªÙˆÙ‚ÙŠÙ Ø¯ÙˆÙ„ÙŠØ© Ø¶Ø¯ Ø®Ø§Ù„Ø¯ Ù†Ø²Ø§Ø± ÙˆÙ†Ø¬Ù„Ù‡ https://t.co/bFrIgwFnDq"/>
    <s v="https://www.maghrebvoices.com/a/507543.html"/>
    <s v="maghrebvoices.com"/>
    <x v="0"/>
    <m/>
    <s v="http://pbs.twimg.com/profile_images/1060719260107001856/BqrR4DYf_normal.jpg"/>
    <x v="106"/>
    <s v="https://twitter.com/#!/fadouamassat/status/1158718633062928384"/>
    <m/>
    <m/>
    <s v="1158718633062928384"/>
    <m/>
    <b v="0"/>
    <n v="0"/>
    <s v=""/>
    <b v="0"/>
    <s v="ar"/>
    <m/>
    <s v=""/>
    <b v="0"/>
    <n v="1"/>
    <s v=""/>
    <s v="Twitter Web Client"/>
    <b v="0"/>
    <s v="1158718633062928384"/>
    <s v="Tweet"/>
    <n v="0"/>
    <n v="0"/>
    <m/>
    <m/>
    <m/>
    <m/>
    <m/>
    <m/>
    <m/>
    <m/>
    <n v="30"/>
    <s v="8"/>
    <s v="8"/>
    <n v="0"/>
    <n v="0"/>
    <n v="0"/>
    <n v="0"/>
    <n v="0"/>
    <n v="0"/>
    <n v="30"/>
    <n v="100"/>
    <n v="30"/>
  </r>
  <r>
    <s v="fadouamassat"/>
    <s v="fadouamassat"/>
    <m/>
    <m/>
    <m/>
    <m/>
    <m/>
    <m/>
    <m/>
    <m/>
    <s v="No"/>
    <n v="140"/>
    <m/>
    <m/>
    <x v="0"/>
    <d v="2019-08-06T13:22:00.000"/>
    <s v="Ø¨Ø¹Ø¯ ØªØ¹Ø§Ø·Ù Ø§Ù„ØªÙˆÙ†Ø³ÙŠÙŠÙ† Ù…Ø¹Ù‡.. Ø¹Ù…Ù‘Ø§Ø±: Ø£Ù†Ø§ Ù…Ø±Ø´Ø­ÙƒÙ… Ù„Ù„Ø±Ø¦Ø§Ø³ÙŠØ§Øª https://t.co/mii9WM9xDe"/>
    <s v="https://www.maghrebvoices.com/a/507483.html"/>
    <s v="maghrebvoices.com"/>
    <x v="0"/>
    <m/>
    <s v="http://pbs.twimg.com/profile_images/1060719260107001856/BqrR4DYf_normal.jpg"/>
    <x v="107"/>
    <s v="https://twitter.com/#!/fadouamassat/status/1158729941988577280"/>
    <m/>
    <m/>
    <s v="1158729941988577280"/>
    <m/>
    <b v="0"/>
    <n v="0"/>
    <s v=""/>
    <b v="0"/>
    <s v="ar"/>
    <m/>
    <s v=""/>
    <b v="0"/>
    <n v="0"/>
    <s v=""/>
    <s v="Twitter Web Client"/>
    <b v="0"/>
    <s v="1158729941988577280"/>
    <s v="Tweet"/>
    <n v="0"/>
    <n v="0"/>
    <m/>
    <m/>
    <m/>
    <m/>
    <m/>
    <m/>
    <m/>
    <m/>
    <n v="30"/>
    <s v="8"/>
    <s v="8"/>
    <n v="0"/>
    <n v="0"/>
    <n v="0"/>
    <n v="0"/>
    <n v="0"/>
    <n v="0"/>
    <n v="36"/>
    <n v="100"/>
    <n v="36"/>
  </r>
  <r>
    <s v="fadouamassat"/>
    <s v="fadouamassat"/>
    <m/>
    <m/>
    <m/>
    <m/>
    <m/>
    <m/>
    <m/>
    <m/>
    <s v="No"/>
    <n v="141"/>
    <m/>
    <m/>
    <x v="0"/>
    <d v="2019-08-06T15:57:10.000"/>
    <s v="Ø¹Ù‚Ø¨Ø§Øª ÙÙŠ Ø·Ø±ÙŠÙ‚ Ø§Ù„ØªÙˆÙ†Ø³ÙŠØ§Øª Ù†Ø­Ùˆ Ù‚ØµØ± Ù‚Ø±Ø·Ø§Ø¬ https://t.co/iGoLF16t9R"/>
    <s v="https://www.maghrebvoices.com/a/507469.html"/>
    <s v="maghrebvoices.com"/>
    <x v="0"/>
    <m/>
    <s v="http://pbs.twimg.com/profile_images/1060719260107001856/BqrR4DYf_normal.jpg"/>
    <x v="108"/>
    <s v="https://twitter.com/#!/fadouamassat/status/1158768988563943426"/>
    <m/>
    <m/>
    <s v="1158768988563943426"/>
    <m/>
    <b v="0"/>
    <n v="0"/>
    <s v=""/>
    <b v="0"/>
    <s v="ar"/>
    <m/>
    <s v=""/>
    <b v="0"/>
    <n v="0"/>
    <s v=""/>
    <s v="Twitter Web Client"/>
    <b v="0"/>
    <s v="1158768988563943426"/>
    <s v="Tweet"/>
    <n v="0"/>
    <n v="0"/>
    <m/>
    <m/>
    <m/>
    <m/>
    <m/>
    <m/>
    <m/>
    <m/>
    <n v="30"/>
    <s v="8"/>
    <s v="8"/>
    <n v="0"/>
    <n v="0"/>
    <n v="0"/>
    <n v="0"/>
    <n v="0"/>
    <n v="0"/>
    <n v="26"/>
    <n v="100"/>
    <n v="26"/>
  </r>
  <r>
    <s v="fadouamassat"/>
    <s v="fadouamassat"/>
    <m/>
    <m/>
    <m/>
    <m/>
    <m/>
    <m/>
    <m/>
    <m/>
    <s v="No"/>
    <n v="142"/>
    <m/>
    <m/>
    <x v="0"/>
    <d v="2019-08-06T15:58:30.000"/>
    <s v="Ù‡Ø¤Ù„Ø§Ø¡ Ø³ÙØ±Ø§Ø¡ Ø£Ù…ÙŠØ±ÙƒØ§ ÙÙŠ Ø§Ù„Ø¯ÙˆÙ„ Ø§Ù„Ù…ØºØ§Ø±Ø¨ÙŠØ©.. ØªØ¹Ø±Ù Ø¹Ù„ÙŠÙ‡Ù… https://t.co/ugBCtf2tFX"/>
    <s v="https://www.maghrebvoices.com/a/507584.html"/>
    <s v="maghrebvoices.com"/>
    <x v="0"/>
    <m/>
    <s v="http://pbs.twimg.com/profile_images/1060719260107001856/BqrR4DYf_normal.jpg"/>
    <x v="109"/>
    <s v="https://twitter.com/#!/fadouamassat/status/1158769325936959488"/>
    <m/>
    <m/>
    <s v="1158769325936959488"/>
    <m/>
    <b v="0"/>
    <n v="0"/>
    <s v=""/>
    <b v="0"/>
    <s v="ar"/>
    <m/>
    <s v=""/>
    <b v="0"/>
    <n v="0"/>
    <s v=""/>
    <s v="Twitter Web Client"/>
    <b v="0"/>
    <s v="1158769325936959488"/>
    <s v="Tweet"/>
    <n v="0"/>
    <n v="0"/>
    <m/>
    <m/>
    <m/>
    <m/>
    <m/>
    <m/>
    <m/>
    <m/>
    <n v="30"/>
    <s v="8"/>
    <s v="8"/>
    <n v="0"/>
    <n v="0"/>
    <n v="0"/>
    <n v="0"/>
    <n v="0"/>
    <n v="0"/>
    <n v="34"/>
    <n v="100"/>
    <n v="34"/>
  </r>
  <r>
    <s v="fadouamassat"/>
    <s v="fadouamassat"/>
    <m/>
    <m/>
    <m/>
    <m/>
    <m/>
    <m/>
    <m/>
    <m/>
    <s v="No"/>
    <n v="143"/>
    <m/>
    <m/>
    <x v="0"/>
    <d v="2019-08-06T16:03:02.000"/>
    <s v="Ù‚ØµÙ Ù…Ø±Ø²Ù‚ Ø§Ù„Ù„ÙŠØ¨ÙŠØ©.. Ø¥Ø¯Ø§Ù†Ø© ÙˆÙ…Ø·Ø§Ù„Ø¨ Ø¨ÙØªØ­ ØªØ­Ù‚ÙŠÙ‚ https://t.co/VovdxSAgmD"/>
    <s v="https://www.maghrebvoices.com/a/507573.html"/>
    <s v="maghrebvoices.com"/>
    <x v="0"/>
    <m/>
    <s v="http://pbs.twimg.com/profile_images/1060719260107001856/BqrR4DYf_normal.jpg"/>
    <x v="110"/>
    <s v="https://twitter.com/#!/fadouamassat/status/1158770463335735301"/>
    <m/>
    <m/>
    <s v="1158770463335735301"/>
    <m/>
    <b v="0"/>
    <n v="0"/>
    <s v=""/>
    <b v="0"/>
    <s v="ar"/>
    <m/>
    <s v=""/>
    <b v="0"/>
    <n v="0"/>
    <s v=""/>
    <s v="Twitter Web Client"/>
    <b v="0"/>
    <s v="1158770463335735301"/>
    <s v="Tweet"/>
    <n v="0"/>
    <n v="0"/>
    <m/>
    <m/>
    <m/>
    <m/>
    <m/>
    <m/>
    <m/>
    <m/>
    <n v="30"/>
    <s v="8"/>
    <s v="8"/>
    <n v="0"/>
    <n v="0"/>
    <n v="0"/>
    <n v="0"/>
    <n v="0"/>
    <n v="0"/>
    <n v="27"/>
    <n v="100"/>
    <n v="27"/>
  </r>
  <r>
    <s v="fadouamassat"/>
    <s v="fadouamassat"/>
    <m/>
    <m/>
    <m/>
    <m/>
    <m/>
    <m/>
    <m/>
    <m/>
    <s v="No"/>
    <n v="144"/>
    <m/>
    <m/>
    <x v="0"/>
    <d v="2019-08-06T16:03:36.000"/>
    <s v="Ø±ÙØ¹ Ø±Ø§ÙŠØ© Ø£Ù…Ø§Ø²ÙŠØºÙŠØ©.. Ø§Ù„Ù†ÙŠØ§Ø¨Ø© ØªØ·Ø§Ù„Ø¨ Ø¨Ø³Ø¬Ù† Ø¬Ø²Ø§Ø¦Ø±ÙŠ 10 Ø³Ù†ÙˆØ§Øª https://t.co/bcd8mwPmDJ"/>
    <s v="https://www.maghrebvoices.com/a/%d8%b1%d9%81%d8%b9-%d8%b1%d8%a7%d9%8a%d8%a9-%d8%a3%d9%85%d8%a7%d8%b2%d9%8a%d8%ba%d9%8a%d8%a9-%d8%a7%d9%84%d9%86%d9%8a%d8%a7%d8%a8%d8%a9-%d8%a7%d9%84%d8%ac%d8%b2%d8%a7%d8%a6%d8%b1%d9%8a%d8%a9-%d8%aa%d8%b7%d9%84%d8%a8-%d8%b3%d8%ac%d9%86-%d9%85%d8%aa%d8%b8%d8%a7%d9%87%d8%b1-%d9%a1%d9%a0-%d8%b3%d9%86%d9%88%d8%a7%d8%aa-/507563.html"/>
    <s v="maghrebvoices.com"/>
    <x v="0"/>
    <m/>
    <s v="http://pbs.twimg.com/profile_images/1060719260107001856/BqrR4DYf_normal.jpg"/>
    <x v="111"/>
    <s v="https://twitter.com/#!/fadouamassat/status/1158770607733035008"/>
    <m/>
    <m/>
    <s v="1158770607733035008"/>
    <m/>
    <b v="0"/>
    <n v="0"/>
    <s v=""/>
    <b v="0"/>
    <s v="ar"/>
    <m/>
    <s v=""/>
    <b v="0"/>
    <n v="0"/>
    <s v=""/>
    <s v="Twitter Web Client"/>
    <b v="0"/>
    <s v="1158770607733035008"/>
    <s v="Tweet"/>
    <n v="0"/>
    <n v="0"/>
    <m/>
    <m/>
    <m/>
    <m/>
    <m/>
    <m/>
    <m/>
    <m/>
    <n v="30"/>
    <s v="8"/>
    <s v="8"/>
    <n v="0"/>
    <n v="0"/>
    <n v="0"/>
    <n v="0"/>
    <n v="0"/>
    <n v="0"/>
    <n v="36"/>
    <n v="100"/>
    <n v="36"/>
  </r>
  <r>
    <s v="fadouamassat"/>
    <s v="fadouamassat"/>
    <m/>
    <m/>
    <m/>
    <m/>
    <m/>
    <m/>
    <m/>
    <m/>
    <s v="No"/>
    <n v="145"/>
    <m/>
    <m/>
    <x v="0"/>
    <d v="2019-08-06T19:31:49.000"/>
    <s v="ÙÙŠ Ø¸Ù„ Ø­Ø±Ø¨Ù‡Ø§ Ù…Ø¹ Ø­ÙØªØ±.. Ø­ÙƒÙˆÙ…Ø© Ø§Ù„ÙˆÙØ§Ù‚ ØªØ²ÙŠØ¯ Ø¥Ù†ÙØ§Ù‚Ù‡Ø§ Ø§Ù„Ø¹Ø³ÙƒØ±ÙŠ  https://t.co/tocrTulcqg"/>
    <s v="https://www.maghrebvoices.com/a/507609.html"/>
    <s v="maghrebvoices.com"/>
    <x v="0"/>
    <m/>
    <s v="http://pbs.twimg.com/profile_images/1060719260107001856/BqrR4DYf_normal.jpg"/>
    <x v="112"/>
    <s v="https://twitter.com/#!/fadouamassat/status/1158823006287929345"/>
    <m/>
    <m/>
    <s v="1158823006287929345"/>
    <m/>
    <b v="0"/>
    <n v="0"/>
    <s v=""/>
    <b v="0"/>
    <s v="ar"/>
    <m/>
    <s v=""/>
    <b v="0"/>
    <n v="0"/>
    <s v=""/>
    <s v="Twitter Web Client"/>
    <b v="0"/>
    <s v="1158823006287929345"/>
    <s v="Tweet"/>
    <n v="0"/>
    <n v="0"/>
    <m/>
    <m/>
    <m/>
    <m/>
    <m/>
    <m/>
    <m/>
    <m/>
    <n v="30"/>
    <s v="8"/>
    <s v="8"/>
    <n v="0"/>
    <n v="0"/>
    <n v="0"/>
    <n v="0"/>
    <n v="0"/>
    <n v="0"/>
    <n v="37"/>
    <n v="100"/>
    <n v="37"/>
  </r>
  <r>
    <s v="fadouamassat"/>
    <s v="fadouamassat"/>
    <m/>
    <m/>
    <m/>
    <m/>
    <m/>
    <m/>
    <m/>
    <m/>
    <s v="No"/>
    <n v="146"/>
    <m/>
    <m/>
    <x v="0"/>
    <d v="2019-08-07T12:31:31.000"/>
    <s v="Ø§Ù„Ø¬Ø²Ø§Ø¦Ø±.. Ù‡Ø°Ø§ Ù…ÙˆÙ‚Ù Ø§Ù„Ø¬ÙŠØ´ Ù…Ù† Ø§Ù„Ø­ÙˆØ§Ø± ÙˆØ§Ù„Ø±Ø¦Ø§Ø³ÙŠØ§Øª ÙˆØ§Ù„Ù…ÙˆÙ‚ÙˆÙÙŠÙ† https://t.co/S2FqsBAatG"/>
    <s v="https://www.maghrebvoices.com/a/507666.html"/>
    <s v="maghrebvoices.com"/>
    <x v="0"/>
    <m/>
    <s v="http://pbs.twimg.com/profile_images/1060719260107001856/BqrR4DYf_normal.jpg"/>
    <x v="113"/>
    <s v="https://twitter.com/#!/fadouamassat/status/1159079621838671872"/>
    <m/>
    <m/>
    <s v="1159079621838671872"/>
    <m/>
    <b v="0"/>
    <n v="0"/>
    <s v=""/>
    <b v="0"/>
    <s v="ar"/>
    <m/>
    <s v=""/>
    <b v="0"/>
    <n v="0"/>
    <s v=""/>
    <s v="Twitter Web Client"/>
    <b v="0"/>
    <s v="1159079621838671872"/>
    <s v="Tweet"/>
    <n v="0"/>
    <n v="0"/>
    <m/>
    <m/>
    <m/>
    <m/>
    <m/>
    <m/>
    <m/>
    <m/>
    <n v="30"/>
    <s v="8"/>
    <s v="8"/>
    <n v="0"/>
    <n v="0"/>
    <n v="0"/>
    <n v="0"/>
    <n v="0"/>
    <n v="0"/>
    <n v="38"/>
    <n v="100"/>
    <n v="38"/>
  </r>
  <r>
    <s v="fadouamassat"/>
    <s v="fadouamassat"/>
    <m/>
    <m/>
    <m/>
    <m/>
    <m/>
    <m/>
    <m/>
    <m/>
    <s v="No"/>
    <n v="147"/>
    <m/>
    <m/>
    <x v="0"/>
    <d v="2019-08-07T16:03:47.000"/>
    <s v="Ø§Ù„ÙƒØ§Ù: Ø§Ù„ÙˆØ¯Ø§Ø¯ Ø®Ø³Ø± Ù†Ù‡Ø§Ø¦ÙŠ Ø£Ø¨Ø·Ø§Ù„ Ø£ÙØ±ÙŠÙ‚ÙŠØ§ ÙˆØ§Ù„Ù„Ù‚Ø¨ Ù„Ù„ØªØ±Ø¬ÙŠ https://t.co/mRib68hmkY"/>
    <s v="https://www.maghrebvoices.com/a/507735.html"/>
    <s v="maghrebvoices.com"/>
    <x v="0"/>
    <m/>
    <s v="http://pbs.twimg.com/profile_images/1060719260107001856/BqrR4DYf_normal.jpg"/>
    <x v="114"/>
    <s v="https://twitter.com/#!/fadouamassat/status/1159133040452558854"/>
    <m/>
    <m/>
    <s v="1159133040452558854"/>
    <m/>
    <b v="0"/>
    <n v="0"/>
    <s v=""/>
    <b v="0"/>
    <s v="ar"/>
    <m/>
    <s v=""/>
    <b v="0"/>
    <n v="0"/>
    <s v=""/>
    <s v="Twitter Web Client"/>
    <b v="0"/>
    <s v="1159133040452558854"/>
    <s v="Tweet"/>
    <n v="0"/>
    <n v="0"/>
    <m/>
    <m/>
    <m/>
    <m/>
    <m/>
    <m/>
    <m/>
    <m/>
    <n v="30"/>
    <s v="8"/>
    <s v="8"/>
    <n v="0"/>
    <n v="0"/>
    <n v="0"/>
    <n v="0"/>
    <n v="0"/>
    <n v="0"/>
    <n v="37"/>
    <n v="100"/>
    <n v="37"/>
  </r>
  <r>
    <s v="fadouamassat"/>
    <s v="fadouamassat"/>
    <m/>
    <m/>
    <m/>
    <m/>
    <m/>
    <m/>
    <m/>
    <m/>
    <s v="No"/>
    <n v="148"/>
    <m/>
    <m/>
    <x v="0"/>
    <d v="2019-08-07T16:04:41.000"/>
    <s v="Ø´Ø®ØµÙŠØ§Øª Ø¬Ø²Ø§Ø¦Ø±ÙŠØ© ØªØ¯Ø¹Ùˆ Ø¥Ù„Ù‰ 'ØªØ¹Ø§ÙˆÙ† Ø®Ù„Ø§Ù‚' Ù…Ø¹ Ø§Ù„Ù…ØºØ±Ø¨ https://t.co/LKrO6iJq5J"/>
    <s v="https://www.maghrebvoices.com/a/507700.html"/>
    <s v="maghrebvoices.com"/>
    <x v="0"/>
    <m/>
    <s v="http://pbs.twimg.com/profile_images/1060719260107001856/BqrR4DYf_normal.jpg"/>
    <x v="115"/>
    <s v="https://twitter.com/#!/fadouamassat/status/1159133266408087557"/>
    <m/>
    <m/>
    <s v="1159133266408087557"/>
    <m/>
    <b v="0"/>
    <n v="0"/>
    <s v=""/>
    <b v="0"/>
    <s v="ar"/>
    <m/>
    <s v=""/>
    <b v="0"/>
    <n v="0"/>
    <s v=""/>
    <s v="Twitter Web Client"/>
    <b v="0"/>
    <s v="1159133266408087557"/>
    <s v="Tweet"/>
    <n v="0"/>
    <n v="0"/>
    <m/>
    <m/>
    <m/>
    <m/>
    <m/>
    <m/>
    <m/>
    <m/>
    <n v="30"/>
    <s v="8"/>
    <s v="8"/>
    <n v="0"/>
    <n v="0"/>
    <n v="0"/>
    <n v="0"/>
    <n v="0"/>
    <n v="0"/>
    <n v="31"/>
    <n v="100"/>
    <n v="31"/>
  </r>
  <r>
    <s v="fadouamassat"/>
    <s v="fadouamassat"/>
    <m/>
    <m/>
    <m/>
    <m/>
    <m/>
    <m/>
    <m/>
    <m/>
    <s v="No"/>
    <n v="149"/>
    <m/>
    <m/>
    <x v="0"/>
    <d v="2019-08-12T15:46:13.000"/>
    <s v="بينها أميركا.. 5 دول تطالب أطراف الحرب الليبية باحترام الهدنة  https://t.co/k8xb6LPXmK"/>
    <s v="https://www.maghrebvoices.com/a/508255.html"/>
    <s v="maghrebvoices.com"/>
    <x v="0"/>
    <m/>
    <s v="http://pbs.twimg.com/profile_images/1060719260107001856/BqrR4DYf_normal.jpg"/>
    <x v="116"/>
    <s v="https://twitter.com/#!/fadouamassat/status/1160940561685200897"/>
    <m/>
    <m/>
    <s v="1160940561685200897"/>
    <m/>
    <b v="0"/>
    <n v="0"/>
    <s v=""/>
    <b v="0"/>
    <s v="ar"/>
    <m/>
    <s v=""/>
    <b v="0"/>
    <n v="0"/>
    <s v=""/>
    <s v="Twitter Web Client"/>
    <b v="0"/>
    <s v="1160940561685200897"/>
    <s v="Tweet"/>
    <n v="0"/>
    <n v="0"/>
    <m/>
    <m/>
    <m/>
    <m/>
    <m/>
    <m/>
    <m/>
    <m/>
    <n v="30"/>
    <s v="8"/>
    <s v="8"/>
    <n v="0"/>
    <n v="0"/>
    <n v="0"/>
    <n v="0"/>
    <n v="0"/>
    <n v="0"/>
    <n v="10"/>
    <n v="100"/>
    <n v="10"/>
  </r>
  <r>
    <s v="fadouamassat"/>
    <s v="fadouamassat"/>
    <m/>
    <m/>
    <m/>
    <m/>
    <m/>
    <m/>
    <m/>
    <m/>
    <s v="No"/>
    <n v="150"/>
    <m/>
    <m/>
    <x v="0"/>
    <d v="2019-08-12T19:48:23.000"/>
    <s v="السلطات الأميركية تُرحّل مواطنا موريتانيا https://t.co/3HndyS2lDE"/>
    <s v="https://www.maghrebvoices.com/a/508286.html"/>
    <s v="maghrebvoices.com"/>
    <x v="0"/>
    <m/>
    <s v="http://pbs.twimg.com/profile_images/1060719260107001856/BqrR4DYf_normal.jpg"/>
    <x v="117"/>
    <s v="https://twitter.com/#!/fadouamassat/status/1161001502120534016"/>
    <m/>
    <m/>
    <s v="1161001502120534016"/>
    <m/>
    <b v="0"/>
    <n v="0"/>
    <s v=""/>
    <b v="0"/>
    <s v="ar"/>
    <m/>
    <s v=""/>
    <b v="0"/>
    <n v="0"/>
    <s v=""/>
    <s v="Twitter Web Client"/>
    <b v="0"/>
    <s v="1161001502120534016"/>
    <s v="Tweet"/>
    <n v="0"/>
    <n v="0"/>
    <m/>
    <m/>
    <m/>
    <m/>
    <m/>
    <m/>
    <m/>
    <m/>
    <n v="30"/>
    <s v="8"/>
    <s v="8"/>
    <n v="0"/>
    <n v="0"/>
    <n v="0"/>
    <n v="0"/>
    <n v="0"/>
    <n v="0"/>
    <n v="7"/>
    <n v="100"/>
    <n v="7"/>
  </r>
  <r>
    <s v="fadouamassat"/>
    <s v="fadouamassat"/>
    <m/>
    <m/>
    <m/>
    <m/>
    <m/>
    <m/>
    <m/>
    <m/>
    <s v="No"/>
    <n v="151"/>
    <m/>
    <m/>
    <x v="0"/>
    <d v="2019-08-13T14:09:28.000"/>
    <s v="طلبة الجزائر في مسيرة جديدة: نرفض حكم العسكر https://t.co/alArXju9M8"/>
    <s v="https://www.maghrebvoices.com/a/508356.html"/>
    <s v="maghrebvoices.com"/>
    <x v="0"/>
    <m/>
    <s v="http://pbs.twimg.com/profile_images/1060719260107001856/BqrR4DYf_normal.jpg"/>
    <x v="118"/>
    <s v="https://twitter.com/#!/fadouamassat/status/1161278600726888448"/>
    <m/>
    <m/>
    <s v="1161278600726888448"/>
    <m/>
    <b v="0"/>
    <n v="0"/>
    <s v=""/>
    <b v="0"/>
    <s v="ar"/>
    <m/>
    <s v=""/>
    <b v="0"/>
    <n v="0"/>
    <s v=""/>
    <s v="Twitter Web Client"/>
    <b v="0"/>
    <s v="1161278600726888448"/>
    <s v="Tweet"/>
    <n v="0"/>
    <n v="0"/>
    <m/>
    <m/>
    <m/>
    <m/>
    <m/>
    <m/>
    <m/>
    <m/>
    <n v="30"/>
    <s v="8"/>
    <s v="8"/>
    <n v="0"/>
    <n v="0"/>
    <n v="0"/>
    <n v="0"/>
    <n v="0"/>
    <n v="0"/>
    <n v="8"/>
    <n v="100"/>
    <n v="8"/>
  </r>
  <r>
    <s v="fadouamassat"/>
    <s v="fadouamassat"/>
    <m/>
    <m/>
    <m/>
    <m/>
    <m/>
    <m/>
    <m/>
    <m/>
    <s v="No"/>
    <n v="152"/>
    <m/>
    <m/>
    <x v="0"/>
    <d v="2019-08-13T15:07:56.000"/>
    <s v="الشرطة الجزائرية تؤجل الاستماع إلى بن شمسي https://t.co/PLrLtZm6vl"/>
    <s v="https://www.maghrebvoices.com/a/508377.html"/>
    <s v="maghrebvoices.com"/>
    <x v="0"/>
    <m/>
    <s v="http://pbs.twimg.com/profile_images/1060719260107001856/BqrR4DYf_normal.jpg"/>
    <x v="119"/>
    <s v="https://twitter.com/#!/fadouamassat/status/1161293312327913474"/>
    <m/>
    <m/>
    <s v="1161293312327913474"/>
    <m/>
    <b v="0"/>
    <n v="0"/>
    <s v=""/>
    <b v="0"/>
    <s v="ar"/>
    <m/>
    <s v=""/>
    <b v="0"/>
    <n v="0"/>
    <s v=""/>
    <s v="Twitter Web Client"/>
    <b v="0"/>
    <s v="1161293312327913474"/>
    <s v="Tweet"/>
    <n v="0"/>
    <n v="0"/>
    <m/>
    <m/>
    <m/>
    <m/>
    <m/>
    <m/>
    <m/>
    <m/>
    <n v="30"/>
    <s v="8"/>
    <s v="8"/>
    <n v="0"/>
    <n v="0"/>
    <n v="0"/>
    <n v="0"/>
    <n v="0"/>
    <n v="0"/>
    <n v="7"/>
    <n v="100"/>
    <n v="7"/>
  </r>
  <r>
    <s v="fadouamassat"/>
    <s v="fadouamassat"/>
    <m/>
    <m/>
    <m/>
    <m/>
    <m/>
    <m/>
    <m/>
    <m/>
    <s v="No"/>
    <n v="153"/>
    <m/>
    <m/>
    <x v="0"/>
    <d v="2019-08-13T16:05:26.000"/>
    <s v="جزائريون يطالبون بإعادة فتح الحدود مع المغرب https://t.co/O1KNDVcZE8"/>
    <s v="https://www.maghrebvoices.com/a/508379.html"/>
    <s v="maghrebvoices.com"/>
    <x v="0"/>
    <m/>
    <s v="http://pbs.twimg.com/profile_images/1060719260107001856/BqrR4DYf_normal.jpg"/>
    <x v="120"/>
    <s v="https://twitter.com/#!/fadouamassat/status/1161307783939153921"/>
    <m/>
    <m/>
    <s v="1161307783939153921"/>
    <m/>
    <b v="0"/>
    <n v="0"/>
    <s v=""/>
    <b v="0"/>
    <s v="ar"/>
    <m/>
    <s v=""/>
    <b v="0"/>
    <n v="0"/>
    <s v=""/>
    <s v="Twitter Web Client"/>
    <b v="0"/>
    <s v="1161307783939153921"/>
    <s v="Tweet"/>
    <n v="0"/>
    <n v="0"/>
    <m/>
    <m/>
    <m/>
    <m/>
    <m/>
    <m/>
    <m/>
    <m/>
    <n v="30"/>
    <s v="8"/>
    <s v="8"/>
    <n v="0"/>
    <n v="0"/>
    <n v="0"/>
    <n v="0"/>
    <n v="0"/>
    <n v="0"/>
    <n v="7"/>
    <n v="100"/>
    <n v="7"/>
  </r>
  <r>
    <s v="fadouamassat"/>
    <s v="fadouamassat"/>
    <m/>
    <m/>
    <m/>
    <m/>
    <m/>
    <m/>
    <m/>
    <m/>
    <s v="No"/>
    <n v="154"/>
    <m/>
    <m/>
    <x v="0"/>
    <d v="2019-08-13T16:26:06.000"/>
    <s v="المشري: مصر تريد استمرار الحرب في ليبيا https://t.co/646rynFgPP"/>
    <s v="https://www.maghrebvoices.com/a/508381.html"/>
    <s v="maghrebvoices.com"/>
    <x v="0"/>
    <m/>
    <s v="http://pbs.twimg.com/profile_images/1060719260107001856/BqrR4DYf_normal.jpg"/>
    <x v="121"/>
    <s v="https://twitter.com/#!/fadouamassat/status/1161312986151227393"/>
    <m/>
    <m/>
    <s v="1161312986151227393"/>
    <m/>
    <b v="0"/>
    <n v="0"/>
    <s v=""/>
    <b v="0"/>
    <s v="ar"/>
    <m/>
    <s v=""/>
    <b v="0"/>
    <n v="0"/>
    <s v=""/>
    <s v="Twitter Web Client"/>
    <b v="0"/>
    <s v="1161312986151227393"/>
    <s v="Tweet"/>
    <n v="0"/>
    <n v="0"/>
    <m/>
    <m/>
    <m/>
    <m/>
    <m/>
    <m/>
    <m/>
    <m/>
    <n v="30"/>
    <s v="8"/>
    <s v="8"/>
    <n v="0"/>
    <n v="0"/>
    <n v="0"/>
    <n v="0"/>
    <n v="0"/>
    <n v="0"/>
    <n v="7"/>
    <n v="100"/>
    <n v="7"/>
  </r>
  <r>
    <s v="fadouamassat"/>
    <s v="fadouamassat"/>
    <m/>
    <m/>
    <m/>
    <m/>
    <m/>
    <m/>
    <m/>
    <m/>
    <s v="No"/>
    <n v="155"/>
    <m/>
    <m/>
    <x v="0"/>
    <d v="2019-08-13T17:51:09.000"/>
    <s v="متطوعات وبيكيني وكبت https://t.co/vBjxQDf8re"/>
    <s v="https://www.maghrebvoices.com/a/%d9%85%d8%aa%d8%b7%d9%88%d8%b9%d8%a7%d8%aa-%d9%88%d8%a8%d9%8a%d9%83%d9%8a%d9%86%d9%8a-%d9%88%d9%83%d8%a8%d8%aa/507892.html"/>
    <s v="maghrebvoices.com"/>
    <x v="0"/>
    <m/>
    <s v="http://pbs.twimg.com/profile_images/1060719260107001856/BqrR4DYf_normal.jpg"/>
    <x v="122"/>
    <s v="https://twitter.com/#!/fadouamassat/status/1161334387004366850"/>
    <m/>
    <m/>
    <s v="1161334387004366850"/>
    <m/>
    <b v="0"/>
    <n v="0"/>
    <s v=""/>
    <b v="0"/>
    <s v="ar"/>
    <m/>
    <s v=""/>
    <b v="0"/>
    <n v="0"/>
    <s v=""/>
    <s v="Twitter Web Client"/>
    <b v="0"/>
    <s v="1161334387004366850"/>
    <s v="Tweet"/>
    <n v="0"/>
    <n v="0"/>
    <m/>
    <m/>
    <m/>
    <m/>
    <m/>
    <m/>
    <m/>
    <m/>
    <n v="30"/>
    <s v="8"/>
    <s v="8"/>
    <n v="0"/>
    <n v="0"/>
    <n v="0"/>
    <n v="0"/>
    <n v="0"/>
    <n v="0"/>
    <n v="3"/>
    <n v="100"/>
    <n v="3"/>
  </r>
  <r>
    <s v="voafarag"/>
    <s v="fadouamassat"/>
    <m/>
    <m/>
    <m/>
    <m/>
    <m/>
    <m/>
    <m/>
    <m/>
    <s v="No"/>
    <n v="156"/>
    <m/>
    <m/>
    <x v="1"/>
    <d v="2019-08-13T18:11:17.000"/>
    <s v="RT @FadouaMassat: متطوعات وبيكيني وكبت https://t.co/vBjxQDf8re"/>
    <s v="https://www.maghrebvoices.com/a/%d9%85%d8%aa%d8%b7%d9%88%d8%b9%d8%a7%d8%aa-%d9%88%d8%a8%d9%8a%d9%83%d9%8a%d9%86%d9%8a-%d9%88%d9%83%d8%a8%d8%aa/507892.html"/>
    <s v="maghrebvoices.com"/>
    <x v="0"/>
    <m/>
    <s v="http://pbs.twimg.com/profile_images/877264336884031488/uWeHJR2O_normal.jpg"/>
    <x v="123"/>
    <s v="https://twitter.com/#!/voafarag/status/1161339456315633664"/>
    <m/>
    <m/>
    <s v="1161339456315633664"/>
    <m/>
    <b v="0"/>
    <n v="0"/>
    <s v=""/>
    <b v="0"/>
    <s v="ar"/>
    <m/>
    <s v=""/>
    <b v="0"/>
    <n v="0"/>
    <s v="1161334387004366850"/>
    <s v="Twitter for iPhone"/>
    <b v="0"/>
    <s v="1161334387004366850"/>
    <s v="Tweet"/>
    <n v="0"/>
    <n v="0"/>
    <m/>
    <m/>
    <m/>
    <m/>
    <m/>
    <m/>
    <m/>
    <m/>
    <n v="1"/>
    <s v="8"/>
    <s v="8"/>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9">
    <i>
      <x v="1"/>
    </i>
    <i r="1">
      <x v="7"/>
    </i>
    <i r="2">
      <x v="213"/>
    </i>
    <i r="3">
      <x v="12"/>
    </i>
    <i r="3">
      <x v="13"/>
    </i>
    <i r="3">
      <x v="14"/>
    </i>
    <i r="3">
      <x v="18"/>
    </i>
    <i r="3">
      <x v="19"/>
    </i>
    <i r="3">
      <x v="20"/>
    </i>
    <i r="1">
      <x v="8"/>
    </i>
    <i r="2">
      <x v="214"/>
    </i>
    <i r="3">
      <x v="13"/>
    </i>
    <i r="3">
      <x v="15"/>
    </i>
    <i r="3">
      <x v="18"/>
    </i>
    <i r="3">
      <x v="20"/>
    </i>
    <i r="3">
      <x v="23"/>
    </i>
    <i r="2">
      <x v="215"/>
    </i>
    <i r="3">
      <x v="13"/>
    </i>
    <i r="3">
      <x v="16"/>
    </i>
    <i r="3">
      <x v="19"/>
    </i>
    <i r="3">
      <x v="20"/>
    </i>
    <i r="2">
      <x v="216"/>
    </i>
    <i r="3">
      <x v="24"/>
    </i>
    <i r="2">
      <x v="217"/>
    </i>
    <i r="3">
      <x v="15"/>
    </i>
    <i r="3">
      <x v="17"/>
    </i>
    <i r="3">
      <x v="18"/>
    </i>
    <i r="3">
      <x v="22"/>
    </i>
    <i r="2">
      <x v="218"/>
    </i>
    <i r="3">
      <x v="1"/>
    </i>
    <i r="3">
      <x v="14"/>
    </i>
    <i r="3">
      <x v="15"/>
    </i>
    <i r="3">
      <x v="18"/>
    </i>
    <i r="3">
      <x v="21"/>
    </i>
    <i r="2">
      <x v="219"/>
    </i>
    <i r="3">
      <x v="11"/>
    </i>
    <i r="3">
      <x v="12"/>
    </i>
    <i r="3">
      <x v="13"/>
    </i>
    <i r="3">
      <x v="14"/>
    </i>
    <i r="3">
      <x v="15"/>
    </i>
    <i r="3">
      <x v="16"/>
    </i>
    <i r="3">
      <x v="17"/>
    </i>
    <i r="3">
      <x v="19"/>
    </i>
    <i r="3">
      <x v="20"/>
    </i>
    <i r="3">
      <x v="22"/>
    </i>
    <i r="3">
      <x v="23"/>
    </i>
    <i r="2">
      <x v="220"/>
    </i>
    <i r="3">
      <x v="8"/>
    </i>
    <i r="3">
      <x v="11"/>
    </i>
    <i r="3">
      <x v="12"/>
    </i>
    <i r="3">
      <x v="13"/>
    </i>
    <i r="3">
      <x v="14"/>
    </i>
    <i r="3">
      <x v="15"/>
    </i>
    <i r="3">
      <x v="17"/>
    </i>
    <i r="3">
      <x v="21"/>
    </i>
    <i r="3">
      <x v="23"/>
    </i>
    <i r="2">
      <x v="221"/>
    </i>
    <i r="3">
      <x v="15"/>
    </i>
    <i r="3">
      <x v="23"/>
    </i>
    <i r="2">
      <x v="222"/>
    </i>
    <i r="3">
      <x v="1"/>
    </i>
    <i r="3">
      <x v="5"/>
    </i>
    <i r="3">
      <x v="8"/>
    </i>
    <i r="3">
      <x v="13"/>
    </i>
    <i r="3">
      <x v="14"/>
    </i>
    <i r="3">
      <x v="18"/>
    </i>
    <i r="3">
      <x v="19"/>
    </i>
    <i r="3">
      <x v="23"/>
    </i>
    <i r="3">
      <x v="24"/>
    </i>
    <i r="2">
      <x v="223"/>
    </i>
    <i r="3">
      <x v="7"/>
    </i>
    <i r="3">
      <x v="13"/>
    </i>
    <i r="3">
      <x v="15"/>
    </i>
    <i r="3">
      <x v="17"/>
    </i>
    <i r="2">
      <x v="224"/>
    </i>
    <i r="3">
      <x v="6"/>
    </i>
    <i r="2">
      <x v="225"/>
    </i>
    <i r="3">
      <x v="16"/>
    </i>
    <i r="3">
      <x v="17"/>
    </i>
    <i r="3">
      <x v="20"/>
    </i>
    <i r="3">
      <x v="22"/>
    </i>
    <i r="3">
      <x v="23"/>
    </i>
    <i r="2">
      <x v="226"/>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6" totalsRowShown="0" headerRowDxfId="496" dataDxfId="495">
  <autoFilter ref="A2:BL15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5" totalsRowShown="0" headerRowDxfId="326" dataDxfId="325">
  <autoFilter ref="A14:V15"/>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8:V23" totalsRowShown="0" headerRowDxfId="301" dataDxfId="300">
  <autoFilter ref="A18:V23"/>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V36" totalsRowShown="0" headerRowDxfId="276" dataDxfId="275">
  <autoFilter ref="A26:V36"/>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V49" totalsRowShown="0" headerRowDxfId="251" dataDxfId="250">
  <autoFilter ref="A39:V49"/>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V59" totalsRowShown="0" headerRowDxfId="226" dataDxfId="225">
  <autoFilter ref="A52:V5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V72" totalsRowShown="0" headerRowDxfId="223" dataDxfId="222">
  <autoFilter ref="A62:V7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V85" totalsRowShown="0" headerRowDxfId="176" dataDxfId="175">
  <autoFilter ref="A75:V8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00" totalsRowShown="0" headerRowDxfId="141" dataDxfId="140">
  <autoFilter ref="A1:G40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9" totalsRowShown="0" headerRowDxfId="443" dataDxfId="442">
  <autoFilter ref="A2:BS6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12" totalsRowShown="0" headerRowDxfId="132" dataDxfId="131">
  <autoFilter ref="A1:L51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6" totalsRowShown="0" headerRowDxfId="64" dataDxfId="63">
  <autoFilter ref="A2:BL12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97" dataDxfId="396">
  <autoFilter ref="A1:C6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XEbS6Th9D5" TargetMode="External" /><Relationship Id="rId2" Type="http://schemas.openxmlformats.org/officeDocument/2006/relationships/hyperlink" Target="https://www.maghrebvoices.com/a/506681.html" TargetMode="External" /><Relationship Id="rId3" Type="http://schemas.openxmlformats.org/officeDocument/2006/relationships/hyperlink" Target="https://www.maghrebvoices.com/a/506767.html" TargetMode="External" /><Relationship Id="rId4" Type="http://schemas.openxmlformats.org/officeDocument/2006/relationships/hyperlink" Target="https://www.maghrebvoices.com/a/506681.html" TargetMode="External" /><Relationship Id="rId5" Type="http://schemas.openxmlformats.org/officeDocument/2006/relationships/hyperlink" Target="https://www.maghrebvoices.com/a/506848.html" TargetMode="External" /><Relationship Id="rId6" Type="http://schemas.openxmlformats.org/officeDocument/2006/relationships/hyperlink" Target="https://www.maghrebvoices.com/a/morocco-assou-oubasslam-history/422654.html" TargetMode="External" /><Relationship Id="rId7" Type="http://schemas.openxmlformats.org/officeDocument/2006/relationships/hyperlink" Target="https://www.maghrebvoices.com/a/morocco-assou-oubasslam-history/422654.html" TargetMode="External" /><Relationship Id="rId8" Type="http://schemas.openxmlformats.org/officeDocument/2006/relationships/hyperlink" Target="https://www.maghrebvoices.com/a/morocco-assou-oubasslam-history/422654.html" TargetMode="External" /><Relationship Id="rId9" Type="http://schemas.openxmlformats.org/officeDocument/2006/relationships/hyperlink" Target="https://www.maghrebvoices.com/a/476765.html" TargetMode="External" /><Relationship Id="rId10" Type="http://schemas.openxmlformats.org/officeDocument/2006/relationships/hyperlink" Target="https://www.maghrebvoices.com/a/476765.html" TargetMode="External" /><Relationship Id="rId11" Type="http://schemas.openxmlformats.org/officeDocument/2006/relationships/hyperlink" Target="https://www.maghrebvoices.com/a/507115.html" TargetMode="External" /><Relationship Id="rId12" Type="http://schemas.openxmlformats.org/officeDocument/2006/relationships/hyperlink" Target="https://www.maghrebvoices.com/a/507115.html" TargetMode="External" /><Relationship Id="rId13" Type="http://schemas.openxmlformats.org/officeDocument/2006/relationships/hyperlink" Target="https://www.maghrebvoices.com/a/507311.html" TargetMode="External" /><Relationship Id="rId14" Type="http://schemas.openxmlformats.org/officeDocument/2006/relationships/hyperlink" Target="https://www.maghrebvoices.com/a/507311.html" TargetMode="External" /><Relationship Id="rId15" Type="http://schemas.openxmlformats.org/officeDocument/2006/relationships/hyperlink" Target="https://www.maghrebvoices.com/a/507310.html" TargetMode="External" /><Relationship Id="rId16" Type="http://schemas.openxmlformats.org/officeDocument/2006/relationships/hyperlink" Target="https://www.maghrebvoices.com/a/507311.html" TargetMode="External" /><Relationship Id="rId17" Type="http://schemas.openxmlformats.org/officeDocument/2006/relationships/hyperlink" Target="https://www.maghrebvoices.com/a/507310.html" TargetMode="External" /><Relationship Id="rId18" Type="http://schemas.openxmlformats.org/officeDocument/2006/relationships/hyperlink" Target="https://www.maghrebvoices.com/a/507310.html" TargetMode="External" /><Relationship Id="rId19" Type="http://schemas.openxmlformats.org/officeDocument/2006/relationships/hyperlink" Target="https://www.maghrebvoices.com/a/507186.html" TargetMode="External" /><Relationship Id="rId20" Type="http://schemas.openxmlformats.org/officeDocument/2006/relationships/hyperlink" Target="https://www.maghrebvoices.com/a/507186.html" TargetMode="External" /><Relationship Id="rId21" Type="http://schemas.openxmlformats.org/officeDocument/2006/relationships/hyperlink" Target="https://www.maghrebvoices.com/a/507186.html?fbclid=IwAR0a07J28zTAPEqkSeAm4UbpeS1XaxO-cmbJW9W1wLJ58gthk0el6QXJ5oU" TargetMode="External" /><Relationship Id="rId22" Type="http://schemas.openxmlformats.org/officeDocument/2006/relationships/hyperlink" Target="https://www.maghrebvoices.com/a/507311.html" TargetMode="External" /><Relationship Id="rId23" Type="http://schemas.openxmlformats.org/officeDocument/2006/relationships/hyperlink" Target="https://www.maghrebvoices.com/a/507311.html" TargetMode="External" /><Relationship Id="rId24" Type="http://schemas.openxmlformats.org/officeDocument/2006/relationships/hyperlink" Target="https://www.maghrebvoices.com/a/506848.html" TargetMode="External" /><Relationship Id="rId25" Type="http://schemas.openxmlformats.org/officeDocument/2006/relationships/hyperlink" Target="https://www.maghrebvoices.com/a/507452.html" TargetMode="External" /><Relationship Id="rId26" Type="http://schemas.openxmlformats.org/officeDocument/2006/relationships/hyperlink" Target="https://www.maghrebvoices.com/a/507543.html" TargetMode="External" /><Relationship Id="rId27" Type="http://schemas.openxmlformats.org/officeDocument/2006/relationships/hyperlink" Target="https://www.maghrebvoices.com/a/507680.html" TargetMode="External" /><Relationship Id="rId28" Type="http://schemas.openxmlformats.org/officeDocument/2006/relationships/hyperlink" Target="https://www.maghrebvoices.com/a/507681.html" TargetMode="External" /><Relationship Id="rId29" Type="http://schemas.openxmlformats.org/officeDocument/2006/relationships/hyperlink" Target="https://www.maghrebvoices.com/a/507735.html" TargetMode="External" /><Relationship Id="rId30" Type="http://schemas.openxmlformats.org/officeDocument/2006/relationships/hyperlink" Target="https://www.maghrebvoices.com/a/507540.html" TargetMode="External" /><Relationship Id="rId31" Type="http://schemas.openxmlformats.org/officeDocument/2006/relationships/hyperlink" Target="https://www.maghrebvoices.com/a/507768.html" TargetMode="External" /><Relationship Id="rId32" Type="http://schemas.openxmlformats.org/officeDocument/2006/relationships/hyperlink" Target="https://www.maghrebvoices.com/a/507311.html" TargetMode="External" /><Relationship Id="rId33" Type="http://schemas.openxmlformats.org/officeDocument/2006/relationships/hyperlink" Target="https://www.maghrebvoices.com/a/507768.html" TargetMode="External" /><Relationship Id="rId34" Type="http://schemas.openxmlformats.org/officeDocument/2006/relationships/hyperlink" Target="https://www.maghrebvoices.com/a/507857.html" TargetMode="External" /><Relationship Id="rId35" Type="http://schemas.openxmlformats.org/officeDocument/2006/relationships/hyperlink" Target="https://www.maghrebvoices.com/a/507904.html?fbclid=IwAR28PKPJmcC_BHOLY0IPT3tn5QDD7u0eW73XCK3X4Gm0Xcdk1bxKlWSpo5k" TargetMode="External" /><Relationship Id="rId36" Type="http://schemas.openxmlformats.org/officeDocument/2006/relationships/hyperlink" Target="https://www.maghrebvoices.com/a/507904.html?fbclid=IwAR28PKPJmcC_BHOLY0IPT3tn5QDD7u0eW73XCK3X4Gm0Xcdk1bxKlWSpo5k" TargetMode="External" /><Relationship Id="rId37" Type="http://schemas.openxmlformats.org/officeDocument/2006/relationships/hyperlink" Target="https://www.maghrebvoices.com/a/507904.html?fbclid=IwAR28PKPJmcC_BHOLY0IPT3tn5QDD7u0eW73XCK3X4Gm0Xcdk1bxKlWSpo5k" TargetMode="External" /><Relationship Id="rId38" Type="http://schemas.openxmlformats.org/officeDocument/2006/relationships/hyperlink" Target="https://www.maghrebvoices.com/a/507904.html?fbclid=IwAR28PKPJmcC_BHOLY0IPT3tn5QDD7u0eW73XCK3X4Gm0Xcdk1bxKlWSpo5k" TargetMode="External" /><Relationship Id="rId39" Type="http://schemas.openxmlformats.org/officeDocument/2006/relationships/hyperlink" Target="https://www.maghrebvoices.com/a/507904.html?fbclid=IwAR28PKPJmcC_BHOLY0IPT3tn5QDD7u0eW73XCK3X4Gm0Xcdk1bxKlWSpo5k" TargetMode="External" /><Relationship Id="rId40" Type="http://schemas.openxmlformats.org/officeDocument/2006/relationships/hyperlink" Target="https://www.maghrebvoices.com/a/507904.html?fbclid=IwAR28PKPJmcC_BHOLY0IPT3tn5QDD7u0eW73XCK3X4Gm0Xcdk1bxKlWSpo5k" TargetMode="External" /><Relationship Id="rId41" Type="http://schemas.openxmlformats.org/officeDocument/2006/relationships/hyperlink" Target="https://www.maghrebvoices.com/a/507867.html" TargetMode="External" /><Relationship Id="rId42" Type="http://schemas.openxmlformats.org/officeDocument/2006/relationships/hyperlink" Target="https://www.maghrebvoices.com/a/507972.html" TargetMode="External" /><Relationship Id="rId43" Type="http://schemas.openxmlformats.org/officeDocument/2006/relationships/hyperlink" Target="https://www.maghrebvoices.com/a/507929.html" TargetMode="External" /><Relationship Id="rId44" Type="http://schemas.openxmlformats.org/officeDocument/2006/relationships/hyperlink" Target="https://www.maghrebvoices.com/a/507929.html" TargetMode="External" /><Relationship Id="rId45" Type="http://schemas.openxmlformats.org/officeDocument/2006/relationships/hyperlink" Target="https://www.maghrebvoices.com/a/507929.html" TargetMode="External" /><Relationship Id="rId46" Type="http://schemas.openxmlformats.org/officeDocument/2006/relationships/hyperlink" Target="https://www.maghrebvoices.com/a/507929.html" TargetMode="External" /><Relationship Id="rId47" Type="http://schemas.openxmlformats.org/officeDocument/2006/relationships/hyperlink" Target="https://www.maghrebvoices.com/a/507623.html" TargetMode="External" /><Relationship Id="rId48" Type="http://schemas.openxmlformats.org/officeDocument/2006/relationships/hyperlink" Target="https://www.maghrebvoices.com/a/507582.html" TargetMode="External" /><Relationship Id="rId49" Type="http://schemas.openxmlformats.org/officeDocument/2006/relationships/hyperlink" Target="https://www.maghrebvoices.com/a/507929.html" TargetMode="External" /><Relationship Id="rId50" Type="http://schemas.openxmlformats.org/officeDocument/2006/relationships/hyperlink" Target="https://www.maghrebvoices.com/a/507929.html" TargetMode="External" /><Relationship Id="rId51" Type="http://schemas.openxmlformats.org/officeDocument/2006/relationships/hyperlink" Target="https://www.maghrebvoices.com/a/507302.html" TargetMode="External" /><Relationship Id="rId52" Type="http://schemas.openxmlformats.org/officeDocument/2006/relationships/hyperlink" Target="https://www.maghrebvoices.com/a/507544.html" TargetMode="External" /><Relationship Id="rId53" Type="http://schemas.openxmlformats.org/officeDocument/2006/relationships/hyperlink" Target="https://www.maghrebvoices.com/a/507681.html" TargetMode="External" /><Relationship Id="rId54" Type="http://schemas.openxmlformats.org/officeDocument/2006/relationships/hyperlink" Target="https://www.maghrebvoices.com/a/507735.html" TargetMode="External" /><Relationship Id="rId55" Type="http://schemas.openxmlformats.org/officeDocument/2006/relationships/hyperlink" Target="https://www.maghrebvoices.com/a/508014.html" TargetMode="External" /><Relationship Id="rId56" Type="http://schemas.openxmlformats.org/officeDocument/2006/relationships/hyperlink" Target="https://www.maghrebvoices.com/a/508070.html" TargetMode="External" /><Relationship Id="rId57" Type="http://schemas.openxmlformats.org/officeDocument/2006/relationships/hyperlink" Target="https://www.maghrebvoices.com/a/508095.html" TargetMode="External" /><Relationship Id="rId58" Type="http://schemas.openxmlformats.org/officeDocument/2006/relationships/hyperlink" Target="https://www.maghrebvoices.com/a/508081.html" TargetMode="External" /><Relationship Id="rId59" Type="http://schemas.openxmlformats.org/officeDocument/2006/relationships/hyperlink" Target="https://www.maghrebvoices.com/a/507848.html" TargetMode="External" /><Relationship Id="rId60" Type="http://schemas.openxmlformats.org/officeDocument/2006/relationships/hyperlink" Target="https://www.maghrebvoices.com/a/508112.html" TargetMode="External" /><Relationship Id="rId61" Type="http://schemas.openxmlformats.org/officeDocument/2006/relationships/hyperlink" Target="https://www.maghrebvoices.com/a/502882.html" TargetMode="External" /><Relationship Id="rId62" Type="http://schemas.openxmlformats.org/officeDocument/2006/relationships/hyperlink" Target="https://www.maghrebvoices.com/a/502882.html" TargetMode="External" /><Relationship Id="rId63" Type="http://schemas.openxmlformats.org/officeDocument/2006/relationships/hyperlink" Target="https://www.maghrebvoices.com/a/508248.html" TargetMode="External" /><Relationship Id="rId64" Type="http://schemas.openxmlformats.org/officeDocument/2006/relationships/hyperlink" Target="https://www.maghrebvoices.com/a/508248.html" TargetMode="External" /><Relationship Id="rId65" Type="http://schemas.openxmlformats.org/officeDocument/2006/relationships/hyperlink" Target="https://www.maghrebvoices.com/a/506775.html" TargetMode="External" /><Relationship Id="rId66" Type="http://schemas.openxmlformats.org/officeDocument/2006/relationships/hyperlink" Target="https://www.maghrebvoices.com/a/506848.html" TargetMode="External" /><Relationship Id="rId67" Type="http://schemas.openxmlformats.org/officeDocument/2006/relationships/hyperlink" Target="https://www.maghrebvoices.com/a/506935.html" TargetMode="External" /><Relationship Id="rId68" Type="http://schemas.openxmlformats.org/officeDocument/2006/relationships/hyperlink" Target="https://www.maghrebvoices.com/a/506935.html" TargetMode="External" /><Relationship Id="rId69" Type="http://schemas.openxmlformats.org/officeDocument/2006/relationships/hyperlink" Target="https://www.maghrebvoices.com/a/506938.html" TargetMode="External" /><Relationship Id="rId70" Type="http://schemas.openxmlformats.org/officeDocument/2006/relationships/hyperlink" Target="https://www.maghrebvoices.com/a/506974.html" TargetMode="External" /><Relationship Id="rId71" Type="http://schemas.openxmlformats.org/officeDocument/2006/relationships/hyperlink" Target="https://www.maghrebvoices.com/a/506961.html" TargetMode="External" /><Relationship Id="rId72" Type="http://schemas.openxmlformats.org/officeDocument/2006/relationships/hyperlink" Target="https://www.maghrebvoices.com/a/506950.html" TargetMode="External" /><Relationship Id="rId73" Type="http://schemas.openxmlformats.org/officeDocument/2006/relationships/hyperlink" Target="https://www.maghrebvoices.com/a/507075.html" TargetMode="External" /><Relationship Id="rId74" Type="http://schemas.openxmlformats.org/officeDocument/2006/relationships/hyperlink" Target="https://www.maghrebvoices.com/a/507126.html" TargetMode="External" /><Relationship Id="rId75" Type="http://schemas.openxmlformats.org/officeDocument/2006/relationships/hyperlink" Target="https://www.maghrebvoices.com/a/507325.html" TargetMode="External" /><Relationship Id="rId76" Type="http://schemas.openxmlformats.org/officeDocument/2006/relationships/hyperlink" Target="https://www.maghrebvoices.com/a/507391.html" TargetMode="External" /><Relationship Id="rId77" Type="http://schemas.openxmlformats.org/officeDocument/2006/relationships/hyperlink" Target="https://www.maghrebvoices.com/a/507483.html" TargetMode="External" /><Relationship Id="rId78" Type="http://schemas.openxmlformats.org/officeDocument/2006/relationships/hyperlink" Target="https://www.maghrebvoices.com/a/507543.html" TargetMode="External" /><Relationship Id="rId79" Type="http://schemas.openxmlformats.org/officeDocument/2006/relationships/hyperlink" Target="https://www.maghrebvoices.com/a/507483.html" TargetMode="External" /><Relationship Id="rId80" Type="http://schemas.openxmlformats.org/officeDocument/2006/relationships/hyperlink" Target="https://www.maghrebvoices.com/a/507469.html" TargetMode="External" /><Relationship Id="rId81" Type="http://schemas.openxmlformats.org/officeDocument/2006/relationships/hyperlink" Target="https://www.maghrebvoices.com/a/507584.html" TargetMode="External" /><Relationship Id="rId82" Type="http://schemas.openxmlformats.org/officeDocument/2006/relationships/hyperlink" Target="https://www.maghrebvoices.com/a/507573.html" TargetMode="External" /><Relationship Id="rId83" Type="http://schemas.openxmlformats.org/officeDocument/2006/relationships/hyperlink" Target="https://www.maghrebvoices.com/a/%d8%b1%d9%81%d8%b9-%d8%b1%d8%a7%d9%8a%d8%a9-%d8%a3%d9%85%d8%a7%d8%b2%d9%8a%d8%ba%d9%8a%d8%a9-%d8%a7%d9%84%d9%86%d9%8a%d8%a7%d8%a8%d8%a9-%d8%a7%d9%84%d8%ac%d8%b2%d8%a7%d8%a6%d8%b1%d9%8a%d8%a9-%d8%aa%d8%b7%d9%84%d8%a8-%d8%b3%d8%ac%d9%86-%d9%85%d8%aa%d8%b8%d8%a7%d9%87%d8%b1-%d9%a1%d9%a0-%d8%b3%d9%86%d9%88%d8%a7%d8%aa-/507563.html" TargetMode="External" /><Relationship Id="rId84" Type="http://schemas.openxmlformats.org/officeDocument/2006/relationships/hyperlink" Target="https://www.maghrebvoices.com/a/507609.html" TargetMode="External" /><Relationship Id="rId85" Type="http://schemas.openxmlformats.org/officeDocument/2006/relationships/hyperlink" Target="https://www.maghrebvoices.com/a/507666.html" TargetMode="External" /><Relationship Id="rId86" Type="http://schemas.openxmlformats.org/officeDocument/2006/relationships/hyperlink" Target="https://www.maghrebvoices.com/a/507735.html" TargetMode="External" /><Relationship Id="rId87" Type="http://schemas.openxmlformats.org/officeDocument/2006/relationships/hyperlink" Target="https://www.maghrebvoices.com/a/507700.html" TargetMode="External" /><Relationship Id="rId88" Type="http://schemas.openxmlformats.org/officeDocument/2006/relationships/hyperlink" Target="https://www.maghrebvoices.com/a/508255.html" TargetMode="External" /><Relationship Id="rId89" Type="http://schemas.openxmlformats.org/officeDocument/2006/relationships/hyperlink" Target="https://www.maghrebvoices.com/a/508286.html" TargetMode="External" /><Relationship Id="rId90" Type="http://schemas.openxmlformats.org/officeDocument/2006/relationships/hyperlink" Target="https://www.maghrebvoices.com/a/508356.html" TargetMode="External" /><Relationship Id="rId91" Type="http://schemas.openxmlformats.org/officeDocument/2006/relationships/hyperlink" Target="https://www.maghrebvoices.com/a/508377.html" TargetMode="External" /><Relationship Id="rId92" Type="http://schemas.openxmlformats.org/officeDocument/2006/relationships/hyperlink" Target="https://www.maghrebvoices.com/a/508379.html" TargetMode="External" /><Relationship Id="rId93" Type="http://schemas.openxmlformats.org/officeDocument/2006/relationships/hyperlink" Target="https://www.maghrebvoices.com/a/508381.html" TargetMode="External" /><Relationship Id="rId94" Type="http://schemas.openxmlformats.org/officeDocument/2006/relationships/hyperlink" Target="https://www.maghrebvoices.com/a/%d9%85%d8%aa%d8%b7%d9%88%d8%b9%d8%a7%d8%aa-%d9%88%d8%a8%d9%8a%d9%83%d9%8a%d9%86%d9%8a-%d9%88%d9%83%d8%a8%d8%aa/507892.html" TargetMode="External" /><Relationship Id="rId95" Type="http://schemas.openxmlformats.org/officeDocument/2006/relationships/hyperlink" Target="https://www.maghrebvoices.com/a/%d9%85%d8%aa%d8%b7%d9%88%d8%b9%d8%a7%d8%aa-%d9%88%d8%a8%d9%8a%d9%83%d9%8a%d9%86%d9%8a-%d9%88%d9%83%d8%a8%d8%aa/507892.html" TargetMode="External" /><Relationship Id="rId96" Type="http://schemas.openxmlformats.org/officeDocument/2006/relationships/hyperlink" Target="https://pbs.twimg.com/ext_tw_video_thumb/1158689230941556737/pu/img/e-eo4kaIQv8HS8mx.jpg" TargetMode="External" /><Relationship Id="rId97" Type="http://schemas.openxmlformats.org/officeDocument/2006/relationships/hyperlink" Target="https://pbs.twimg.com/media/EBXP4yqWsAE5g7X.jpg" TargetMode="External" /><Relationship Id="rId98" Type="http://schemas.openxmlformats.org/officeDocument/2006/relationships/hyperlink" Target="https://pbs.twimg.com/media/EBTuBhRXsAEOUl3.jpg" TargetMode="External" /><Relationship Id="rId99" Type="http://schemas.openxmlformats.org/officeDocument/2006/relationships/hyperlink" Target="https://pbs.twimg.com/media/EBjExItWsAAKyr8.jpg" TargetMode="External" /><Relationship Id="rId100" Type="http://schemas.openxmlformats.org/officeDocument/2006/relationships/hyperlink" Target="https://pbs.twimg.com/media/EBn4WmNXoAAUXBY.jpg" TargetMode="External" /><Relationship Id="rId101" Type="http://schemas.openxmlformats.org/officeDocument/2006/relationships/hyperlink" Target="http://pbs.twimg.com/profile_images/1154474311425699840/xtd7VgUT_normal.jpg" TargetMode="External" /><Relationship Id="rId102" Type="http://schemas.openxmlformats.org/officeDocument/2006/relationships/hyperlink" Target="http://pbs.twimg.com/profile_images/1098631629231271938/MXAxKqEs_normal.jpg" TargetMode="External" /><Relationship Id="rId103" Type="http://schemas.openxmlformats.org/officeDocument/2006/relationships/hyperlink" Target="http://pbs.twimg.com/profile_images/600619925334466561/k6SDtyY3_normal.jpg" TargetMode="External" /><Relationship Id="rId104" Type="http://schemas.openxmlformats.org/officeDocument/2006/relationships/hyperlink" Target="http://pbs.twimg.com/profile_images/923697009592360960/gh6oaPZr_normal.jpg" TargetMode="External" /><Relationship Id="rId105" Type="http://schemas.openxmlformats.org/officeDocument/2006/relationships/hyperlink" Target="http://pbs.twimg.com/profile_images/1142763610353127429/Mf8KGCj0_normal.jpg" TargetMode="External" /><Relationship Id="rId106" Type="http://schemas.openxmlformats.org/officeDocument/2006/relationships/hyperlink" Target="http://pbs.twimg.com/profile_images/1025796448066134016/fZR17Qju_normal.jpg" TargetMode="External" /><Relationship Id="rId107" Type="http://schemas.openxmlformats.org/officeDocument/2006/relationships/hyperlink" Target="http://pbs.twimg.com/profile_images/775658195280859136/53qZbgH1_normal.jpg" TargetMode="External" /><Relationship Id="rId108" Type="http://schemas.openxmlformats.org/officeDocument/2006/relationships/hyperlink" Target="http://pbs.twimg.com/profile_images/1154894338813517824/IcLz0x2V_normal.jpg" TargetMode="External" /><Relationship Id="rId109" Type="http://schemas.openxmlformats.org/officeDocument/2006/relationships/hyperlink" Target="http://pbs.twimg.com/profile_images/1154894338813517824/IcLz0x2V_normal.jpg" TargetMode="External" /><Relationship Id="rId110" Type="http://schemas.openxmlformats.org/officeDocument/2006/relationships/hyperlink" Target="http://pbs.twimg.com/profile_images/931310159443447808/sQKYCx8Q_normal.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102322235791077377/dHBkP69l_normal.png" TargetMode="External" /><Relationship Id="rId113" Type="http://schemas.openxmlformats.org/officeDocument/2006/relationships/hyperlink" Target="http://pbs.twimg.com/profile_images/1155610635323023361/ndkXf3yY_normal.jpg" TargetMode="External" /><Relationship Id="rId114" Type="http://schemas.openxmlformats.org/officeDocument/2006/relationships/hyperlink" Target="http://pbs.twimg.com/profile_images/1102322235791077377/dHBkP69l_normal.png" TargetMode="External" /><Relationship Id="rId115" Type="http://schemas.openxmlformats.org/officeDocument/2006/relationships/hyperlink" Target="http://pbs.twimg.com/profile_images/1102322235791077377/dHBkP69l_normal.png" TargetMode="External" /><Relationship Id="rId116" Type="http://schemas.openxmlformats.org/officeDocument/2006/relationships/hyperlink" Target="http://pbs.twimg.com/profile_images/1155610635323023361/ndkXf3yY_normal.jpg" TargetMode="External" /><Relationship Id="rId117" Type="http://schemas.openxmlformats.org/officeDocument/2006/relationships/hyperlink" Target="http://pbs.twimg.com/profile_images/1155610635323023361/ndkXf3yY_normal.jpg" TargetMode="External" /><Relationship Id="rId118" Type="http://schemas.openxmlformats.org/officeDocument/2006/relationships/hyperlink" Target="http://pbs.twimg.com/profile_images/533642146163589121/4dKphGW6_normal.png" TargetMode="External" /><Relationship Id="rId119" Type="http://schemas.openxmlformats.org/officeDocument/2006/relationships/hyperlink" Target="http://pbs.twimg.com/profile_images/765068478281838592/QJWugNHl_normal.jpg" TargetMode="External" /><Relationship Id="rId120" Type="http://schemas.openxmlformats.org/officeDocument/2006/relationships/hyperlink" Target="http://pbs.twimg.com/profile_images/378800000713179506/08a2966fd5b6b6095ce631546bcbb165_normal.png" TargetMode="External" /><Relationship Id="rId121" Type="http://schemas.openxmlformats.org/officeDocument/2006/relationships/hyperlink" Target="http://pbs.twimg.com/profile_images/378800000713179506/08a2966fd5b6b6095ce631546bcbb165_normal.png" TargetMode="External" /><Relationship Id="rId122" Type="http://schemas.openxmlformats.org/officeDocument/2006/relationships/hyperlink" Target="http://pbs.twimg.com/profile_images/1141416861650706437/ewH7hfdN_normal.jpg" TargetMode="External" /><Relationship Id="rId123" Type="http://schemas.openxmlformats.org/officeDocument/2006/relationships/hyperlink" Target="http://pbs.twimg.com/profile_images/1141416861650706437/ewH7hfdN_normal.jpg" TargetMode="External" /><Relationship Id="rId124" Type="http://schemas.openxmlformats.org/officeDocument/2006/relationships/hyperlink" Target="http://pbs.twimg.com/profile_images/1153175843604258816/sK-ObdlV_normal.jpg" TargetMode="External" /><Relationship Id="rId125" Type="http://schemas.openxmlformats.org/officeDocument/2006/relationships/hyperlink" Target="http://pbs.twimg.com/profile_images/1159671106476892160/VoxwLDjg_normal.jpg" TargetMode="External" /><Relationship Id="rId126" Type="http://schemas.openxmlformats.org/officeDocument/2006/relationships/hyperlink" Target="http://pbs.twimg.com/profile_images/1159671106476892160/VoxwLDjg_normal.jpg" TargetMode="External" /><Relationship Id="rId127" Type="http://schemas.openxmlformats.org/officeDocument/2006/relationships/hyperlink" Target="http://pbs.twimg.com/profile_images/3167378124/6a0631f05f0f4a182ba0ab8483248260_normal.jpeg" TargetMode="External" /><Relationship Id="rId128" Type="http://schemas.openxmlformats.org/officeDocument/2006/relationships/hyperlink" Target="http://pbs.twimg.com/profile_images/1104691849187479552/ggy9hqM4_normal.png" TargetMode="External" /><Relationship Id="rId129" Type="http://schemas.openxmlformats.org/officeDocument/2006/relationships/hyperlink" Target="http://pbs.twimg.com/profile_images/1146868408543252485/TsW1hw_p_normal.jpg" TargetMode="External" /><Relationship Id="rId130" Type="http://schemas.openxmlformats.org/officeDocument/2006/relationships/hyperlink" Target="https://pbs.twimg.com/ext_tw_video_thumb/1158689230941556737/pu/img/e-eo4kaIQv8HS8mx.jpg" TargetMode="External" /><Relationship Id="rId131" Type="http://schemas.openxmlformats.org/officeDocument/2006/relationships/hyperlink" Target="http://pbs.twimg.com/profile_images/1157289637217538050/FmV4q6xZ_normal.jpg" TargetMode="External" /><Relationship Id="rId132" Type="http://schemas.openxmlformats.org/officeDocument/2006/relationships/hyperlink" Target="http://pbs.twimg.com/profile_images/1157289637217538050/FmV4q6xZ_normal.jpg" TargetMode="External" /><Relationship Id="rId133" Type="http://schemas.openxmlformats.org/officeDocument/2006/relationships/hyperlink" Target="http://pbs.twimg.com/profile_images/848892208388427777/igk1ktjF_normal.jpg" TargetMode="External" /><Relationship Id="rId134" Type="http://schemas.openxmlformats.org/officeDocument/2006/relationships/hyperlink" Target="http://pbs.twimg.com/profile_images/848892208388427777/igk1ktjF_normal.jpg" TargetMode="External" /><Relationship Id="rId135" Type="http://schemas.openxmlformats.org/officeDocument/2006/relationships/hyperlink" Target="http://pbs.twimg.com/profile_images/848892208388427777/igk1ktjF_normal.jpg" TargetMode="External" /><Relationship Id="rId136" Type="http://schemas.openxmlformats.org/officeDocument/2006/relationships/hyperlink" Target="http://pbs.twimg.com/profile_images/752548929301057537/IxsEeQvh_normal.jpg" TargetMode="External" /><Relationship Id="rId137" Type="http://schemas.openxmlformats.org/officeDocument/2006/relationships/hyperlink" Target="http://pbs.twimg.com/profile_images/1151454666900852738/3Mkfzaua_normal.jpg" TargetMode="External" /><Relationship Id="rId138" Type="http://schemas.openxmlformats.org/officeDocument/2006/relationships/hyperlink" Target="http://pbs.twimg.com/profile_images/1157987724575612928/U9DkXOTt_normal.jpg" TargetMode="External" /><Relationship Id="rId139" Type="http://schemas.openxmlformats.org/officeDocument/2006/relationships/hyperlink" Target="http://pbs.twimg.com/profile_images/902835632787021824/c3ohqvri_normal.jpg" TargetMode="External" /><Relationship Id="rId140" Type="http://schemas.openxmlformats.org/officeDocument/2006/relationships/hyperlink" Target="http://pbs.twimg.com/profile_images/2367929038/0qsru60p790oq97unbps_normal.jpeg" TargetMode="External" /><Relationship Id="rId141" Type="http://schemas.openxmlformats.org/officeDocument/2006/relationships/hyperlink" Target="http://pbs.twimg.com/profile_images/929709839797964802/MZwR1zL4_normal.jpg" TargetMode="External" /><Relationship Id="rId142" Type="http://schemas.openxmlformats.org/officeDocument/2006/relationships/hyperlink" Target="http://pbs.twimg.com/profile_images/1127594665627222017/X7yTj_qc_normal.jpg" TargetMode="External" /><Relationship Id="rId143" Type="http://schemas.openxmlformats.org/officeDocument/2006/relationships/hyperlink" Target="http://pbs.twimg.com/profile_images/1127594665627222017/X7yTj_qc_normal.jpg" TargetMode="External" /><Relationship Id="rId144" Type="http://schemas.openxmlformats.org/officeDocument/2006/relationships/hyperlink" Target="http://pbs.twimg.com/profile_images/1109922257701351424/6lovHtFx_normal.jpg" TargetMode="External" /><Relationship Id="rId145" Type="http://schemas.openxmlformats.org/officeDocument/2006/relationships/hyperlink" Target="http://pbs.twimg.com/profile_images/1109922257701351424/6lovHtFx_normal.jpg" TargetMode="External" /><Relationship Id="rId146" Type="http://schemas.openxmlformats.org/officeDocument/2006/relationships/hyperlink" Target="http://pbs.twimg.com/profile_images/1109922257701351424/6lovHtFx_normal.jpg" TargetMode="External" /><Relationship Id="rId147" Type="http://schemas.openxmlformats.org/officeDocument/2006/relationships/hyperlink" Target="http://pbs.twimg.com/profile_images/1109922257701351424/6lovHtFx_normal.jpg" TargetMode="External" /><Relationship Id="rId148" Type="http://schemas.openxmlformats.org/officeDocument/2006/relationships/hyperlink" Target="http://pbs.twimg.com/profile_images/1100064067941793793/pOU7B-cH_normal.jpg" TargetMode="External" /><Relationship Id="rId149" Type="http://schemas.openxmlformats.org/officeDocument/2006/relationships/hyperlink" Target="http://pbs.twimg.com/profile_images/1100064067941793793/pOU7B-cH_normal.jpg" TargetMode="External" /><Relationship Id="rId150" Type="http://schemas.openxmlformats.org/officeDocument/2006/relationships/hyperlink" Target="http://pbs.twimg.com/profile_images/1158767819883986944/1jhFJ15b_normal.jpg" TargetMode="External" /><Relationship Id="rId151" Type="http://schemas.openxmlformats.org/officeDocument/2006/relationships/hyperlink" Target="http://pbs.twimg.com/profile_images/861220899621666816/hKl4gTRm_normal.jpg" TargetMode="External" /><Relationship Id="rId152" Type="http://schemas.openxmlformats.org/officeDocument/2006/relationships/hyperlink" Target="http://pbs.twimg.com/profile_images/861220899621666816/hKl4gTRm_normal.jpg" TargetMode="External" /><Relationship Id="rId153" Type="http://schemas.openxmlformats.org/officeDocument/2006/relationships/hyperlink" Target="http://pbs.twimg.com/profile_images/1033476783306366990/JJuhnTmC_normal.jpg" TargetMode="External" /><Relationship Id="rId154" Type="http://schemas.openxmlformats.org/officeDocument/2006/relationships/hyperlink" Target="http://pbs.twimg.com/profile_images/1033476783306366990/JJuhnTmC_normal.jpg" TargetMode="External" /><Relationship Id="rId155" Type="http://schemas.openxmlformats.org/officeDocument/2006/relationships/hyperlink" Target="http://pbs.twimg.com/profile_images/1033476783306366990/JJuhnTmC_normal.jpg" TargetMode="External" /><Relationship Id="rId156" Type="http://schemas.openxmlformats.org/officeDocument/2006/relationships/hyperlink" Target="http://pbs.twimg.com/profile_images/980902833410240512/RBKUwnML_normal.jpg" TargetMode="External" /><Relationship Id="rId157" Type="http://schemas.openxmlformats.org/officeDocument/2006/relationships/hyperlink" Target="http://pbs.twimg.com/profile_images/980902833410240512/RBKUwnML_normal.jpg" TargetMode="External" /><Relationship Id="rId158" Type="http://schemas.openxmlformats.org/officeDocument/2006/relationships/hyperlink" Target="http://pbs.twimg.com/profile_images/980902833410240512/RBKUwnML_normal.jpg" TargetMode="External" /><Relationship Id="rId159" Type="http://schemas.openxmlformats.org/officeDocument/2006/relationships/hyperlink" Target="http://pbs.twimg.com/profile_images/980902833410240512/RBKUwnML_normal.jpg" TargetMode="External" /><Relationship Id="rId160" Type="http://schemas.openxmlformats.org/officeDocument/2006/relationships/hyperlink" Target="http://pbs.twimg.com/profile_images/980902833410240512/RBKUwnML_normal.jpg" TargetMode="External" /><Relationship Id="rId161" Type="http://schemas.openxmlformats.org/officeDocument/2006/relationships/hyperlink" Target="https://pbs.twimg.com/media/EBXP4yqWsAE5g7X.jpg" TargetMode="External" /><Relationship Id="rId162" Type="http://schemas.openxmlformats.org/officeDocument/2006/relationships/hyperlink" Target="http://pbs.twimg.com/profile_images/1033476783306366990/JJuhnTmC_normal.jpg" TargetMode="External" /><Relationship Id="rId163" Type="http://schemas.openxmlformats.org/officeDocument/2006/relationships/hyperlink" Target="http://pbs.twimg.com/profile_images/1033476783306366990/JJuhnTmC_normal.jpg" TargetMode="External" /><Relationship Id="rId164" Type="http://schemas.openxmlformats.org/officeDocument/2006/relationships/hyperlink" Target="http://pbs.twimg.com/profile_images/1033476783306366990/JJuhnTmC_normal.jpg" TargetMode="External" /><Relationship Id="rId165" Type="http://schemas.openxmlformats.org/officeDocument/2006/relationships/hyperlink" Target="http://pbs.twimg.com/profile_images/1033476783306366990/JJuhnTmC_normal.jpg" TargetMode="External" /><Relationship Id="rId166" Type="http://schemas.openxmlformats.org/officeDocument/2006/relationships/hyperlink" Target="http://pbs.twimg.com/profile_images/1033476783306366990/JJuhnTmC_normal.jpg" TargetMode="External" /><Relationship Id="rId167" Type="http://schemas.openxmlformats.org/officeDocument/2006/relationships/hyperlink" Target="http://pbs.twimg.com/profile_images/1033476783306366990/JJuhnTmC_normal.jpg" TargetMode="External" /><Relationship Id="rId168" Type="http://schemas.openxmlformats.org/officeDocument/2006/relationships/hyperlink" Target="http://pbs.twimg.com/profile_images/1033476783306366990/JJuhnTmC_normal.jpg" TargetMode="External" /><Relationship Id="rId169" Type="http://schemas.openxmlformats.org/officeDocument/2006/relationships/hyperlink" Target="http://pbs.twimg.com/profile_images/980902833410240512/RBKUwnML_normal.jpg" TargetMode="External" /><Relationship Id="rId170" Type="http://schemas.openxmlformats.org/officeDocument/2006/relationships/hyperlink" Target="http://pbs.twimg.com/profile_images/980902833410240512/RBKUwnML_normal.jpg" TargetMode="External" /><Relationship Id="rId171" Type="http://schemas.openxmlformats.org/officeDocument/2006/relationships/hyperlink" Target="http://pbs.twimg.com/profile_images/980902833410240512/RBKUwnML_normal.jpg" TargetMode="External" /><Relationship Id="rId172" Type="http://schemas.openxmlformats.org/officeDocument/2006/relationships/hyperlink" Target="http://pbs.twimg.com/profile_images/980902833410240512/RBKUwnML_normal.jpg" TargetMode="External" /><Relationship Id="rId173" Type="http://schemas.openxmlformats.org/officeDocument/2006/relationships/hyperlink" Target="http://pbs.twimg.com/profile_images/980902833410240512/RBKUwnML_normal.jpg" TargetMode="External" /><Relationship Id="rId174" Type="http://schemas.openxmlformats.org/officeDocument/2006/relationships/hyperlink" Target="http://pbs.twimg.com/profile_images/980902833410240512/RBKUwnML_normal.jpg" TargetMode="External" /><Relationship Id="rId175" Type="http://schemas.openxmlformats.org/officeDocument/2006/relationships/hyperlink" Target="http://pbs.twimg.com/profile_images/980902833410240512/RBKUwnML_normal.jpg" TargetMode="External" /><Relationship Id="rId176" Type="http://schemas.openxmlformats.org/officeDocument/2006/relationships/hyperlink" Target="http://pbs.twimg.com/profile_images/980902833410240512/RBKUwnML_normal.jpg" TargetMode="External" /><Relationship Id="rId177" Type="http://schemas.openxmlformats.org/officeDocument/2006/relationships/hyperlink" Target="http://pbs.twimg.com/profile_images/980902833410240512/RBKUwnML_normal.jpg" TargetMode="External" /><Relationship Id="rId178" Type="http://schemas.openxmlformats.org/officeDocument/2006/relationships/hyperlink" Target="http://pbs.twimg.com/profile_images/980902833410240512/RBKUwnML_normal.jpg" TargetMode="External" /><Relationship Id="rId179" Type="http://schemas.openxmlformats.org/officeDocument/2006/relationships/hyperlink" Target="http://pbs.twimg.com/profile_images/579983182323318784/UawPSSPA_normal.jpg" TargetMode="External" /><Relationship Id="rId180" Type="http://schemas.openxmlformats.org/officeDocument/2006/relationships/hyperlink" Target="http://pbs.twimg.com/profile_images/579983182323318784/UawPSSPA_normal.jpg" TargetMode="External" /><Relationship Id="rId181" Type="http://schemas.openxmlformats.org/officeDocument/2006/relationships/hyperlink" Target="http://pbs.twimg.com/profile_images/579983182323318784/UawPSSPA_normal.jpg" TargetMode="External" /><Relationship Id="rId182" Type="http://schemas.openxmlformats.org/officeDocument/2006/relationships/hyperlink" Target="http://pbs.twimg.com/profile_images/579983182323318784/UawPSSPA_normal.jpg" TargetMode="External" /><Relationship Id="rId183" Type="http://schemas.openxmlformats.org/officeDocument/2006/relationships/hyperlink" Target="http://pbs.twimg.com/profile_images/579983182323318784/UawPSSPA_normal.jpg" TargetMode="External" /><Relationship Id="rId184" Type="http://schemas.openxmlformats.org/officeDocument/2006/relationships/hyperlink" Target="http://pbs.twimg.com/profile_images/579983182323318784/UawPSSPA_normal.jpg" TargetMode="External" /><Relationship Id="rId185" Type="http://schemas.openxmlformats.org/officeDocument/2006/relationships/hyperlink" Target="http://pbs.twimg.com/profile_images/1148329436468695040/nI_mjIgz_normal.jpg" TargetMode="External" /><Relationship Id="rId186" Type="http://schemas.openxmlformats.org/officeDocument/2006/relationships/hyperlink" Target="http://pbs.twimg.com/profile_images/720042672220712962/ca5NO_ZP_normal.jpg" TargetMode="External" /><Relationship Id="rId187" Type="http://schemas.openxmlformats.org/officeDocument/2006/relationships/hyperlink" Target="http://pbs.twimg.com/profile_images/1155098224908230656/1kgnCSiC_normal.jpg" TargetMode="External" /><Relationship Id="rId188" Type="http://schemas.openxmlformats.org/officeDocument/2006/relationships/hyperlink" Target="http://pbs.twimg.com/profile_images/1155098224908230656/1kgnCSiC_normal.jpg" TargetMode="External" /><Relationship Id="rId189" Type="http://schemas.openxmlformats.org/officeDocument/2006/relationships/hyperlink" Target="http://pbs.twimg.com/profile_images/2792559006/3529e9dc5a47539937957fe4b7790b6b_normal.jpeg" TargetMode="External" /><Relationship Id="rId190" Type="http://schemas.openxmlformats.org/officeDocument/2006/relationships/hyperlink" Target="http://pbs.twimg.com/profile_images/3180274285/7b1a3c49240659869d9788590d8aa077_normal.jpeg" TargetMode="External" /><Relationship Id="rId191" Type="http://schemas.openxmlformats.org/officeDocument/2006/relationships/hyperlink" Target="http://pbs.twimg.com/profile_images/1138117849682235392/IxWFjClF_normal.jpg" TargetMode="External" /><Relationship Id="rId192" Type="http://schemas.openxmlformats.org/officeDocument/2006/relationships/hyperlink" Target="http://pbs.twimg.com/profile_images/1158295875443220480/7auKBHFb_normal.jpg" TargetMode="External" /><Relationship Id="rId193" Type="http://schemas.openxmlformats.org/officeDocument/2006/relationships/hyperlink" Target="http://pbs.twimg.com/profile_images/378800000806978686/35b4428a18b7515a1e9b022d34ef7529_normal.jpeg" TargetMode="External" /><Relationship Id="rId194" Type="http://schemas.openxmlformats.org/officeDocument/2006/relationships/hyperlink" Target="http://pbs.twimg.com/profile_images/1145034487526494208/zL83ef1-_normal.png" TargetMode="External" /><Relationship Id="rId195" Type="http://schemas.openxmlformats.org/officeDocument/2006/relationships/hyperlink" Target="http://pbs.twimg.com/profile_images/1161199703691841536/OVCmpmva_normal.jpg" TargetMode="External" /><Relationship Id="rId196" Type="http://schemas.openxmlformats.org/officeDocument/2006/relationships/hyperlink" Target="http://pbs.twimg.com/profile_images/514566529057177600/a2kPW4XW_normal.jpeg" TargetMode="External" /><Relationship Id="rId197" Type="http://schemas.openxmlformats.org/officeDocument/2006/relationships/hyperlink" Target="http://pbs.twimg.com/profile_images/2459424067/an31fztcwwbseys3f8lm_normal.jpeg" TargetMode="External" /><Relationship Id="rId198" Type="http://schemas.openxmlformats.org/officeDocument/2006/relationships/hyperlink" Target="http://pbs.twimg.com/profile_images/1158892311792816128/cB0dZHgp_normal.jpg" TargetMode="External" /><Relationship Id="rId199" Type="http://schemas.openxmlformats.org/officeDocument/2006/relationships/hyperlink" Target="http://pbs.twimg.com/profile_images/1158892311792816128/cB0dZHgp_normal.jpg" TargetMode="External" /><Relationship Id="rId200" Type="http://schemas.openxmlformats.org/officeDocument/2006/relationships/hyperlink" Target="http://pbs.twimg.com/profile_images/1147961929631248384/Nr3gwfJ6_normal.jpg" TargetMode="External" /><Relationship Id="rId201" Type="http://schemas.openxmlformats.org/officeDocument/2006/relationships/hyperlink" Target="http://pbs.twimg.com/profile_images/1147961929631248384/Nr3gwfJ6_normal.jpg" TargetMode="External" /><Relationship Id="rId202" Type="http://schemas.openxmlformats.org/officeDocument/2006/relationships/hyperlink" Target="http://pbs.twimg.com/profile_images/1099006555968729090/pmvyJXya_normal.jpg" TargetMode="External" /><Relationship Id="rId203" Type="http://schemas.openxmlformats.org/officeDocument/2006/relationships/hyperlink" Target="http://pbs.twimg.com/profile_images/1099006555968729090/pmvyJXya_normal.jpg" TargetMode="External" /><Relationship Id="rId204" Type="http://schemas.openxmlformats.org/officeDocument/2006/relationships/hyperlink" Target="http://pbs.twimg.com/profile_images/1145465449578151937/MCdOFHCP_normal.jpg" TargetMode="External" /><Relationship Id="rId205" Type="http://schemas.openxmlformats.org/officeDocument/2006/relationships/hyperlink" Target="http://pbs.twimg.com/profile_images/1145465449578151937/MCdOFHCP_normal.jpg" TargetMode="External" /><Relationship Id="rId206" Type="http://schemas.openxmlformats.org/officeDocument/2006/relationships/hyperlink" Target="http://pbs.twimg.com/profile_images/588870383668858880/727jWZ5X_normal.jpg" TargetMode="External" /><Relationship Id="rId207" Type="http://schemas.openxmlformats.org/officeDocument/2006/relationships/hyperlink" Target="https://pbs.twimg.com/media/EBTuBhRXsAEOUl3.jpg" TargetMode="External" /><Relationship Id="rId208" Type="http://schemas.openxmlformats.org/officeDocument/2006/relationships/hyperlink" Target="https://pbs.twimg.com/media/EBjExItWsAAKyr8.jpg" TargetMode="External" /><Relationship Id="rId209" Type="http://schemas.openxmlformats.org/officeDocument/2006/relationships/hyperlink" Target="http://pbs.twimg.com/profile_images/906117472285327361/UAQQMLsI_normal.jpg" TargetMode="External" /><Relationship Id="rId210" Type="http://schemas.openxmlformats.org/officeDocument/2006/relationships/hyperlink" Target="http://pbs.twimg.com/profile_images/847478321059418112/ryxr2qUM_normal.jpg" TargetMode="External" /><Relationship Id="rId211" Type="http://schemas.openxmlformats.org/officeDocument/2006/relationships/hyperlink" Target="http://pbs.twimg.com/profile_images/847478321059418112/ryxr2qUM_normal.jpg" TargetMode="External" /><Relationship Id="rId212" Type="http://schemas.openxmlformats.org/officeDocument/2006/relationships/hyperlink" Target="http://pbs.twimg.com/profile_images/847478321059418112/ryxr2qUM_normal.jpg" TargetMode="External" /><Relationship Id="rId213" Type="http://schemas.openxmlformats.org/officeDocument/2006/relationships/hyperlink" Target="http://pbs.twimg.com/profile_images/847478321059418112/ryxr2qUM_normal.jpg" TargetMode="External" /><Relationship Id="rId214" Type="http://schemas.openxmlformats.org/officeDocument/2006/relationships/hyperlink" Target="http://pbs.twimg.com/profile_images/847478321059418112/ryxr2qUM_normal.jpg" TargetMode="External" /><Relationship Id="rId215" Type="http://schemas.openxmlformats.org/officeDocument/2006/relationships/hyperlink" Target="http://pbs.twimg.com/profile_images/847478321059418112/ryxr2qUM_normal.jpg" TargetMode="External" /><Relationship Id="rId216" Type="http://schemas.openxmlformats.org/officeDocument/2006/relationships/hyperlink" Target="http://pbs.twimg.com/profile_images/847478321059418112/ryxr2qUM_normal.jpg" TargetMode="External" /><Relationship Id="rId217" Type="http://schemas.openxmlformats.org/officeDocument/2006/relationships/hyperlink" Target="https://pbs.twimg.com/media/EBn4WmNXoAAUXBY.jpg" TargetMode="External" /><Relationship Id="rId218" Type="http://schemas.openxmlformats.org/officeDocument/2006/relationships/hyperlink" Target="http://pbs.twimg.com/profile_images/821352650381950976/IPIn31oR_normal.jpg" TargetMode="External" /><Relationship Id="rId219" Type="http://schemas.openxmlformats.org/officeDocument/2006/relationships/hyperlink" Target="http://pbs.twimg.com/profile_images/1102515357401649152/AoQhZB1x_normal.png" TargetMode="External" /><Relationship Id="rId220" Type="http://schemas.openxmlformats.org/officeDocument/2006/relationships/hyperlink" Target="http://pbs.twimg.com/profile_images/717812670880157700/tTlLrnSn_normal.jpg" TargetMode="External" /><Relationship Id="rId221" Type="http://schemas.openxmlformats.org/officeDocument/2006/relationships/hyperlink" Target="http://pbs.twimg.com/profile_images/378800000652380624/83dc0b70cb4e8028993dc1af88e8f40f_normal.jpeg" TargetMode="External" /><Relationship Id="rId222" Type="http://schemas.openxmlformats.org/officeDocument/2006/relationships/hyperlink" Target="http://pbs.twimg.com/profile_images/378800000679621723/6d3a62532aa4ee8b92543916e3cd2bf0_normal.jpeg" TargetMode="External" /><Relationship Id="rId223" Type="http://schemas.openxmlformats.org/officeDocument/2006/relationships/hyperlink" Target="http://pbs.twimg.com/profile_images/378800000679621723/6d3a62532aa4ee8b92543916e3cd2bf0_normal.jpeg" TargetMode="External" /><Relationship Id="rId224" Type="http://schemas.openxmlformats.org/officeDocument/2006/relationships/hyperlink" Target="http://pbs.twimg.com/profile_images/1060719260107001856/BqrR4DYf_normal.jpg" TargetMode="External" /><Relationship Id="rId225" Type="http://schemas.openxmlformats.org/officeDocument/2006/relationships/hyperlink" Target="http://pbs.twimg.com/profile_images/1060719260107001856/BqrR4DYf_normal.jpg" TargetMode="External" /><Relationship Id="rId226" Type="http://schemas.openxmlformats.org/officeDocument/2006/relationships/hyperlink" Target="http://pbs.twimg.com/profile_images/1060719260107001856/BqrR4DYf_normal.jpg" TargetMode="External" /><Relationship Id="rId227" Type="http://schemas.openxmlformats.org/officeDocument/2006/relationships/hyperlink" Target="http://pbs.twimg.com/profile_images/1060719260107001856/BqrR4DYf_normal.jpg" TargetMode="External" /><Relationship Id="rId228" Type="http://schemas.openxmlformats.org/officeDocument/2006/relationships/hyperlink" Target="http://pbs.twimg.com/profile_images/1060719260107001856/BqrR4DYf_normal.jpg" TargetMode="External" /><Relationship Id="rId229" Type="http://schemas.openxmlformats.org/officeDocument/2006/relationships/hyperlink" Target="http://pbs.twimg.com/profile_images/1060719260107001856/BqrR4DYf_normal.jpg" TargetMode="External" /><Relationship Id="rId230" Type="http://schemas.openxmlformats.org/officeDocument/2006/relationships/hyperlink" Target="http://pbs.twimg.com/profile_images/1060719260107001856/BqrR4DYf_normal.jpg" TargetMode="External" /><Relationship Id="rId231" Type="http://schemas.openxmlformats.org/officeDocument/2006/relationships/hyperlink" Target="http://pbs.twimg.com/profile_images/1060719260107001856/BqrR4DYf_normal.jpg" TargetMode="External" /><Relationship Id="rId232" Type="http://schemas.openxmlformats.org/officeDocument/2006/relationships/hyperlink" Target="http://pbs.twimg.com/profile_images/1060719260107001856/BqrR4DYf_normal.jpg" TargetMode="External" /><Relationship Id="rId233" Type="http://schemas.openxmlformats.org/officeDocument/2006/relationships/hyperlink" Target="http://pbs.twimg.com/profile_images/1060719260107001856/BqrR4DYf_normal.jpg" TargetMode="External" /><Relationship Id="rId234" Type="http://schemas.openxmlformats.org/officeDocument/2006/relationships/hyperlink" Target="http://pbs.twimg.com/profile_images/1060719260107001856/BqrR4DYf_normal.jpg" TargetMode="External" /><Relationship Id="rId235" Type="http://schemas.openxmlformats.org/officeDocument/2006/relationships/hyperlink" Target="http://pbs.twimg.com/profile_images/1060719260107001856/BqrR4DYf_normal.jpg" TargetMode="External" /><Relationship Id="rId236" Type="http://schemas.openxmlformats.org/officeDocument/2006/relationships/hyperlink" Target="http://pbs.twimg.com/profile_images/1060719260107001856/BqrR4DYf_normal.jpg" TargetMode="External" /><Relationship Id="rId237" Type="http://schemas.openxmlformats.org/officeDocument/2006/relationships/hyperlink" Target="http://pbs.twimg.com/profile_images/1060719260107001856/BqrR4DYf_normal.jpg" TargetMode="External" /><Relationship Id="rId238" Type="http://schemas.openxmlformats.org/officeDocument/2006/relationships/hyperlink" Target="http://pbs.twimg.com/profile_images/1060719260107001856/BqrR4DYf_normal.jpg" TargetMode="External" /><Relationship Id="rId239" Type="http://schemas.openxmlformats.org/officeDocument/2006/relationships/hyperlink" Target="http://pbs.twimg.com/profile_images/1060719260107001856/BqrR4DYf_normal.jpg" TargetMode="External" /><Relationship Id="rId240" Type="http://schemas.openxmlformats.org/officeDocument/2006/relationships/hyperlink" Target="http://pbs.twimg.com/profile_images/1060719260107001856/BqrR4DYf_normal.jpg" TargetMode="External" /><Relationship Id="rId241" Type="http://schemas.openxmlformats.org/officeDocument/2006/relationships/hyperlink" Target="http://pbs.twimg.com/profile_images/1060719260107001856/BqrR4DYf_normal.jpg" TargetMode="External" /><Relationship Id="rId242" Type="http://schemas.openxmlformats.org/officeDocument/2006/relationships/hyperlink" Target="http://pbs.twimg.com/profile_images/1060719260107001856/BqrR4DYf_normal.jpg" TargetMode="External" /><Relationship Id="rId243" Type="http://schemas.openxmlformats.org/officeDocument/2006/relationships/hyperlink" Target="http://pbs.twimg.com/profile_images/1060719260107001856/BqrR4DYf_normal.jpg" TargetMode="External" /><Relationship Id="rId244" Type="http://schemas.openxmlformats.org/officeDocument/2006/relationships/hyperlink" Target="http://pbs.twimg.com/profile_images/1060719260107001856/BqrR4DYf_normal.jpg" TargetMode="External" /><Relationship Id="rId245" Type="http://schemas.openxmlformats.org/officeDocument/2006/relationships/hyperlink" Target="http://pbs.twimg.com/profile_images/1060719260107001856/BqrR4DYf_normal.jpg" TargetMode="External" /><Relationship Id="rId246" Type="http://schemas.openxmlformats.org/officeDocument/2006/relationships/hyperlink" Target="http://pbs.twimg.com/profile_images/1060719260107001856/BqrR4DYf_normal.jpg" TargetMode="External" /><Relationship Id="rId247" Type="http://schemas.openxmlformats.org/officeDocument/2006/relationships/hyperlink" Target="http://pbs.twimg.com/profile_images/1060719260107001856/BqrR4DYf_normal.jpg" TargetMode="External" /><Relationship Id="rId248" Type="http://schemas.openxmlformats.org/officeDocument/2006/relationships/hyperlink" Target="http://pbs.twimg.com/profile_images/1060719260107001856/BqrR4DYf_normal.jpg" TargetMode="External" /><Relationship Id="rId249" Type="http://schemas.openxmlformats.org/officeDocument/2006/relationships/hyperlink" Target="http://pbs.twimg.com/profile_images/1060719260107001856/BqrR4DYf_normal.jpg" TargetMode="External" /><Relationship Id="rId250" Type="http://schemas.openxmlformats.org/officeDocument/2006/relationships/hyperlink" Target="http://pbs.twimg.com/profile_images/1060719260107001856/BqrR4DYf_normal.jpg" TargetMode="External" /><Relationship Id="rId251" Type="http://schemas.openxmlformats.org/officeDocument/2006/relationships/hyperlink" Target="http://pbs.twimg.com/profile_images/1060719260107001856/BqrR4DYf_normal.jpg" TargetMode="External" /><Relationship Id="rId252" Type="http://schemas.openxmlformats.org/officeDocument/2006/relationships/hyperlink" Target="http://pbs.twimg.com/profile_images/1060719260107001856/BqrR4DYf_normal.jpg" TargetMode="External" /><Relationship Id="rId253" Type="http://schemas.openxmlformats.org/officeDocument/2006/relationships/hyperlink" Target="http://pbs.twimg.com/profile_images/1060719260107001856/BqrR4DYf_normal.jpg" TargetMode="External" /><Relationship Id="rId254" Type="http://schemas.openxmlformats.org/officeDocument/2006/relationships/hyperlink" Target="http://pbs.twimg.com/profile_images/877264336884031488/uWeHJR2O_normal.jpg" TargetMode="External" /><Relationship Id="rId255" Type="http://schemas.openxmlformats.org/officeDocument/2006/relationships/hyperlink" Target="https://twitter.com/#!/16_charaf/status/1156531818033766401" TargetMode="External" /><Relationship Id="rId256" Type="http://schemas.openxmlformats.org/officeDocument/2006/relationships/hyperlink" Target="https://twitter.com/#!/salamjad3/status/1156540337453764609" TargetMode="External" /><Relationship Id="rId257" Type="http://schemas.openxmlformats.org/officeDocument/2006/relationships/hyperlink" Target="https://twitter.com/#!/rafikosb/status/1156625154316877824" TargetMode="External" /><Relationship Id="rId258" Type="http://schemas.openxmlformats.org/officeDocument/2006/relationships/hyperlink" Target="https://twitter.com/#!/khalid10elghali/status/1156633566220083200" TargetMode="External" /><Relationship Id="rId259" Type="http://schemas.openxmlformats.org/officeDocument/2006/relationships/hyperlink" Target="https://twitter.com/#!/tama_frasich/status/1156644923107680258" TargetMode="External" /><Relationship Id="rId260" Type="http://schemas.openxmlformats.org/officeDocument/2006/relationships/hyperlink" Target="https://twitter.com/#!/fatimaelatik/status/1156651966044475392" TargetMode="External" /><Relationship Id="rId261" Type="http://schemas.openxmlformats.org/officeDocument/2006/relationships/hyperlink" Target="https://twitter.com/#!/mohamedbourbab/status/1157057295504818176" TargetMode="External" /><Relationship Id="rId262" Type="http://schemas.openxmlformats.org/officeDocument/2006/relationships/hyperlink" Target="https://twitter.com/#!/kimberlystea/status/1157319927352692736" TargetMode="External" /><Relationship Id="rId263" Type="http://schemas.openxmlformats.org/officeDocument/2006/relationships/hyperlink" Target="https://twitter.com/#!/kimberlystea/status/1157319927352692736" TargetMode="External" /><Relationship Id="rId264" Type="http://schemas.openxmlformats.org/officeDocument/2006/relationships/hyperlink" Target="https://twitter.com/#!/hamouch_s/status/1157373883256836096" TargetMode="External" /><Relationship Id="rId265" Type="http://schemas.openxmlformats.org/officeDocument/2006/relationships/hyperlink" Target="https://twitter.com/#!/elbennaoui/status/1157797326808846336" TargetMode="External" /><Relationship Id="rId266" Type="http://schemas.openxmlformats.org/officeDocument/2006/relationships/hyperlink" Target="https://twitter.com/#!/chehbi/status/1158056538499637249" TargetMode="External" /><Relationship Id="rId267" Type="http://schemas.openxmlformats.org/officeDocument/2006/relationships/hyperlink" Target="https://twitter.com/#!/marocprimitivo/status/1158070480873693186" TargetMode="External" /><Relationship Id="rId268" Type="http://schemas.openxmlformats.org/officeDocument/2006/relationships/hyperlink" Target="https://twitter.com/#!/chehbi/status/1158056538499637249" TargetMode="External" /><Relationship Id="rId269" Type="http://schemas.openxmlformats.org/officeDocument/2006/relationships/hyperlink" Target="https://twitter.com/#!/chehbi/status/1158056538499637249" TargetMode="External" /><Relationship Id="rId270" Type="http://schemas.openxmlformats.org/officeDocument/2006/relationships/hyperlink" Target="https://twitter.com/#!/marocprimitivo/status/1158070480873693186" TargetMode="External" /><Relationship Id="rId271" Type="http://schemas.openxmlformats.org/officeDocument/2006/relationships/hyperlink" Target="https://twitter.com/#!/marocprimitivo/status/1158070480873693186" TargetMode="External" /><Relationship Id="rId272" Type="http://schemas.openxmlformats.org/officeDocument/2006/relationships/hyperlink" Target="https://twitter.com/#!/mtawja/status/1158123454719283202" TargetMode="External" /><Relationship Id="rId273" Type="http://schemas.openxmlformats.org/officeDocument/2006/relationships/hyperlink" Target="https://twitter.com/#!/sid_hammadi/status/1158179361486454784" TargetMode="External" /><Relationship Id="rId274" Type="http://schemas.openxmlformats.org/officeDocument/2006/relationships/hyperlink" Target="https://twitter.com/#!/mamdouhrabie2/status/1158690358890520578" TargetMode="External" /><Relationship Id="rId275" Type="http://schemas.openxmlformats.org/officeDocument/2006/relationships/hyperlink" Target="https://twitter.com/#!/mamdouhrabie2/status/1158690358890520578" TargetMode="External" /><Relationship Id="rId276" Type="http://schemas.openxmlformats.org/officeDocument/2006/relationships/hyperlink" Target="https://twitter.com/#!/najm090/status/1158691858714771457" TargetMode="External" /><Relationship Id="rId277" Type="http://schemas.openxmlformats.org/officeDocument/2006/relationships/hyperlink" Target="https://twitter.com/#!/najm090/status/1158691858714771457" TargetMode="External" /><Relationship Id="rId278" Type="http://schemas.openxmlformats.org/officeDocument/2006/relationships/hyperlink" Target="https://twitter.com/#!/secularlibyan/status/1158693692204605440" TargetMode="External" /><Relationship Id="rId279" Type="http://schemas.openxmlformats.org/officeDocument/2006/relationships/hyperlink" Target="https://twitter.com/#!/anarawa3/status/1158696182195064834" TargetMode="External" /><Relationship Id="rId280" Type="http://schemas.openxmlformats.org/officeDocument/2006/relationships/hyperlink" Target="https://twitter.com/#!/anarawa3/status/1158696182195064834" TargetMode="External" /><Relationship Id="rId281" Type="http://schemas.openxmlformats.org/officeDocument/2006/relationships/hyperlink" Target="https://twitter.com/#!/vankaas/status/1158714376767098880" TargetMode="External" /><Relationship Id="rId282" Type="http://schemas.openxmlformats.org/officeDocument/2006/relationships/hyperlink" Target="https://twitter.com/#!/austarwansasi/status/1158691838909435905" TargetMode="External" /><Relationship Id="rId283" Type="http://schemas.openxmlformats.org/officeDocument/2006/relationships/hyperlink" Target="https://twitter.com/#!/f_gallal/status/1158721269455564800" TargetMode="External" /><Relationship Id="rId284" Type="http://schemas.openxmlformats.org/officeDocument/2006/relationships/hyperlink" Target="https://twitter.com/#!/f_gallal/status/1158689330967252993" TargetMode="External" /><Relationship Id="rId285" Type="http://schemas.openxmlformats.org/officeDocument/2006/relationships/hyperlink" Target="https://twitter.com/#!/eelmehdawi/status/1158740752618463242" TargetMode="External" /><Relationship Id="rId286" Type="http://schemas.openxmlformats.org/officeDocument/2006/relationships/hyperlink" Target="https://twitter.com/#!/eelmehdawi/status/1158740752618463242" TargetMode="External" /><Relationship Id="rId287" Type="http://schemas.openxmlformats.org/officeDocument/2006/relationships/hyperlink" Target="https://twitter.com/#!/aourraz/status/1158737493438525441" TargetMode="External" /><Relationship Id="rId288" Type="http://schemas.openxmlformats.org/officeDocument/2006/relationships/hyperlink" Target="https://twitter.com/#!/aourraz/status/1158737772057890817" TargetMode="External" /><Relationship Id="rId289" Type="http://schemas.openxmlformats.org/officeDocument/2006/relationships/hyperlink" Target="https://twitter.com/#!/aourraz/status/1158746151329435654" TargetMode="External" /><Relationship Id="rId290" Type="http://schemas.openxmlformats.org/officeDocument/2006/relationships/hyperlink" Target="https://twitter.com/#!/saharaquestion/status/1158813395988156416" TargetMode="External" /><Relationship Id="rId291" Type="http://schemas.openxmlformats.org/officeDocument/2006/relationships/hyperlink" Target="https://twitter.com/#!/zanettitude/status/1158862127047880709" TargetMode="External" /><Relationship Id="rId292" Type="http://schemas.openxmlformats.org/officeDocument/2006/relationships/hyperlink" Target="https://twitter.com/#!/timbaland57140/status/1158868303235956736" TargetMode="External" /><Relationship Id="rId293" Type="http://schemas.openxmlformats.org/officeDocument/2006/relationships/hyperlink" Target="https://twitter.com/#!/breikabeiba/status/1158996774771732480" TargetMode="External" /><Relationship Id="rId294" Type="http://schemas.openxmlformats.org/officeDocument/2006/relationships/hyperlink" Target="https://twitter.com/#!/chebih/status/1158713119922950145" TargetMode="External" /><Relationship Id="rId295" Type="http://schemas.openxmlformats.org/officeDocument/2006/relationships/hyperlink" Target="https://twitter.com/#!/sukeinandiaye/status/1159047813143191553" TargetMode="External" /><Relationship Id="rId296" Type="http://schemas.openxmlformats.org/officeDocument/2006/relationships/hyperlink" Target="https://twitter.com/#!/kniiizf/status/1159063560024207362" TargetMode="External" /><Relationship Id="rId297" Type="http://schemas.openxmlformats.org/officeDocument/2006/relationships/hyperlink" Target="https://twitter.com/#!/kniiizf/status/1159063560024207362" TargetMode="External" /><Relationship Id="rId298" Type="http://schemas.openxmlformats.org/officeDocument/2006/relationships/hyperlink" Target="https://twitter.com/#!/mas93140/status/1159089095462805504" TargetMode="External" /><Relationship Id="rId299" Type="http://schemas.openxmlformats.org/officeDocument/2006/relationships/hyperlink" Target="https://twitter.com/#!/mas93140/status/1159089095462805504" TargetMode="External" /><Relationship Id="rId300" Type="http://schemas.openxmlformats.org/officeDocument/2006/relationships/hyperlink" Target="https://twitter.com/#!/mas93140/status/1159089122209869826" TargetMode="External" /><Relationship Id="rId301" Type="http://schemas.openxmlformats.org/officeDocument/2006/relationships/hyperlink" Target="https://twitter.com/#!/mas93140/status/1159089122209869826" TargetMode="External" /><Relationship Id="rId302" Type="http://schemas.openxmlformats.org/officeDocument/2006/relationships/hyperlink" Target="https://twitter.com/#!/khaliltarhouni/status/1159101739963953157" TargetMode="External" /><Relationship Id="rId303" Type="http://schemas.openxmlformats.org/officeDocument/2006/relationships/hyperlink" Target="https://twitter.com/#!/khaliltarhouni/status/1159101739963953157" TargetMode="External" /><Relationship Id="rId304" Type="http://schemas.openxmlformats.org/officeDocument/2006/relationships/hyperlink" Target="https://twitter.com/#!/karimkortbi/status/1159104750790594561" TargetMode="External" /><Relationship Id="rId305" Type="http://schemas.openxmlformats.org/officeDocument/2006/relationships/hyperlink" Target="https://twitter.com/#!/fafarandole/status/1159062105099780097" TargetMode="External" /><Relationship Id="rId306" Type="http://schemas.openxmlformats.org/officeDocument/2006/relationships/hyperlink" Target="https://twitter.com/#!/fafarandole/status/1159062105099780097" TargetMode="External" /><Relationship Id="rId307" Type="http://schemas.openxmlformats.org/officeDocument/2006/relationships/hyperlink" Target="https://twitter.com/#!/walidhelali/status/1159086011609169920" TargetMode="External" /><Relationship Id="rId308" Type="http://schemas.openxmlformats.org/officeDocument/2006/relationships/hyperlink" Target="https://twitter.com/#!/walidhelali/status/1159097106940026881" TargetMode="External" /><Relationship Id="rId309" Type="http://schemas.openxmlformats.org/officeDocument/2006/relationships/hyperlink" Target="https://twitter.com/#!/walidhelali/status/1159102408158580736" TargetMode="External" /><Relationship Id="rId310" Type="http://schemas.openxmlformats.org/officeDocument/2006/relationships/hyperlink" Target="https://twitter.com/#!/nanouzlatan/status/1159084523759554565" TargetMode="External" /><Relationship Id="rId311" Type="http://schemas.openxmlformats.org/officeDocument/2006/relationships/hyperlink" Target="https://twitter.com/#!/nanouzlatan/status/1159095643694075906" TargetMode="External" /><Relationship Id="rId312" Type="http://schemas.openxmlformats.org/officeDocument/2006/relationships/hyperlink" Target="https://twitter.com/#!/nanouzlatan/status/1159098904031506432" TargetMode="External" /><Relationship Id="rId313" Type="http://schemas.openxmlformats.org/officeDocument/2006/relationships/hyperlink" Target="https://twitter.com/#!/nanouzlatan/status/1159108386237145088" TargetMode="External" /><Relationship Id="rId314" Type="http://schemas.openxmlformats.org/officeDocument/2006/relationships/hyperlink" Target="https://twitter.com/#!/nanouzlatan/status/1159109052032585728" TargetMode="External" /><Relationship Id="rId315" Type="http://schemas.openxmlformats.org/officeDocument/2006/relationships/hyperlink" Target="https://twitter.com/#!/walidhelali/status/1159061062999781377" TargetMode="External" /><Relationship Id="rId316" Type="http://schemas.openxmlformats.org/officeDocument/2006/relationships/hyperlink" Target="https://twitter.com/#!/walidhelali/status/1159064346078715904" TargetMode="External" /><Relationship Id="rId317" Type="http://schemas.openxmlformats.org/officeDocument/2006/relationships/hyperlink" Target="https://twitter.com/#!/walidhelali/status/1159086011609169920" TargetMode="External" /><Relationship Id="rId318" Type="http://schemas.openxmlformats.org/officeDocument/2006/relationships/hyperlink" Target="https://twitter.com/#!/walidhelali/status/1159086011609169920" TargetMode="External" /><Relationship Id="rId319" Type="http://schemas.openxmlformats.org/officeDocument/2006/relationships/hyperlink" Target="https://twitter.com/#!/walidhelali/status/1159097106940026881" TargetMode="External" /><Relationship Id="rId320" Type="http://schemas.openxmlformats.org/officeDocument/2006/relationships/hyperlink" Target="https://twitter.com/#!/walidhelali/status/1159097106940026881" TargetMode="External" /><Relationship Id="rId321" Type="http://schemas.openxmlformats.org/officeDocument/2006/relationships/hyperlink" Target="https://twitter.com/#!/walidhelali/status/1159102408158580736" TargetMode="External" /><Relationship Id="rId322" Type="http://schemas.openxmlformats.org/officeDocument/2006/relationships/hyperlink" Target="https://twitter.com/#!/walidhelali/status/1159102408158580736" TargetMode="External" /><Relationship Id="rId323" Type="http://schemas.openxmlformats.org/officeDocument/2006/relationships/hyperlink" Target="https://twitter.com/#!/nanouzlatan/status/1159084523759554565" TargetMode="External" /><Relationship Id="rId324" Type="http://schemas.openxmlformats.org/officeDocument/2006/relationships/hyperlink" Target="https://twitter.com/#!/nanouzlatan/status/1159095643694075906" TargetMode="External" /><Relationship Id="rId325" Type="http://schemas.openxmlformats.org/officeDocument/2006/relationships/hyperlink" Target="https://twitter.com/#!/nanouzlatan/status/1159098904031506432" TargetMode="External" /><Relationship Id="rId326" Type="http://schemas.openxmlformats.org/officeDocument/2006/relationships/hyperlink" Target="https://twitter.com/#!/nanouzlatan/status/1159108386237145088" TargetMode="External" /><Relationship Id="rId327" Type="http://schemas.openxmlformats.org/officeDocument/2006/relationships/hyperlink" Target="https://twitter.com/#!/nanouzlatan/status/1159109052032585728" TargetMode="External" /><Relationship Id="rId328" Type="http://schemas.openxmlformats.org/officeDocument/2006/relationships/hyperlink" Target="https://twitter.com/#!/nanouzlatan/status/1159084523759554565" TargetMode="External" /><Relationship Id="rId329" Type="http://schemas.openxmlformats.org/officeDocument/2006/relationships/hyperlink" Target="https://twitter.com/#!/nanouzlatan/status/1159095643694075906" TargetMode="External" /><Relationship Id="rId330" Type="http://schemas.openxmlformats.org/officeDocument/2006/relationships/hyperlink" Target="https://twitter.com/#!/nanouzlatan/status/1159098904031506432" TargetMode="External" /><Relationship Id="rId331" Type="http://schemas.openxmlformats.org/officeDocument/2006/relationships/hyperlink" Target="https://twitter.com/#!/nanouzlatan/status/1159108386237145088" TargetMode="External" /><Relationship Id="rId332" Type="http://schemas.openxmlformats.org/officeDocument/2006/relationships/hyperlink" Target="https://twitter.com/#!/nanouzlatan/status/1159109052032585728" TargetMode="External" /><Relationship Id="rId333" Type="http://schemas.openxmlformats.org/officeDocument/2006/relationships/hyperlink" Target="https://twitter.com/#!/asaadimohamed/status/1156621240922234881" TargetMode="External" /><Relationship Id="rId334" Type="http://schemas.openxmlformats.org/officeDocument/2006/relationships/hyperlink" Target="https://twitter.com/#!/asaadimohamed/status/1158435858313338883" TargetMode="External" /><Relationship Id="rId335" Type="http://schemas.openxmlformats.org/officeDocument/2006/relationships/hyperlink" Target="https://twitter.com/#!/asaadimohamed/status/1158702228976427008" TargetMode="External" /><Relationship Id="rId336" Type="http://schemas.openxmlformats.org/officeDocument/2006/relationships/hyperlink" Target="https://twitter.com/#!/asaadimohamed/status/1159070060079697921" TargetMode="External" /><Relationship Id="rId337" Type="http://schemas.openxmlformats.org/officeDocument/2006/relationships/hyperlink" Target="https://twitter.com/#!/asaadimohamed/status/1159070102236684289" TargetMode="External" /><Relationship Id="rId338" Type="http://schemas.openxmlformats.org/officeDocument/2006/relationships/hyperlink" Target="https://twitter.com/#!/asaadimohamed/status/1159140240088547330" TargetMode="External" /><Relationship Id="rId339" Type="http://schemas.openxmlformats.org/officeDocument/2006/relationships/hyperlink" Target="https://twitter.com/#!/moradnemmas/status/1159195774183497728" TargetMode="External" /><Relationship Id="rId340" Type="http://schemas.openxmlformats.org/officeDocument/2006/relationships/hyperlink" Target="https://twitter.com/#!/histo_rachid/status/1159236648242163712" TargetMode="External" /><Relationship Id="rId341" Type="http://schemas.openxmlformats.org/officeDocument/2006/relationships/hyperlink" Target="https://twitter.com/#!/tamazgha_united/status/1158166579907112960" TargetMode="External" /><Relationship Id="rId342" Type="http://schemas.openxmlformats.org/officeDocument/2006/relationships/hyperlink" Target="https://twitter.com/#!/tamazgha_united/status/1159466138163695617" TargetMode="External" /><Relationship Id="rId343" Type="http://schemas.openxmlformats.org/officeDocument/2006/relationships/hyperlink" Target="https://twitter.com/#!/pokora_rachid/status/1159587905075064832" TargetMode="External" /><Relationship Id="rId344" Type="http://schemas.openxmlformats.org/officeDocument/2006/relationships/hyperlink" Target="https://twitter.com/#!/morinolivier13/status/1159597402141147139" TargetMode="External" /><Relationship Id="rId345" Type="http://schemas.openxmlformats.org/officeDocument/2006/relationships/hyperlink" Target="https://twitter.com/#!/ladyhanou/status/1159616759508459522" TargetMode="External" /><Relationship Id="rId346" Type="http://schemas.openxmlformats.org/officeDocument/2006/relationships/hyperlink" Target="https://twitter.com/#!/inesmadani3/status/1159617695073153025" TargetMode="External" /><Relationship Id="rId347" Type="http://schemas.openxmlformats.org/officeDocument/2006/relationships/hyperlink" Target="https://twitter.com/#!/rajabenslama/status/1159683589048586246" TargetMode="External" /><Relationship Id="rId348" Type="http://schemas.openxmlformats.org/officeDocument/2006/relationships/hyperlink" Target="https://twitter.com/#!/mounirbaatour/status/1159596702480949249" TargetMode="External" /><Relationship Id="rId349" Type="http://schemas.openxmlformats.org/officeDocument/2006/relationships/hyperlink" Target="https://twitter.com/#!/jeanrossignol/status/1159724258400096258" TargetMode="External" /><Relationship Id="rId350" Type="http://schemas.openxmlformats.org/officeDocument/2006/relationships/hyperlink" Target="https://twitter.com/#!/fitness4reviews/status/1159798582905659392" TargetMode="External" /><Relationship Id="rId351" Type="http://schemas.openxmlformats.org/officeDocument/2006/relationships/hyperlink" Target="https://twitter.com/#!/mobel30/status/1159816379698204673" TargetMode="External" /><Relationship Id="rId352" Type="http://schemas.openxmlformats.org/officeDocument/2006/relationships/hyperlink" Target="https://twitter.com/#!/josefyroyaliste/status/1158813055263870976" TargetMode="External" /><Relationship Id="rId353" Type="http://schemas.openxmlformats.org/officeDocument/2006/relationships/hyperlink" Target="https://twitter.com/#!/josefyroyaliste/status/1159893485073424386" TargetMode="External" /><Relationship Id="rId354" Type="http://schemas.openxmlformats.org/officeDocument/2006/relationships/hyperlink" Target="https://twitter.com/#!/kaswid2019/status/1158873590923694082" TargetMode="External" /><Relationship Id="rId355" Type="http://schemas.openxmlformats.org/officeDocument/2006/relationships/hyperlink" Target="https://twitter.com/#!/kaswid2019/status/1159960954421035010" TargetMode="External" /><Relationship Id="rId356" Type="http://schemas.openxmlformats.org/officeDocument/2006/relationships/hyperlink" Target="https://twitter.com/#!/mouradmddh/status/1158854207379791872" TargetMode="External" /><Relationship Id="rId357" Type="http://schemas.openxmlformats.org/officeDocument/2006/relationships/hyperlink" Target="https://twitter.com/#!/mouradmddh/status/1159963639509606401" TargetMode="External" /><Relationship Id="rId358" Type="http://schemas.openxmlformats.org/officeDocument/2006/relationships/hyperlink" Target="https://twitter.com/#!/horamaghribia/status/1158852801826643973" TargetMode="External" /><Relationship Id="rId359" Type="http://schemas.openxmlformats.org/officeDocument/2006/relationships/hyperlink" Target="https://twitter.com/#!/horamaghribia/status/1159965543903969286" TargetMode="External" /><Relationship Id="rId360" Type="http://schemas.openxmlformats.org/officeDocument/2006/relationships/hyperlink" Target="https://twitter.com/#!/sal2965/status/1160074481836146688" TargetMode="External" /><Relationship Id="rId361" Type="http://schemas.openxmlformats.org/officeDocument/2006/relationships/hyperlink" Target="https://twitter.com/#!/shoocov/status/1158812721409925121" TargetMode="External" /><Relationship Id="rId362" Type="http://schemas.openxmlformats.org/officeDocument/2006/relationships/hyperlink" Target="https://twitter.com/#!/shoocov/status/1159893255510724608" TargetMode="External" /><Relationship Id="rId363" Type="http://schemas.openxmlformats.org/officeDocument/2006/relationships/hyperlink" Target="https://twitter.com/#!/flitoxdz/status/1160189872260440064" TargetMode="External" /><Relationship Id="rId364" Type="http://schemas.openxmlformats.org/officeDocument/2006/relationships/hyperlink" Target="https://twitter.com/#!/maghrebvoices/status/1158022308189155334" TargetMode="External" /><Relationship Id="rId365" Type="http://schemas.openxmlformats.org/officeDocument/2006/relationships/hyperlink" Target="https://twitter.com/#!/maghrebvoices/status/1158727529844420609" TargetMode="External" /><Relationship Id="rId366" Type="http://schemas.openxmlformats.org/officeDocument/2006/relationships/hyperlink" Target="https://twitter.com/#!/maghrebvoices/status/1159093271379025922" TargetMode="External" /><Relationship Id="rId367" Type="http://schemas.openxmlformats.org/officeDocument/2006/relationships/hyperlink" Target="https://twitter.com/#!/maghrebvoices/status/1159140084106612736" TargetMode="External" /><Relationship Id="rId368" Type="http://schemas.openxmlformats.org/officeDocument/2006/relationships/hyperlink" Target="https://twitter.com/#!/maghrebvoices/status/1159878881773596672" TargetMode="External" /><Relationship Id="rId369" Type="http://schemas.openxmlformats.org/officeDocument/2006/relationships/hyperlink" Target="https://twitter.com/#!/maghrebvoices/status/1160167394079387649" TargetMode="External" /><Relationship Id="rId370" Type="http://schemas.openxmlformats.org/officeDocument/2006/relationships/hyperlink" Target="https://twitter.com/#!/maghrebvoices/status/1160190296409423873" TargetMode="External" /><Relationship Id="rId371" Type="http://schemas.openxmlformats.org/officeDocument/2006/relationships/hyperlink" Target="https://twitter.com/#!/medni/status/1160231450735763457" TargetMode="External" /><Relationship Id="rId372" Type="http://schemas.openxmlformats.org/officeDocument/2006/relationships/hyperlink" Target="https://twitter.com/#!/cyberkarim19881/status/1160415578491932672" TargetMode="External" /><Relationship Id="rId373" Type="http://schemas.openxmlformats.org/officeDocument/2006/relationships/hyperlink" Target="https://twitter.com/#!/bamourbaaziz/status/1160950716409745415" TargetMode="External" /><Relationship Id="rId374" Type="http://schemas.openxmlformats.org/officeDocument/2006/relationships/hyperlink" Target="https://twitter.com/#!/khorshe_d/status/1161000536684027909" TargetMode="External" /><Relationship Id="rId375" Type="http://schemas.openxmlformats.org/officeDocument/2006/relationships/hyperlink" Target="https://twitter.com/#!/khorotosophe/status/1161025695511908354" TargetMode="External" /><Relationship Id="rId376" Type="http://schemas.openxmlformats.org/officeDocument/2006/relationships/hyperlink" Target="https://twitter.com/#!/hicham_albs/status/1160954147706933248" TargetMode="External" /><Relationship Id="rId377" Type="http://schemas.openxmlformats.org/officeDocument/2006/relationships/hyperlink" Target="https://twitter.com/#!/hicham_albs/status/1161035060679774210" TargetMode="External" /><Relationship Id="rId378" Type="http://schemas.openxmlformats.org/officeDocument/2006/relationships/hyperlink" Target="https://twitter.com/#!/fadouamassat/status/1156564227919962112" TargetMode="External" /><Relationship Id="rId379" Type="http://schemas.openxmlformats.org/officeDocument/2006/relationships/hyperlink" Target="https://twitter.com/#!/fadouamassat/status/1156622108694405120" TargetMode="External" /><Relationship Id="rId380" Type="http://schemas.openxmlformats.org/officeDocument/2006/relationships/hyperlink" Target="https://twitter.com/#!/fadouamassat/status/1156907798724272128" TargetMode="External" /><Relationship Id="rId381" Type="http://schemas.openxmlformats.org/officeDocument/2006/relationships/hyperlink" Target="https://twitter.com/#!/fadouamassat/status/1156928234895925248" TargetMode="External" /><Relationship Id="rId382" Type="http://schemas.openxmlformats.org/officeDocument/2006/relationships/hyperlink" Target="https://twitter.com/#!/fadouamassat/status/1156937775301767168" TargetMode="External" /><Relationship Id="rId383" Type="http://schemas.openxmlformats.org/officeDocument/2006/relationships/hyperlink" Target="https://twitter.com/#!/fadouamassat/status/1156942051839287297" TargetMode="External" /><Relationship Id="rId384" Type="http://schemas.openxmlformats.org/officeDocument/2006/relationships/hyperlink" Target="https://twitter.com/#!/fadouamassat/status/1156981060430901250" TargetMode="External" /><Relationship Id="rId385" Type="http://schemas.openxmlformats.org/officeDocument/2006/relationships/hyperlink" Target="https://twitter.com/#!/fadouamassat/status/1157009117745209345" TargetMode="External" /><Relationship Id="rId386" Type="http://schemas.openxmlformats.org/officeDocument/2006/relationships/hyperlink" Target="https://twitter.com/#!/fadouamassat/status/1157265677042012163" TargetMode="External" /><Relationship Id="rId387" Type="http://schemas.openxmlformats.org/officeDocument/2006/relationships/hyperlink" Target="https://twitter.com/#!/fadouamassat/status/1157362007231860736" TargetMode="External" /><Relationship Id="rId388" Type="http://schemas.openxmlformats.org/officeDocument/2006/relationships/hyperlink" Target="https://twitter.com/#!/fadouamassat/status/1158369719755390976" TargetMode="External" /><Relationship Id="rId389" Type="http://schemas.openxmlformats.org/officeDocument/2006/relationships/hyperlink" Target="https://twitter.com/#!/fadouamassat/status/1158388019809923073" TargetMode="External" /><Relationship Id="rId390" Type="http://schemas.openxmlformats.org/officeDocument/2006/relationships/hyperlink" Target="https://twitter.com/#!/fadouamassat/status/1158471224013590533" TargetMode="External" /><Relationship Id="rId391" Type="http://schemas.openxmlformats.org/officeDocument/2006/relationships/hyperlink" Target="https://twitter.com/#!/fadouamassat/status/1158718633062928384" TargetMode="External" /><Relationship Id="rId392" Type="http://schemas.openxmlformats.org/officeDocument/2006/relationships/hyperlink" Target="https://twitter.com/#!/fadouamassat/status/1158729941988577280" TargetMode="External" /><Relationship Id="rId393" Type="http://schemas.openxmlformats.org/officeDocument/2006/relationships/hyperlink" Target="https://twitter.com/#!/fadouamassat/status/1158768988563943426" TargetMode="External" /><Relationship Id="rId394" Type="http://schemas.openxmlformats.org/officeDocument/2006/relationships/hyperlink" Target="https://twitter.com/#!/fadouamassat/status/1158769325936959488" TargetMode="External" /><Relationship Id="rId395" Type="http://schemas.openxmlformats.org/officeDocument/2006/relationships/hyperlink" Target="https://twitter.com/#!/fadouamassat/status/1158770463335735301" TargetMode="External" /><Relationship Id="rId396" Type="http://schemas.openxmlformats.org/officeDocument/2006/relationships/hyperlink" Target="https://twitter.com/#!/fadouamassat/status/1158770607733035008" TargetMode="External" /><Relationship Id="rId397" Type="http://schemas.openxmlformats.org/officeDocument/2006/relationships/hyperlink" Target="https://twitter.com/#!/fadouamassat/status/1158823006287929345" TargetMode="External" /><Relationship Id="rId398" Type="http://schemas.openxmlformats.org/officeDocument/2006/relationships/hyperlink" Target="https://twitter.com/#!/fadouamassat/status/1159079621838671872" TargetMode="External" /><Relationship Id="rId399" Type="http://schemas.openxmlformats.org/officeDocument/2006/relationships/hyperlink" Target="https://twitter.com/#!/fadouamassat/status/1159133040452558854" TargetMode="External" /><Relationship Id="rId400" Type="http://schemas.openxmlformats.org/officeDocument/2006/relationships/hyperlink" Target="https://twitter.com/#!/fadouamassat/status/1159133266408087557" TargetMode="External" /><Relationship Id="rId401" Type="http://schemas.openxmlformats.org/officeDocument/2006/relationships/hyperlink" Target="https://twitter.com/#!/fadouamassat/status/1160940561685200897" TargetMode="External" /><Relationship Id="rId402" Type="http://schemas.openxmlformats.org/officeDocument/2006/relationships/hyperlink" Target="https://twitter.com/#!/fadouamassat/status/1161001502120534016" TargetMode="External" /><Relationship Id="rId403" Type="http://schemas.openxmlformats.org/officeDocument/2006/relationships/hyperlink" Target="https://twitter.com/#!/fadouamassat/status/1161278600726888448" TargetMode="External" /><Relationship Id="rId404" Type="http://schemas.openxmlformats.org/officeDocument/2006/relationships/hyperlink" Target="https://twitter.com/#!/fadouamassat/status/1161293312327913474" TargetMode="External" /><Relationship Id="rId405" Type="http://schemas.openxmlformats.org/officeDocument/2006/relationships/hyperlink" Target="https://twitter.com/#!/fadouamassat/status/1161307783939153921" TargetMode="External" /><Relationship Id="rId406" Type="http://schemas.openxmlformats.org/officeDocument/2006/relationships/hyperlink" Target="https://twitter.com/#!/fadouamassat/status/1161312986151227393" TargetMode="External" /><Relationship Id="rId407" Type="http://schemas.openxmlformats.org/officeDocument/2006/relationships/hyperlink" Target="https://twitter.com/#!/fadouamassat/status/1161334387004366850" TargetMode="External" /><Relationship Id="rId408" Type="http://schemas.openxmlformats.org/officeDocument/2006/relationships/hyperlink" Target="https://twitter.com/#!/voafarag/status/1161339456315633664" TargetMode="External" /><Relationship Id="rId409" Type="http://schemas.openxmlformats.org/officeDocument/2006/relationships/comments" Target="../comments1.xml" /><Relationship Id="rId410" Type="http://schemas.openxmlformats.org/officeDocument/2006/relationships/vmlDrawing" Target="../drawings/vmlDrawing1.vml" /><Relationship Id="rId411" Type="http://schemas.openxmlformats.org/officeDocument/2006/relationships/table" Target="../tables/table1.xml" /><Relationship Id="rId4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XEbS6Th9D5" TargetMode="External" /><Relationship Id="rId2" Type="http://schemas.openxmlformats.org/officeDocument/2006/relationships/hyperlink" Target="https://www.maghrebvoices.com/a/506681.html" TargetMode="External" /><Relationship Id="rId3" Type="http://schemas.openxmlformats.org/officeDocument/2006/relationships/hyperlink" Target="https://www.maghrebvoices.com/a/506767.html" TargetMode="External" /><Relationship Id="rId4" Type="http://schemas.openxmlformats.org/officeDocument/2006/relationships/hyperlink" Target="https://www.maghrebvoices.com/a/506681.html" TargetMode="External" /><Relationship Id="rId5" Type="http://schemas.openxmlformats.org/officeDocument/2006/relationships/hyperlink" Target="https://www.maghrebvoices.com/a/506848.html" TargetMode="External" /><Relationship Id="rId6" Type="http://schemas.openxmlformats.org/officeDocument/2006/relationships/hyperlink" Target="https://www.maghrebvoices.com/a/morocco-assou-oubasslam-history/422654.html" TargetMode="External" /><Relationship Id="rId7" Type="http://schemas.openxmlformats.org/officeDocument/2006/relationships/hyperlink" Target="https://www.maghrebvoices.com/a/morocco-assou-oubasslam-history/422654.html" TargetMode="External" /><Relationship Id="rId8" Type="http://schemas.openxmlformats.org/officeDocument/2006/relationships/hyperlink" Target="https://www.maghrebvoices.com/a/morocco-assou-oubasslam-history/422654.html" TargetMode="External" /><Relationship Id="rId9" Type="http://schemas.openxmlformats.org/officeDocument/2006/relationships/hyperlink" Target="https://www.maghrebvoices.com/a/476765.html" TargetMode="External" /><Relationship Id="rId10" Type="http://schemas.openxmlformats.org/officeDocument/2006/relationships/hyperlink" Target="https://www.maghrebvoices.com/a/507115.html" TargetMode="External" /><Relationship Id="rId11" Type="http://schemas.openxmlformats.org/officeDocument/2006/relationships/hyperlink" Target="https://www.maghrebvoices.com/a/507115.html" TargetMode="External" /><Relationship Id="rId12" Type="http://schemas.openxmlformats.org/officeDocument/2006/relationships/hyperlink" Target="https://www.maghrebvoices.com/a/507311.html" TargetMode="External" /><Relationship Id="rId13" Type="http://schemas.openxmlformats.org/officeDocument/2006/relationships/hyperlink" Target="https://www.maghrebvoices.com/a/507311.html" TargetMode="External" /><Relationship Id="rId14" Type="http://schemas.openxmlformats.org/officeDocument/2006/relationships/hyperlink" Target="https://www.maghrebvoices.com/a/507310.html" TargetMode="External" /><Relationship Id="rId15" Type="http://schemas.openxmlformats.org/officeDocument/2006/relationships/hyperlink" Target="https://www.maghrebvoices.com/a/507311.html" TargetMode="External" /><Relationship Id="rId16" Type="http://schemas.openxmlformats.org/officeDocument/2006/relationships/hyperlink" Target="https://www.maghrebvoices.com/a/507310.html" TargetMode="External" /><Relationship Id="rId17" Type="http://schemas.openxmlformats.org/officeDocument/2006/relationships/hyperlink" Target="https://www.maghrebvoices.com/a/507310.html" TargetMode="External" /><Relationship Id="rId18" Type="http://schemas.openxmlformats.org/officeDocument/2006/relationships/hyperlink" Target="https://www.maghrebvoices.com/a/507186.html" TargetMode="External" /><Relationship Id="rId19" Type="http://schemas.openxmlformats.org/officeDocument/2006/relationships/hyperlink" Target="https://www.maghrebvoices.com/a/507186.html" TargetMode="External" /><Relationship Id="rId20" Type="http://schemas.openxmlformats.org/officeDocument/2006/relationships/hyperlink" Target="https://www.maghrebvoices.com/a/507186.html?fbclid=IwAR0a07J28zTAPEqkSeAm4UbpeS1XaxO-cmbJW9W1wLJ58gthk0el6QXJ5oU" TargetMode="External" /><Relationship Id="rId21" Type="http://schemas.openxmlformats.org/officeDocument/2006/relationships/hyperlink" Target="https://www.maghrebvoices.com/a/507311.html" TargetMode="External" /><Relationship Id="rId22" Type="http://schemas.openxmlformats.org/officeDocument/2006/relationships/hyperlink" Target="https://www.maghrebvoices.com/a/507311.html" TargetMode="External" /><Relationship Id="rId23" Type="http://schemas.openxmlformats.org/officeDocument/2006/relationships/hyperlink" Target="https://www.maghrebvoices.com/a/506848.html" TargetMode="External" /><Relationship Id="rId24" Type="http://schemas.openxmlformats.org/officeDocument/2006/relationships/hyperlink" Target="https://www.maghrebvoices.com/a/507452.html" TargetMode="External" /><Relationship Id="rId25" Type="http://schemas.openxmlformats.org/officeDocument/2006/relationships/hyperlink" Target="https://www.maghrebvoices.com/a/507543.html" TargetMode="External" /><Relationship Id="rId26" Type="http://schemas.openxmlformats.org/officeDocument/2006/relationships/hyperlink" Target="https://www.maghrebvoices.com/a/507680.html" TargetMode="External" /><Relationship Id="rId27" Type="http://schemas.openxmlformats.org/officeDocument/2006/relationships/hyperlink" Target="https://www.maghrebvoices.com/a/507681.html" TargetMode="External" /><Relationship Id="rId28" Type="http://schemas.openxmlformats.org/officeDocument/2006/relationships/hyperlink" Target="https://www.maghrebvoices.com/a/507735.html" TargetMode="External" /><Relationship Id="rId29" Type="http://schemas.openxmlformats.org/officeDocument/2006/relationships/hyperlink" Target="https://www.maghrebvoices.com/a/507540.html" TargetMode="External" /><Relationship Id="rId30" Type="http://schemas.openxmlformats.org/officeDocument/2006/relationships/hyperlink" Target="https://www.maghrebvoices.com/a/507768.html" TargetMode="External" /><Relationship Id="rId31" Type="http://schemas.openxmlformats.org/officeDocument/2006/relationships/hyperlink" Target="https://www.maghrebvoices.com/a/507311.html" TargetMode="External" /><Relationship Id="rId32" Type="http://schemas.openxmlformats.org/officeDocument/2006/relationships/hyperlink" Target="https://www.maghrebvoices.com/a/507768.html" TargetMode="External" /><Relationship Id="rId33" Type="http://schemas.openxmlformats.org/officeDocument/2006/relationships/hyperlink" Target="https://www.maghrebvoices.com/a/507857.html" TargetMode="External" /><Relationship Id="rId34" Type="http://schemas.openxmlformats.org/officeDocument/2006/relationships/hyperlink" Target="https://www.maghrebvoices.com/a/507904.html?fbclid=IwAR28PKPJmcC_BHOLY0IPT3tn5QDD7u0eW73XCK3X4Gm0Xcdk1bxKlWSpo5k" TargetMode="External" /><Relationship Id="rId35" Type="http://schemas.openxmlformats.org/officeDocument/2006/relationships/hyperlink" Target="https://www.maghrebvoices.com/a/507904.html?fbclid=IwAR28PKPJmcC_BHOLY0IPT3tn5QDD7u0eW73XCK3X4Gm0Xcdk1bxKlWSpo5k" TargetMode="External" /><Relationship Id="rId36" Type="http://schemas.openxmlformats.org/officeDocument/2006/relationships/hyperlink" Target="https://www.maghrebvoices.com/a/507904.html?fbclid=IwAR28PKPJmcC_BHOLY0IPT3tn5QDD7u0eW73XCK3X4Gm0Xcdk1bxKlWSpo5k" TargetMode="External" /><Relationship Id="rId37" Type="http://schemas.openxmlformats.org/officeDocument/2006/relationships/hyperlink" Target="https://www.maghrebvoices.com/a/507904.html?fbclid=IwAR28PKPJmcC_BHOLY0IPT3tn5QDD7u0eW73XCK3X4Gm0Xcdk1bxKlWSpo5k" TargetMode="External" /><Relationship Id="rId38" Type="http://schemas.openxmlformats.org/officeDocument/2006/relationships/hyperlink" Target="https://www.maghrebvoices.com/a/507904.html?fbclid=IwAR28PKPJmcC_BHOLY0IPT3tn5QDD7u0eW73XCK3X4Gm0Xcdk1bxKlWSpo5k" TargetMode="External" /><Relationship Id="rId39" Type="http://schemas.openxmlformats.org/officeDocument/2006/relationships/hyperlink" Target="https://www.maghrebvoices.com/a/507904.html?fbclid=IwAR28PKPJmcC_BHOLY0IPT3tn5QDD7u0eW73XCK3X4Gm0Xcdk1bxKlWSpo5k" TargetMode="External" /><Relationship Id="rId40" Type="http://schemas.openxmlformats.org/officeDocument/2006/relationships/hyperlink" Target="https://www.maghrebvoices.com/a/507867.html" TargetMode="External" /><Relationship Id="rId41" Type="http://schemas.openxmlformats.org/officeDocument/2006/relationships/hyperlink" Target="https://www.maghrebvoices.com/a/507972.html" TargetMode="External" /><Relationship Id="rId42" Type="http://schemas.openxmlformats.org/officeDocument/2006/relationships/hyperlink" Target="https://www.maghrebvoices.com/a/507929.html" TargetMode="External" /><Relationship Id="rId43" Type="http://schemas.openxmlformats.org/officeDocument/2006/relationships/hyperlink" Target="https://www.maghrebvoices.com/a/507929.html" TargetMode="External" /><Relationship Id="rId44" Type="http://schemas.openxmlformats.org/officeDocument/2006/relationships/hyperlink" Target="https://www.maghrebvoices.com/a/507929.html" TargetMode="External" /><Relationship Id="rId45" Type="http://schemas.openxmlformats.org/officeDocument/2006/relationships/hyperlink" Target="https://www.maghrebvoices.com/a/507929.html" TargetMode="External" /><Relationship Id="rId46" Type="http://schemas.openxmlformats.org/officeDocument/2006/relationships/hyperlink" Target="https://www.maghrebvoices.com/a/507623.html" TargetMode="External" /><Relationship Id="rId47" Type="http://schemas.openxmlformats.org/officeDocument/2006/relationships/hyperlink" Target="https://www.maghrebvoices.com/a/507582.html" TargetMode="External" /><Relationship Id="rId48" Type="http://schemas.openxmlformats.org/officeDocument/2006/relationships/hyperlink" Target="https://www.maghrebvoices.com/a/507929.html" TargetMode="External" /><Relationship Id="rId49" Type="http://schemas.openxmlformats.org/officeDocument/2006/relationships/hyperlink" Target="https://www.maghrebvoices.com/a/507929.html" TargetMode="External" /><Relationship Id="rId50" Type="http://schemas.openxmlformats.org/officeDocument/2006/relationships/hyperlink" Target="https://www.maghrebvoices.com/a/507302.html" TargetMode="External" /><Relationship Id="rId51" Type="http://schemas.openxmlformats.org/officeDocument/2006/relationships/hyperlink" Target="https://www.maghrebvoices.com/a/507544.html" TargetMode="External" /><Relationship Id="rId52" Type="http://schemas.openxmlformats.org/officeDocument/2006/relationships/hyperlink" Target="https://www.maghrebvoices.com/a/507681.html" TargetMode="External" /><Relationship Id="rId53" Type="http://schemas.openxmlformats.org/officeDocument/2006/relationships/hyperlink" Target="https://www.maghrebvoices.com/a/507735.html" TargetMode="External" /><Relationship Id="rId54" Type="http://schemas.openxmlformats.org/officeDocument/2006/relationships/hyperlink" Target="https://www.maghrebvoices.com/a/508014.html" TargetMode="External" /><Relationship Id="rId55" Type="http://schemas.openxmlformats.org/officeDocument/2006/relationships/hyperlink" Target="https://www.maghrebvoices.com/a/508070.html" TargetMode="External" /><Relationship Id="rId56" Type="http://schemas.openxmlformats.org/officeDocument/2006/relationships/hyperlink" Target="https://www.maghrebvoices.com/a/508095.html" TargetMode="External" /><Relationship Id="rId57" Type="http://schemas.openxmlformats.org/officeDocument/2006/relationships/hyperlink" Target="https://www.maghrebvoices.com/a/508081.html" TargetMode="External" /><Relationship Id="rId58" Type="http://schemas.openxmlformats.org/officeDocument/2006/relationships/hyperlink" Target="https://www.maghrebvoices.com/a/507848.html" TargetMode="External" /><Relationship Id="rId59" Type="http://schemas.openxmlformats.org/officeDocument/2006/relationships/hyperlink" Target="https://www.maghrebvoices.com/a/508112.html" TargetMode="External" /><Relationship Id="rId60" Type="http://schemas.openxmlformats.org/officeDocument/2006/relationships/hyperlink" Target="https://www.maghrebvoices.com/a/502882.html" TargetMode="External" /><Relationship Id="rId61" Type="http://schemas.openxmlformats.org/officeDocument/2006/relationships/hyperlink" Target="https://www.maghrebvoices.com/a/502882.html" TargetMode="External" /><Relationship Id="rId62" Type="http://schemas.openxmlformats.org/officeDocument/2006/relationships/hyperlink" Target="https://www.maghrebvoices.com/a/508248.html" TargetMode="External" /><Relationship Id="rId63" Type="http://schemas.openxmlformats.org/officeDocument/2006/relationships/hyperlink" Target="https://www.maghrebvoices.com/a/508248.html" TargetMode="External" /><Relationship Id="rId64" Type="http://schemas.openxmlformats.org/officeDocument/2006/relationships/hyperlink" Target="https://www.maghrebvoices.com/a/506775.html" TargetMode="External" /><Relationship Id="rId65" Type="http://schemas.openxmlformats.org/officeDocument/2006/relationships/hyperlink" Target="https://www.maghrebvoices.com/a/506848.html" TargetMode="External" /><Relationship Id="rId66" Type="http://schemas.openxmlformats.org/officeDocument/2006/relationships/hyperlink" Target="https://www.maghrebvoices.com/a/506935.html" TargetMode="External" /><Relationship Id="rId67" Type="http://schemas.openxmlformats.org/officeDocument/2006/relationships/hyperlink" Target="https://www.maghrebvoices.com/a/506935.html" TargetMode="External" /><Relationship Id="rId68" Type="http://schemas.openxmlformats.org/officeDocument/2006/relationships/hyperlink" Target="https://www.maghrebvoices.com/a/506938.html" TargetMode="External" /><Relationship Id="rId69" Type="http://schemas.openxmlformats.org/officeDocument/2006/relationships/hyperlink" Target="https://www.maghrebvoices.com/a/506974.html" TargetMode="External" /><Relationship Id="rId70" Type="http://schemas.openxmlformats.org/officeDocument/2006/relationships/hyperlink" Target="https://www.maghrebvoices.com/a/506961.html" TargetMode="External" /><Relationship Id="rId71" Type="http://schemas.openxmlformats.org/officeDocument/2006/relationships/hyperlink" Target="https://www.maghrebvoices.com/a/506950.html" TargetMode="External" /><Relationship Id="rId72" Type="http://schemas.openxmlformats.org/officeDocument/2006/relationships/hyperlink" Target="https://www.maghrebvoices.com/a/507075.html" TargetMode="External" /><Relationship Id="rId73" Type="http://schemas.openxmlformats.org/officeDocument/2006/relationships/hyperlink" Target="https://www.maghrebvoices.com/a/507126.html" TargetMode="External" /><Relationship Id="rId74" Type="http://schemas.openxmlformats.org/officeDocument/2006/relationships/hyperlink" Target="https://www.maghrebvoices.com/a/507325.html" TargetMode="External" /><Relationship Id="rId75" Type="http://schemas.openxmlformats.org/officeDocument/2006/relationships/hyperlink" Target="https://www.maghrebvoices.com/a/507391.html" TargetMode="External" /><Relationship Id="rId76" Type="http://schemas.openxmlformats.org/officeDocument/2006/relationships/hyperlink" Target="https://www.maghrebvoices.com/a/507483.html" TargetMode="External" /><Relationship Id="rId77" Type="http://schemas.openxmlformats.org/officeDocument/2006/relationships/hyperlink" Target="https://www.maghrebvoices.com/a/507543.html" TargetMode="External" /><Relationship Id="rId78" Type="http://schemas.openxmlformats.org/officeDocument/2006/relationships/hyperlink" Target="https://www.maghrebvoices.com/a/507483.html" TargetMode="External" /><Relationship Id="rId79" Type="http://schemas.openxmlformats.org/officeDocument/2006/relationships/hyperlink" Target="https://www.maghrebvoices.com/a/507469.html" TargetMode="External" /><Relationship Id="rId80" Type="http://schemas.openxmlformats.org/officeDocument/2006/relationships/hyperlink" Target="https://www.maghrebvoices.com/a/507584.html" TargetMode="External" /><Relationship Id="rId81" Type="http://schemas.openxmlformats.org/officeDocument/2006/relationships/hyperlink" Target="https://www.maghrebvoices.com/a/507573.html" TargetMode="External" /><Relationship Id="rId82" Type="http://schemas.openxmlformats.org/officeDocument/2006/relationships/hyperlink" Target="https://www.maghrebvoices.com/a/%d8%b1%d9%81%d8%b9-%d8%b1%d8%a7%d9%8a%d8%a9-%d8%a3%d9%85%d8%a7%d8%b2%d9%8a%d8%ba%d9%8a%d8%a9-%d8%a7%d9%84%d9%86%d9%8a%d8%a7%d8%a8%d8%a9-%d8%a7%d9%84%d8%ac%d8%b2%d8%a7%d8%a6%d8%b1%d9%8a%d8%a9-%d8%aa%d8%b7%d9%84%d8%a8-%d8%b3%d8%ac%d9%86-%d9%85%d8%aa%d8%b8%d8%a7%d9%87%d8%b1-%d9%a1%d9%a0-%d8%b3%d9%86%d9%88%d8%a7%d8%aa-/507563.html" TargetMode="External" /><Relationship Id="rId83" Type="http://schemas.openxmlformats.org/officeDocument/2006/relationships/hyperlink" Target="https://www.maghrebvoices.com/a/507609.html" TargetMode="External" /><Relationship Id="rId84" Type="http://schemas.openxmlformats.org/officeDocument/2006/relationships/hyperlink" Target="https://www.maghrebvoices.com/a/507666.html" TargetMode="External" /><Relationship Id="rId85" Type="http://schemas.openxmlformats.org/officeDocument/2006/relationships/hyperlink" Target="https://www.maghrebvoices.com/a/507735.html" TargetMode="External" /><Relationship Id="rId86" Type="http://schemas.openxmlformats.org/officeDocument/2006/relationships/hyperlink" Target="https://www.maghrebvoices.com/a/507700.html" TargetMode="External" /><Relationship Id="rId87" Type="http://schemas.openxmlformats.org/officeDocument/2006/relationships/hyperlink" Target="https://www.maghrebvoices.com/a/508255.html" TargetMode="External" /><Relationship Id="rId88" Type="http://schemas.openxmlformats.org/officeDocument/2006/relationships/hyperlink" Target="https://www.maghrebvoices.com/a/508286.html" TargetMode="External" /><Relationship Id="rId89" Type="http://schemas.openxmlformats.org/officeDocument/2006/relationships/hyperlink" Target="https://www.maghrebvoices.com/a/508356.html" TargetMode="External" /><Relationship Id="rId90" Type="http://schemas.openxmlformats.org/officeDocument/2006/relationships/hyperlink" Target="https://www.maghrebvoices.com/a/508377.html" TargetMode="External" /><Relationship Id="rId91" Type="http://schemas.openxmlformats.org/officeDocument/2006/relationships/hyperlink" Target="https://www.maghrebvoices.com/a/508379.html" TargetMode="External" /><Relationship Id="rId92" Type="http://schemas.openxmlformats.org/officeDocument/2006/relationships/hyperlink" Target="https://www.maghrebvoices.com/a/508381.html" TargetMode="External" /><Relationship Id="rId93" Type="http://schemas.openxmlformats.org/officeDocument/2006/relationships/hyperlink" Target="https://www.maghrebvoices.com/a/%d9%85%d8%aa%d8%b7%d9%88%d8%b9%d8%a7%d8%aa-%d9%88%d8%a8%d9%8a%d9%83%d9%8a%d9%86%d9%8a-%d9%88%d9%83%d8%a8%d8%aa/507892.html" TargetMode="External" /><Relationship Id="rId94" Type="http://schemas.openxmlformats.org/officeDocument/2006/relationships/hyperlink" Target="https://www.maghrebvoices.com/a/%d9%85%d8%aa%d8%b7%d9%88%d8%b9%d8%a7%d8%aa-%d9%88%d8%a8%d9%8a%d9%83%d9%8a%d9%86%d9%8a-%d9%88%d9%83%d8%a8%d8%aa/507892.html" TargetMode="External" /><Relationship Id="rId95" Type="http://schemas.openxmlformats.org/officeDocument/2006/relationships/hyperlink" Target="https://pbs.twimg.com/ext_tw_video_thumb/1158689230941556737/pu/img/e-eo4kaIQv8HS8mx.jpg" TargetMode="External" /><Relationship Id="rId96" Type="http://schemas.openxmlformats.org/officeDocument/2006/relationships/hyperlink" Target="https://pbs.twimg.com/media/EBXP4yqWsAE5g7X.jpg" TargetMode="External" /><Relationship Id="rId97" Type="http://schemas.openxmlformats.org/officeDocument/2006/relationships/hyperlink" Target="https://pbs.twimg.com/media/EBTuBhRXsAEOUl3.jpg" TargetMode="External" /><Relationship Id="rId98" Type="http://schemas.openxmlformats.org/officeDocument/2006/relationships/hyperlink" Target="https://pbs.twimg.com/media/EBjExItWsAAKyr8.jpg" TargetMode="External" /><Relationship Id="rId99" Type="http://schemas.openxmlformats.org/officeDocument/2006/relationships/hyperlink" Target="https://pbs.twimg.com/media/EBn4WmNXoAAUXBY.jpg" TargetMode="External" /><Relationship Id="rId100" Type="http://schemas.openxmlformats.org/officeDocument/2006/relationships/hyperlink" Target="http://pbs.twimg.com/profile_images/1154474311425699840/xtd7VgUT_normal.jpg" TargetMode="External" /><Relationship Id="rId101" Type="http://schemas.openxmlformats.org/officeDocument/2006/relationships/hyperlink" Target="http://pbs.twimg.com/profile_images/1098631629231271938/MXAxKqEs_normal.jpg" TargetMode="External" /><Relationship Id="rId102" Type="http://schemas.openxmlformats.org/officeDocument/2006/relationships/hyperlink" Target="http://pbs.twimg.com/profile_images/600619925334466561/k6SDtyY3_normal.jpg" TargetMode="External" /><Relationship Id="rId103" Type="http://schemas.openxmlformats.org/officeDocument/2006/relationships/hyperlink" Target="http://pbs.twimg.com/profile_images/923697009592360960/gh6oaPZr_normal.jpg" TargetMode="External" /><Relationship Id="rId104" Type="http://schemas.openxmlformats.org/officeDocument/2006/relationships/hyperlink" Target="http://pbs.twimg.com/profile_images/1142763610353127429/Mf8KGCj0_normal.jpg" TargetMode="External" /><Relationship Id="rId105" Type="http://schemas.openxmlformats.org/officeDocument/2006/relationships/hyperlink" Target="http://pbs.twimg.com/profile_images/1025796448066134016/fZR17Qju_normal.jpg" TargetMode="External" /><Relationship Id="rId106" Type="http://schemas.openxmlformats.org/officeDocument/2006/relationships/hyperlink" Target="http://pbs.twimg.com/profile_images/775658195280859136/53qZbgH1_normal.jpg" TargetMode="External" /><Relationship Id="rId107" Type="http://schemas.openxmlformats.org/officeDocument/2006/relationships/hyperlink" Target="http://pbs.twimg.com/profile_images/1154894338813517824/IcLz0x2V_normal.jpg" TargetMode="External" /><Relationship Id="rId108" Type="http://schemas.openxmlformats.org/officeDocument/2006/relationships/hyperlink" Target="http://pbs.twimg.com/profile_images/931310159443447808/sQKYCx8Q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102322235791077377/dHBkP69l_normal.png" TargetMode="External" /><Relationship Id="rId111" Type="http://schemas.openxmlformats.org/officeDocument/2006/relationships/hyperlink" Target="http://pbs.twimg.com/profile_images/1155610635323023361/ndkXf3yY_normal.jpg" TargetMode="External" /><Relationship Id="rId112" Type="http://schemas.openxmlformats.org/officeDocument/2006/relationships/hyperlink" Target="http://pbs.twimg.com/profile_images/533642146163589121/4dKphGW6_normal.png" TargetMode="External" /><Relationship Id="rId113" Type="http://schemas.openxmlformats.org/officeDocument/2006/relationships/hyperlink" Target="http://pbs.twimg.com/profile_images/765068478281838592/QJWugNHl_normal.jpg" TargetMode="External" /><Relationship Id="rId114" Type="http://schemas.openxmlformats.org/officeDocument/2006/relationships/hyperlink" Target="http://pbs.twimg.com/profile_images/378800000713179506/08a2966fd5b6b6095ce631546bcbb165_normal.png" TargetMode="External" /><Relationship Id="rId115" Type="http://schemas.openxmlformats.org/officeDocument/2006/relationships/hyperlink" Target="http://pbs.twimg.com/profile_images/1141416861650706437/ewH7hfdN_normal.jpg" TargetMode="External" /><Relationship Id="rId116" Type="http://schemas.openxmlformats.org/officeDocument/2006/relationships/hyperlink" Target="http://pbs.twimg.com/profile_images/1153175843604258816/sK-ObdlV_normal.jpg" TargetMode="External" /><Relationship Id="rId117" Type="http://schemas.openxmlformats.org/officeDocument/2006/relationships/hyperlink" Target="http://pbs.twimg.com/profile_images/1159671106476892160/VoxwLDjg_normal.jpg" TargetMode="External" /><Relationship Id="rId118" Type="http://schemas.openxmlformats.org/officeDocument/2006/relationships/hyperlink" Target="http://pbs.twimg.com/profile_images/3167378124/6a0631f05f0f4a182ba0ab8483248260_normal.jpeg" TargetMode="External" /><Relationship Id="rId119" Type="http://schemas.openxmlformats.org/officeDocument/2006/relationships/hyperlink" Target="http://pbs.twimg.com/profile_images/1104691849187479552/ggy9hqM4_normal.png" TargetMode="External" /><Relationship Id="rId120" Type="http://schemas.openxmlformats.org/officeDocument/2006/relationships/hyperlink" Target="http://pbs.twimg.com/profile_images/1146868408543252485/TsW1hw_p_normal.jpg" TargetMode="External" /><Relationship Id="rId121" Type="http://schemas.openxmlformats.org/officeDocument/2006/relationships/hyperlink" Target="https://pbs.twimg.com/ext_tw_video_thumb/1158689230941556737/pu/img/e-eo4kaIQv8HS8mx.jpg" TargetMode="External" /><Relationship Id="rId122" Type="http://schemas.openxmlformats.org/officeDocument/2006/relationships/hyperlink" Target="http://pbs.twimg.com/profile_images/1157289637217538050/FmV4q6xZ_normal.jpg" TargetMode="External" /><Relationship Id="rId123" Type="http://schemas.openxmlformats.org/officeDocument/2006/relationships/hyperlink" Target="http://pbs.twimg.com/profile_images/848892208388427777/igk1ktjF_normal.jpg" TargetMode="External" /><Relationship Id="rId124" Type="http://schemas.openxmlformats.org/officeDocument/2006/relationships/hyperlink" Target="http://pbs.twimg.com/profile_images/848892208388427777/igk1ktjF_normal.jpg" TargetMode="External" /><Relationship Id="rId125" Type="http://schemas.openxmlformats.org/officeDocument/2006/relationships/hyperlink" Target="http://pbs.twimg.com/profile_images/848892208388427777/igk1ktjF_normal.jpg" TargetMode="External" /><Relationship Id="rId126" Type="http://schemas.openxmlformats.org/officeDocument/2006/relationships/hyperlink" Target="http://pbs.twimg.com/profile_images/752548929301057537/IxsEeQvh_normal.jpg" TargetMode="External" /><Relationship Id="rId127" Type="http://schemas.openxmlformats.org/officeDocument/2006/relationships/hyperlink" Target="http://pbs.twimg.com/profile_images/1151454666900852738/3Mkfzaua_normal.jpg" TargetMode="External" /><Relationship Id="rId128" Type="http://schemas.openxmlformats.org/officeDocument/2006/relationships/hyperlink" Target="http://pbs.twimg.com/profile_images/1157987724575612928/U9DkXOTt_normal.jpg" TargetMode="External" /><Relationship Id="rId129" Type="http://schemas.openxmlformats.org/officeDocument/2006/relationships/hyperlink" Target="http://pbs.twimg.com/profile_images/902835632787021824/c3ohqvri_normal.jpg" TargetMode="External" /><Relationship Id="rId130" Type="http://schemas.openxmlformats.org/officeDocument/2006/relationships/hyperlink" Target="http://pbs.twimg.com/profile_images/2367929038/0qsru60p790oq97unbps_normal.jpeg" TargetMode="External" /><Relationship Id="rId131" Type="http://schemas.openxmlformats.org/officeDocument/2006/relationships/hyperlink" Target="http://pbs.twimg.com/profile_images/929709839797964802/MZwR1zL4_normal.jpg" TargetMode="External" /><Relationship Id="rId132" Type="http://schemas.openxmlformats.org/officeDocument/2006/relationships/hyperlink" Target="http://pbs.twimg.com/profile_images/1127594665627222017/X7yTj_qc_normal.jpg" TargetMode="External" /><Relationship Id="rId133" Type="http://schemas.openxmlformats.org/officeDocument/2006/relationships/hyperlink" Target="http://pbs.twimg.com/profile_images/1109922257701351424/6lovHtFx_normal.jpg" TargetMode="External" /><Relationship Id="rId134" Type="http://schemas.openxmlformats.org/officeDocument/2006/relationships/hyperlink" Target="http://pbs.twimg.com/profile_images/1109922257701351424/6lovHtFx_normal.jpg" TargetMode="External" /><Relationship Id="rId135" Type="http://schemas.openxmlformats.org/officeDocument/2006/relationships/hyperlink" Target="http://pbs.twimg.com/profile_images/1100064067941793793/pOU7B-cH_normal.jpg" TargetMode="External" /><Relationship Id="rId136" Type="http://schemas.openxmlformats.org/officeDocument/2006/relationships/hyperlink" Target="http://pbs.twimg.com/profile_images/1158767819883986944/1jhFJ15b_normal.jpg" TargetMode="External" /><Relationship Id="rId137" Type="http://schemas.openxmlformats.org/officeDocument/2006/relationships/hyperlink" Target="http://pbs.twimg.com/profile_images/861220899621666816/hKl4gTRm_normal.jpg" TargetMode="External" /><Relationship Id="rId138" Type="http://schemas.openxmlformats.org/officeDocument/2006/relationships/hyperlink" Target="http://pbs.twimg.com/profile_images/1033476783306366990/JJuhnTmC_normal.jpg" TargetMode="External" /><Relationship Id="rId139" Type="http://schemas.openxmlformats.org/officeDocument/2006/relationships/hyperlink" Target="http://pbs.twimg.com/profile_images/1033476783306366990/JJuhnTmC_normal.jpg" TargetMode="External" /><Relationship Id="rId140" Type="http://schemas.openxmlformats.org/officeDocument/2006/relationships/hyperlink" Target="http://pbs.twimg.com/profile_images/1033476783306366990/JJuhnTmC_normal.jpg" TargetMode="External" /><Relationship Id="rId141" Type="http://schemas.openxmlformats.org/officeDocument/2006/relationships/hyperlink" Target="http://pbs.twimg.com/profile_images/980902833410240512/RBKUwnML_normal.jpg" TargetMode="External" /><Relationship Id="rId142" Type="http://schemas.openxmlformats.org/officeDocument/2006/relationships/hyperlink" Target="http://pbs.twimg.com/profile_images/980902833410240512/RBKUwnML_normal.jpg" TargetMode="External" /><Relationship Id="rId143" Type="http://schemas.openxmlformats.org/officeDocument/2006/relationships/hyperlink" Target="http://pbs.twimg.com/profile_images/980902833410240512/RBKUwnML_normal.jpg" TargetMode="External" /><Relationship Id="rId144" Type="http://schemas.openxmlformats.org/officeDocument/2006/relationships/hyperlink" Target="http://pbs.twimg.com/profile_images/980902833410240512/RBKUwnML_normal.jpg" TargetMode="External" /><Relationship Id="rId145" Type="http://schemas.openxmlformats.org/officeDocument/2006/relationships/hyperlink" Target="http://pbs.twimg.com/profile_images/980902833410240512/RBKUwnML_normal.jpg" TargetMode="External" /><Relationship Id="rId146" Type="http://schemas.openxmlformats.org/officeDocument/2006/relationships/hyperlink" Target="https://pbs.twimg.com/media/EBXP4yqWsAE5g7X.jpg" TargetMode="External" /><Relationship Id="rId147" Type="http://schemas.openxmlformats.org/officeDocument/2006/relationships/hyperlink" Target="http://pbs.twimg.com/profile_images/1033476783306366990/JJuhnTmC_normal.jpg" TargetMode="External" /><Relationship Id="rId148" Type="http://schemas.openxmlformats.org/officeDocument/2006/relationships/hyperlink" Target="http://pbs.twimg.com/profile_images/579983182323318784/UawPSSPA_normal.jpg" TargetMode="External" /><Relationship Id="rId149" Type="http://schemas.openxmlformats.org/officeDocument/2006/relationships/hyperlink" Target="http://pbs.twimg.com/profile_images/579983182323318784/UawPSSPA_normal.jpg" TargetMode="External" /><Relationship Id="rId150" Type="http://schemas.openxmlformats.org/officeDocument/2006/relationships/hyperlink" Target="http://pbs.twimg.com/profile_images/579983182323318784/UawPSSPA_normal.jpg" TargetMode="External" /><Relationship Id="rId151" Type="http://schemas.openxmlformats.org/officeDocument/2006/relationships/hyperlink" Target="http://pbs.twimg.com/profile_images/579983182323318784/UawPSSPA_normal.jpg" TargetMode="External" /><Relationship Id="rId152" Type="http://schemas.openxmlformats.org/officeDocument/2006/relationships/hyperlink" Target="http://pbs.twimg.com/profile_images/579983182323318784/UawPSSPA_normal.jpg" TargetMode="External" /><Relationship Id="rId153" Type="http://schemas.openxmlformats.org/officeDocument/2006/relationships/hyperlink" Target="http://pbs.twimg.com/profile_images/579983182323318784/UawPSSPA_normal.jpg" TargetMode="External" /><Relationship Id="rId154" Type="http://schemas.openxmlformats.org/officeDocument/2006/relationships/hyperlink" Target="http://pbs.twimg.com/profile_images/1148329436468695040/nI_mjIgz_normal.jpg" TargetMode="External" /><Relationship Id="rId155" Type="http://schemas.openxmlformats.org/officeDocument/2006/relationships/hyperlink" Target="http://pbs.twimg.com/profile_images/720042672220712962/ca5NO_ZP_normal.jpg" TargetMode="External" /><Relationship Id="rId156" Type="http://schemas.openxmlformats.org/officeDocument/2006/relationships/hyperlink" Target="http://pbs.twimg.com/profile_images/1155098224908230656/1kgnCSiC_normal.jpg" TargetMode="External" /><Relationship Id="rId157" Type="http://schemas.openxmlformats.org/officeDocument/2006/relationships/hyperlink" Target="http://pbs.twimg.com/profile_images/1155098224908230656/1kgnCSiC_normal.jpg" TargetMode="External" /><Relationship Id="rId158" Type="http://schemas.openxmlformats.org/officeDocument/2006/relationships/hyperlink" Target="http://pbs.twimg.com/profile_images/2792559006/3529e9dc5a47539937957fe4b7790b6b_normal.jpeg" TargetMode="External" /><Relationship Id="rId159" Type="http://schemas.openxmlformats.org/officeDocument/2006/relationships/hyperlink" Target="http://pbs.twimg.com/profile_images/3180274285/7b1a3c49240659869d9788590d8aa077_normal.jpeg" TargetMode="External" /><Relationship Id="rId160" Type="http://schemas.openxmlformats.org/officeDocument/2006/relationships/hyperlink" Target="http://pbs.twimg.com/profile_images/1138117849682235392/IxWFjClF_normal.jpg" TargetMode="External" /><Relationship Id="rId161" Type="http://schemas.openxmlformats.org/officeDocument/2006/relationships/hyperlink" Target="http://pbs.twimg.com/profile_images/1158295875443220480/7auKBHFb_normal.jpg" TargetMode="External" /><Relationship Id="rId162" Type="http://schemas.openxmlformats.org/officeDocument/2006/relationships/hyperlink" Target="http://pbs.twimg.com/profile_images/378800000806978686/35b4428a18b7515a1e9b022d34ef7529_normal.jpeg" TargetMode="External" /><Relationship Id="rId163" Type="http://schemas.openxmlformats.org/officeDocument/2006/relationships/hyperlink" Target="http://pbs.twimg.com/profile_images/1145034487526494208/zL83ef1-_normal.png" TargetMode="External" /><Relationship Id="rId164" Type="http://schemas.openxmlformats.org/officeDocument/2006/relationships/hyperlink" Target="http://pbs.twimg.com/profile_images/1161199703691841536/OVCmpmva_normal.jpg" TargetMode="External" /><Relationship Id="rId165" Type="http://schemas.openxmlformats.org/officeDocument/2006/relationships/hyperlink" Target="http://pbs.twimg.com/profile_images/514566529057177600/a2kPW4XW_normal.jpeg" TargetMode="External" /><Relationship Id="rId166" Type="http://schemas.openxmlformats.org/officeDocument/2006/relationships/hyperlink" Target="http://pbs.twimg.com/profile_images/2459424067/an31fztcwwbseys3f8lm_normal.jpeg" TargetMode="External" /><Relationship Id="rId167" Type="http://schemas.openxmlformats.org/officeDocument/2006/relationships/hyperlink" Target="http://pbs.twimg.com/profile_images/1158892311792816128/cB0dZHgp_normal.jpg" TargetMode="External" /><Relationship Id="rId168" Type="http://schemas.openxmlformats.org/officeDocument/2006/relationships/hyperlink" Target="http://pbs.twimg.com/profile_images/1158892311792816128/cB0dZHgp_normal.jpg" TargetMode="External" /><Relationship Id="rId169" Type="http://schemas.openxmlformats.org/officeDocument/2006/relationships/hyperlink" Target="http://pbs.twimg.com/profile_images/1147961929631248384/Nr3gwfJ6_normal.jpg" TargetMode="External" /><Relationship Id="rId170" Type="http://schemas.openxmlformats.org/officeDocument/2006/relationships/hyperlink" Target="http://pbs.twimg.com/profile_images/1147961929631248384/Nr3gwfJ6_normal.jpg" TargetMode="External" /><Relationship Id="rId171" Type="http://schemas.openxmlformats.org/officeDocument/2006/relationships/hyperlink" Target="http://pbs.twimg.com/profile_images/1099006555968729090/pmvyJXya_normal.jpg" TargetMode="External" /><Relationship Id="rId172" Type="http://schemas.openxmlformats.org/officeDocument/2006/relationships/hyperlink" Target="http://pbs.twimg.com/profile_images/1099006555968729090/pmvyJXya_normal.jpg" TargetMode="External" /><Relationship Id="rId173" Type="http://schemas.openxmlformats.org/officeDocument/2006/relationships/hyperlink" Target="http://pbs.twimg.com/profile_images/1145465449578151937/MCdOFHCP_normal.jpg" TargetMode="External" /><Relationship Id="rId174" Type="http://schemas.openxmlformats.org/officeDocument/2006/relationships/hyperlink" Target="http://pbs.twimg.com/profile_images/1145465449578151937/MCdOFHCP_normal.jpg" TargetMode="External" /><Relationship Id="rId175" Type="http://schemas.openxmlformats.org/officeDocument/2006/relationships/hyperlink" Target="http://pbs.twimg.com/profile_images/588870383668858880/727jWZ5X_normal.jpg" TargetMode="External" /><Relationship Id="rId176" Type="http://schemas.openxmlformats.org/officeDocument/2006/relationships/hyperlink" Target="https://pbs.twimg.com/media/EBTuBhRXsAEOUl3.jpg" TargetMode="External" /><Relationship Id="rId177" Type="http://schemas.openxmlformats.org/officeDocument/2006/relationships/hyperlink" Target="https://pbs.twimg.com/media/EBjExItWsAAKyr8.jpg" TargetMode="External" /><Relationship Id="rId178" Type="http://schemas.openxmlformats.org/officeDocument/2006/relationships/hyperlink" Target="http://pbs.twimg.com/profile_images/906117472285327361/UAQQMLsI_normal.jpg" TargetMode="External" /><Relationship Id="rId179" Type="http://schemas.openxmlformats.org/officeDocument/2006/relationships/hyperlink" Target="http://pbs.twimg.com/profile_images/847478321059418112/ryxr2qUM_normal.jpg" TargetMode="External" /><Relationship Id="rId180" Type="http://schemas.openxmlformats.org/officeDocument/2006/relationships/hyperlink" Target="http://pbs.twimg.com/profile_images/847478321059418112/ryxr2qUM_normal.jpg" TargetMode="External" /><Relationship Id="rId181" Type="http://schemas.openxmlformats.org/officeDocument/2006/relationships/hyperlink" Target="http://pbs.twimg.com/profile_images/847478321059418112/ryxr2qUM_normal.jpg" TargetMode="External" /><Relationship Id="rId182" Type="http://schemas.openxmlformats.org/officeDocument/2006/relationships/hyperlink" Target="http://pbs.twimg.com/profile_images/847478321059418112/ryxr2qUM_normal.jpg" TargetMode="External" /><Relationship Id="rId183" Type="http://schemas.openxmlformats.org/officeDocument/2006/relationships/hyperlink" Target="http://pbs.twimg.com/profile_images/847478321059418112/ryxr2qUM_normal.jpg" TargetMode="External" /><Relationship Id="rId184" Type="http://schemas.openxmlformats.org/officeDocument/2006/relationships/hyperlink" Target="http://pbs.twimg.com/profile_images/847478321059418112/ryxr2qUM_normal.jpg" TargetMode="External" /><Relationship Id="rId185" Type="http://schemas.openxmlformats.org/officeDocument/2006/relationships/hyperlink" Target="http://pbs.twimg.com/profile_images/847478321059418112/ryxr2qUM_normal.jpg" TargetMode="External" /><Relationship Id="rId186" Type="http://schemas.openxmlformats.org/officeDocument/2006/relationships/hyperlink" Target="https://pbs.twimg.com/media/EBn4WmNXoAAUXBY.jpg" TargetMode="External" /><Relationship Id="rId187" Type="http://schemas.openxmlformats.org/officeDocument/2006/relationships/hyperlink" Target="http://pbs.twimg.com/profile_images/821352650381950976/IPIn31oR_normal.jpg" TargetMode="External" /><Relationship Id="rId188" Type="http://schemas.openxmlformats.org/officeDocument/2006/relationships/hyperlink" Target="http://pbs.twimg.com/profile_images/1102515357401649152/AoQhZB1x_normal.png" TargetMode="External" /><Relationship Id="rId189" Type="http://schemas.openxmlformats.org/officeDocument/2006/relationships/hyperlink" Target="http://pbs.twimg.com/profile_images/717812670880157700/tTlLrnSn_normal.jpg" TargetMode="External" /><Relationship Id="rId190" Type="http://schemas.openxmlformats.org/officeDocument/2006/relationships/hyperlink" Target="http://pbs.twimg.com/profile_images/378800000652380624/83dc0b70cb4e8028993dc1af88e8f40f_normal.jpeg" TargetMode="External" /><Relationship Id="rId191" Type="http://schemas.openxmlformats.org/officeDocument/2006/relationships/hyperlink" Target="http://pbs.twimg.com/profile_images/378800000679621723/6d3a62532aa4ee8b92543916e3cd2bf0_normal.jpeg" TargetMode="External" /><Relationship Id="rId192" Type="http://schemas.openxmlformats.org/officeDocument/2006/relationships/hyperlink" Target="http://pbs.twimg.com/profile_images/378800000679621723/6d3a62532aa4ee8b92543916e3cd2bf0_normal.jpeg" TargetMode="External" /><Relationship Id="rId193" Type="http://schemas.openxmlformats.org/officeDocument/2006/relationships/hyperlink" Target="http://pbs.twimg.com/profile_images/1060719260107001856/BqrR4DYf_normal.jpg" TargetMode="External" /><Relationship Id="rId194" Type="http://schemas.openxmlformats.org/officeDocument/2006/relationships/hyperlink" Target="http://pbs.twimg.com/profile_images/1060719260107001856/BqrR4DYf_normal.jpg" TargetMode="External" /><Relationship Id="rId195" Type="http://schemas.openxmlformats.org/officeDocument/2006/relationships/hyperlink" Target="http://pbs.twimg.com/profile_images/1060719260107001856/BqrR4DYf_normal.jpg" TargetMode="External" /><Relationship Id="rId196" Type="http://schemas.openxmlformats.org/officeDocument/2006/relationships/hyperlink" Target="http://pbs.twimg.com/profile_images/1060719260107001856/BqrR4DYf_normal.jpg" TargetMode="External" /><Relationship Id="rId197" Type="http://schemas.openxmlformats.org/officeDocument/2006/relationships/hyperlink" Target="http://pbs.twimg.com/profile_images/1060719260107001856/BqrR4DYf_normal.jpg" TargetMode="External" /><Relationship Id="rId198" Type="http://schemas.openxmlformats.org/officeDocument/2006/relationships/hyperlink" Target="http://pbs.twimg.com/profile_images/1060719260107001856/BqrR4DYf_normal.jpg" TargetMode="External" /><Relationship Id="rId199" Type="http://schemas.openxmlformats.org/officeDocument/2006/relationships/hyperlink" Target="http://pbs.twimg.com/profile_images/1060719260107001856/BqrR4DYf_normal.jpg" TargetMode="External" /><Relationship Id="rId200" Type="http://schemas.openxmlformats.org/officeDocument/2006/relationships/hyperlink" Target="http://pbs.twimg.com/profile_images/1060719260107001856/BqrR4DYf_normal.jpg" TargetMode="External" /><Relationship Id="rId201" Type="http://schemas.openxmlformats.org/officeDocument/2006/relationships/hyperlink" Target="http://pbs.twimg.com/profile_images/1060719260107001856/BqrR4DYf_normal.jpg" TargetMode="External" /><Relationship Id="rId202" Type="http://schemas.openxmlformats.org/officeDocument/2006/relationships/hyperlink" Target="http://pbs.twimg.com/profile_images/1060719260107001856/BqrR4DYf_normal.jpg" TargetMode="External" /><Relationship Id="rId203" Type="http://schemas.openxmlformats.org/officeDocument/2006/relationships/hyperlink" Target="http://pbs.twimg.com/profile_images/1060719260107001856/BqrR4DYf_normal.jpg" TargetMode="External" /><Relationship Id="rId204" Type="http://schemas.openxmlformats.org/officeDocument/2006/relationships/hyperlink" Target="http://pbs.twimg.com/profile_images/1060719260107001856/BqrR4DYf_normal.jpg" TargetMode="External" /><Relationship Id="rId205" Type="http://schemas.openxmlformats.org/officeDocument/2006/relationships/hyperlink" Target="http://pbs.twimg.com/profile_images/1060719260107001856/BqrR4DYf_normal.jpg" TargetMode="External" /><Relationship Id="rId206" Type="http://schemas.openxmlformats.org/officeDocument/2006/relationships/hyperlink" Target="http://pbs.twimg.com/profile_images/1060719260107001856/BqrR4DYf_normal.jpg" TargetMode="External" /><Relationship Id="rId207" Type="http://schemas.openxmlformats.org/officeDocument/2006/relationships/hyperlink" Target="http://pbs.twimg.com/profile_images/1060719260107001856/BqrR4DYf_normal.jpg" TargetMode="External" /><Relationship Id="rId208" Type="http://schemas.openxmlformats.org/officeDocument/2006/relationships/hyperlink" Target="http://pbs.twimg.com/profile_images/1060719260107001856/BqrR4DYf_normal.jpg" TargetMode="External" /><Relationship Id="rId209" Type="http://schemas.openxmlformats.org/officeDocument/2006/relationships/hyperlink" Target="http://pbs.twimg.com/profile_images/1060719260107001856/BqrR4DYf_normal.jpg" TargetMode="External" /><Relationship Id="rId210" Type="http://schemas.openxmlformats.org/officeDocument/2006/relationships/hyperlink" Target="http://pbs.twimg.com/profile_images/1060719260107001856/BqrR4DYf_normal.jpg" TargetMode="External" /><Relationship Id="rId211" Type="http://schemas.openxmlformats.org/officeDocument/2006/relationships/hyperlink" Target="http://pbs.twimg.com/profile_images/1060719260107001856/BqrR4DYf_normal.jpg" TargetMode="External" /><Relationship Id="rId212" Type="http://schemas.openxmlformats.org/officeDocument/2006/relationships/hyperlink" Target="http://pbs.twimg.com/profile_images/1060719260107001856/BqrR4DYf_normal.jpg" TargetMode="External" /><Relationship Id="rId213" Type="http://schemas.openxmlformats.org/officeDocument/2006/relationships/hyperlink" Target="http://pbs.twimg.com/profile_images/1060719260107001856/BqrR4DYf_normal.jpg" TargetMode="External" /><Relationship Id="rId214" Type="http://schemas.openxmlformats.org/officeDocument/2006/relationships/hyperlink" Target="http://pbs.twimg.com/profile_images/1060719260107001856/BqrR4DYf_normal.jpg" TargetMode="External" /><Relationship Id="rId215" Type="http://schemas.openxmlformats.org/officeDocument/2006/relationships/hyperlink" Target="http://pbs.twimg.com/profile_images/1060719260107001856/BqrR4DYf_normal.jpg" TargetMode="External" /><Relationship Id="rId216" Type="http://schemas.openxmlformats.org/officeDocument/2006/relationships/hyperlink" Target="http://pbs.twimg.com/profile_images/1060719260107001856/BqrR4DYf_normal.jpg" TargetMode="External" /><Relationship Id="rId217" Type="http://schemas.openxmlformats.org/officeDocument/2006/relationships/hyperlink" Target="http://pbs.twimg.com/profile_images/1060719260107001856/BqrR4DYf_normal.jpg" TargetMode="External" /><Relationship Id="rId218" Type="http://schemas.openxmlformats.org/officeDocument/2006/relationships/hyperlink" Target="http://pbs.twimg.com/profile_images/1060719260107001856/BqrR4DYf_normal.jpg" TargetMode="External" /><Relationship Id="rId219" Type="http://schemas.openxmlformats.org/officeDocument/2006/relationships/hyperlink" Target="http://pbs.twimg.com/profile_images/1060719260107001856/BqrR4DYf_normal.jpg" TargetMode="External" /><Relationship Id="rId220" Type="http://schemas.openxmlformats.org/officeDocument/2006/relationships/hyperlink" Target="http://pbs.twimg.com/profile_images/1060719260107001856/BqrR4DYf_normal.jpg" TargetMode="External" /><Relationship Id="rId221" Type="http://schemas.openxmlformats.org/officeDocument/2006/relationships/hyperlink" Target="http://pbs.twimg.com/profile_images/1060719260107001856/BqrR4DYf_normal.jpg" TargetMode="External" /><Relationship Id="rId222" Type="http://schemas.openxmlformats.org/officeDocument/2006/relationships/hyperlink" Target="http://pbs.twimg.com/profile_images/1060719260107001856/BqrR4DYf_normal.jpg" TargetMode="External" /><Relationship Id="rId223" Type="http://schemas.openxmlformats.org/officeDocument/2006/relationships/hyperlink" Target="http://pbs.twimg.com/profile_images/877264336884031488/uWeHJR2O_normal.jpg" TargetMode="External" /><Relationship Id="rId224" Type="http://schemas.openxmlformats.org/officeDocument/2006/relationships/hyperlink" Target="https://twitter.com/#!/16_charaf/status/1156531818033766401" TargetMode="External" /><Relationship Id="rId225" Type="http://schemas.openxmlformats.org/officeDocument/2006/relationships/hyperlink" Target="https://twitter.com/#!/salamjad3/status/1156540337453764609" TargetMode="External" /><Relationship Id="rId226" Type="http://schemas.openxmlformats.org/officeDocument/2006/relationships/hyperlink" Target="https://twitter.com/#!/rafikosb/status/1156625154316877824" TargetMode="External" /><Relationship Id="rId227" Type="http://schemas.openxmlformats.org/officeDocument/2006/relationships/hyperlink" Target="https://twitter.com/#!/khalid10elghali/status/1156633566220083200" TargetMode="External" /><Relationship Id="rId228" Type="http://schemas.openxmlformats.org/officeDocument/2006/relationships/hyperlink" Target="https://twitter.com/#!/tama_frasich/status/1156644923107680258" TargetMode="External" /><Relationship Id="rId229" Type="http://schemas.openxmlformats.org/officeDocument/2006/relationships/hyperlink" Target="https://twitter.com/#!/fatimaelatik/status/1156651966044475392" TargetMode="External" /><Relationship Id="rId230" Type="http://schemas.openxmlformats.org/officeDocument/2006/relationships/hyperlink" Target="https://twitter.com/#!/mohamedbourbab/status/1157057295504818176" TargetMode="External" /><Relationship Id="rId231" Type="http://schemas.openxmlformats.org/officeDocument/2006/relationships/hyperlink" Target="https://twitter.com/#!/kimberlystea/status/1157319927352692736" TargetMode="External" /><Relationship Id="rId232" Type="http://schemas.openxmlformats.org/officeDocument/2006/relationships/hyperlink" Target="https://twitter.com/#!/hamouch_s/status/1157373883256836096" TargetMode="External" /><Relationship Id="rId233" Type="http://schemas.openxmlformats.org/officeDocument/2006/relationships/hyperlink" Target="https://twitter.com/#!/elbennaoui/status/1157797326808846336" TargetMode="External" /><Relationship Id="rId234" Type="http://schemas.openxmlformats.org/officeDocument/2006/relationships/hyperlink" Target="https://twitter.com/#!/chehbi/status/1158056538499637249" TargetMode="External" /><Relationship Id="rId235" Type="http://schemas.openxmlformats.org/officeDocument/2006/relationships/hyperlink" Target="https://twitter.com/#!/marocprimitivo/status/1158070480873693186" TargetMode="External" /><Relationship Id="rId236" Type="http://schemas.openxmlformats.org/officeDocument/2006/relationships/hyperlink" Target="https://twitter.com/#!/mtawja/status/1158123454719283202" TargetMode="External" /><Relationship Id="rId237" Type="http://schemas.openxmlformats.org/officeDocument/2006/relationships/hyperlink" Target="https://twitter.com/#!/sid_hammadi/status/1158179361486454784" TargetMode="External" /><Relationship Id="rId238" Type="http://schemas.openxmlformats.org/officeDocument/2006/relationships/hyperlink" Target="https://twitter.com/#!/mamdouhrabie2/status/1158690358890520578" TargetMode="External" /><Relationship Id="rId239" Type="http://schemas.openxmlformats.org/officeDocument/2006/relationships/hyperlink" Target="https://twitter.com/#!/najm090/status/1158691858714771457" TargetMode="External" /><Relationship Id="rId240" Type="http://schemas.openxmlformats.org/officeDocument/2006/relationships/hyperlink" Target="https://twitter.com/#!/secularlibyan/status/1158693692204605440" TargetMode="External" /><Relationship Id="rId241" Type="http://schemas.openxmlformats.org/officeDocument/2006/relationships/hyperlink" Target="https://twitter.com/#!/anarawa3/status/1158696182195064834" TargetMode="External" /><Relationship Id="rId242" Type="http://schemas.openxmlformats.org/officeDocument/2006/relationships/hyperlink" Target="https://twitter.com/#!/vankaas/status/1158714376767098880" TargetMode="External" /><Relationship Id="rId243" Type="http://schemas.openxmlformats.org/officeDocument/2006/relationships/hyperlink" Target="https://twitter.com/#!/austarwansasi/status/1158691838909435905" TargetMode="External" /><Relationship Id="rId244" Type="http://schemas.openxmlformats.org/officeDocument/2006/relationships/hyperlink" Target="https://twitter.com/#!/f_gallal/status/1158721269455564800" TargetMode="External" /><Relationship Id="rId245" Type="http://schemas.openxmlformats.org/officeDocument/2006/relationships/hyperlink" Target="https://twitter.com/#!/f_gallal/status/1158689330967252993" TargetMode="External" /><Relationship Id="rId246" Type="http://schemas.openxmlformats.org/officeDocument/2006/relationships/hyperlink" Target="https://twitter.com/#!/eelmehdawi/status/1158740752618463242" TargetMode="External" /><Relationship Id="rId247" Type="http://schemas.openxmlformats.org/officeDocument/2006/relationships/hyperlink" Target="https://twitter.com/#!/aourraz/status/1158737493438525441" TargetMode="External" /><Relationship Id="rId248" Type="http://schemas.openxmlformats.org/officeDocument/2006/relationships/hyperlink" Target="https://twitter.com/#!/aourraz/status/1158737772057890817" TargetMode="External" /><Relationship Id="rId249" Type="http://schemas.openxmlformats.org/officeDocument/2006/relationships/hyperlink" Target="https://twitter.com/#!/aourraz/status/1158746151329435654" TargetMode="External" /><Relationship Id="rId250" Type="http://schemas.openxmlformats.org/officeDocument/2006/relationships/hyperlink" Target="https://twitter.com/#!/saharaquestion/status/1158813395988156416" TargetMode="External" /><Relationship Id="rId251" Type="http://schemas.openxmlformats.org/officeDocument/2006/relationships/hyperlink" Target="https://twitter.com/#!/zanettitude/status/1158862127047880709" TargetMode="External" /><Relationship Id="rId252" Type="http://schemas.openxmlformats.org/officeDocument/2006/relationships/hyperlink" Target="https://twitter.com/#!/timbaland57140/status/1158868303235956736" TargetMode="External" /><Relationship Id="rId253" Type="http://schemas.openxmlformats.org/officeDocument/2006/relationships/hyperlink" Target="https://twitter.com/#!/breikabeiba/status/1158996774771732480" TargetMode="External" /><Relationship Id="rId254" Type="http://schemas.openxmlformats.org/officeDocument/2006/relationships/hyperlink" Target="https://twitter.com/#!/chebih/status/1158713119922950145" TargetMode="External" /><Relationship Id="rId255" Type="http://schemas.openxmlformats.org/officeDocument/2006/relationships/hyperlink" Target="https://twitter.com/#!/sukeinandiaye/status/1159047813143191553" TargetMode="External" /><Relationship Id="rId256" Type="http://schemas.openxmlformats.org/officeDocument/2006/relationships/hyperlink" Target="https://twitter.com/#!/kniiizf/status/1159063560024207362" TargetMode="External" /><Relationship Id="rId257" Type="http://schemas.openxmlformats.org/officeDocument/2006/relationships/hyperlink" Target="https://twitter.com/#!/mas93140/status/1159089095462805504" TargetMode="External" /><Relationship Id="rId258" Type="http://schemas.openxmlformats.org/officeDocument/2006/relationships/hyperlink" Target="https://twitter.com/#!/mas93140/status/1159089122209869826" TargetMode="External" /><Relationship Id="rId259" Type="http://schemas.openxmlformats.org/officeDocument/2006/relationships/hyperlink" Target="https://twitter.com/#!/khaliltarhouni/status/1159101739963953157" TargetMode="External" /><Relationship Id="rId260" Type="http://schemas.openxmlformats.org/officeDocument/2006/relationships/hyperlink" Target="https://twitter.com/#!/karimkortbi/status/1159104750790594561" TargetMode="External" /><Relationship Id="rId261" Type="http://schemas.openxmlformats.org/officeDocument/2006/relationships/hyperlink" Target="https://twitter.com/#!/fafarandole/status/1159062105099780097" TargetMode="External" /><Relationship Id="rId262" Type="http://schemas.openxmlformats.org/officeDocument/2006/relationships/hyperlink" Target="https://twitter.com/#!/walidhelali/status/1159086011609169920" TargetMode="External" /><Relationship Id="rId263" Type="http://schemas.openxmlformats.org/officeDocument/2006/relationships/hyperlink" Target="https://twitter.com/#!/walidhelali/status/1159097106940026881" TargetMode="External" /><Relationship Id="rId264" Type="http://schemas.openxmlformats.org/officeDocument/2006/relationships/hyperlink" Target="https://twitter.com/#!/walidhelali/status/1159102408158580736" TargetMode="External" /><Relationship Id="rId265" Type="http://schemas.openxmlformats.org/officeDocument/2006/relationships/hyperlink" Target="https://twitter.com/#!/nanouzlatan/status/1159084523759554565" TargetMode="External" /><Relationship Id="rId266" Type="http://schemas.openxmlformats.org/officeDocument/2006/relationships/hyperlink" Target="https://twitter.com/#!/nanouzlatan/status/1159095643694075906" TargetMode="External" /><Relationship Id="rId267" Type="http://schemas.openxmlformats.org/officeDocument/2006/relationships/hyperlink" Target="https://twitter.com/#!/nanouzlatan/status/1159098904031506432" TargetMode="External" /><Relationship Id="rId268" Type="http://schemas.openxmlformats.org/officeDocument/2006/relationships/hyperlink" Target="https://twitter.com/#!/nanouzlatan/status/1159108386237145088" TargetMode="External" /><Relationship Id="rId269" Type="http://schemas.openxmlformats.org/officeDocument/2006/relationships/hyperlink" Target="https://twitter.com/#!/nanouzlatan/status/1159109052032585728" TargetMode="External" /><Relationship Id="rId270" Type="http://schemas.openxmlformats.org/officeDocument/2006/relationships/hyperlink" Target="https://twitter.com/#!/walidhelali/status/1159061062999781377" TargetMode="External" /><Relationship Id="rId271" Type="http://schemas.openxmlformats.org/officeDocument/2006/relationships/hyperlink" Target="https://twitter.com/#!/walidhelali/status/1159064346078715904" TargetMode="External" /><Relationship Id="rId272" Type="http://schemas.openxmlformats.org/officeDocument/2006/relationships/hyperlink" Target="https://twitter.com/#!/asaadimohamed/status/1156621240922234881" TargetMode="External" /><Relationship Id="rId273" Type="http://schemas.openxmlformats.org/officeDocument/2006/relationships/hyperlink" Target="https://twitter.com/#!/asaadimohamed/status/1158435858313338883" TargetMode="External" /><Relationship Id="rId274" Type="http://schemas.openxmlformats.org/officeDocument/2006/relationships/hyperlink" Target="https://twitter.com/#!/asaadimohamed/status/1158702228976427008" TargetMode="External" /><Relationship Id="rId275" Type="http://schemas.openxmlformats.org/officeDocument/2006/relationships/hyperlink" Target="https://twitter.com/#!/asaadimohamed/status/1159070060079697921" TargetMode="External" /><Relationship Id="rId276" Type="http://schemas.openxmlformats.org/officeDocument/2006/relationships/hyperlink" Target="https://twitter.com/#!/asaadimohamed/status/1159070102236684289" TargetMode="External" /><Relationship Id="rId277" Type="http://schemas.openxmlformats.org/officeDocument/2006/relationships/hyperlink" Target="https://twitter.com/#!/asaadimohamed/status/1159140240088547330" TargetMode="External" /><Relationship Id="rId278" Type="http://schemas.openxmlformats.org/officeDocument/2006/relationships/hyperlink" Target="https://twitter.com/#!/moradnemmas/status/1159195774183497728" TargetMode="External" /><Relationship Id="rId279" Type="http://schemas.openxmlformats.org/officeDocument/2006/relationships/hyperlink" Target="https://twitter.com/#!/histo_rachid/status/1159236648242163712" TargetMode="External" /><Relationship Id="rId280" Type="http://schemas.openxmlformats.org/officeDocument/2006/relationships/hyperlink" Target="https://twitter.com/#!/tamazgha_united/status/1158166579907112960" TargetMode="External" /><Relationship Id="rId281" Type="http://schemas.openxmlformats.org/officeDocument/2006/relationships/hyperlink" Target="https://twitter.com/#!/tamazgha_united/status/1159466138163695617" TargetMode="External" /><Relationship Id="rId282" Type="http://schemas.openxmlformats.org/officeDocument/2006/relationships/hyperlink" Target="https://twitter.com/#!/pokora_rachid/status/1159587905075064832" TargetMode="External" /><Relationship Id="rId283" Type="http://schemas.openxmlformats.org/officeDocument/2006/relationships/hyperlink" Target="https://twitter.com/#!/morinolivier13/status/1159597402141147139" TargetMode="External" /><Relationship Id="rId284" Type="http://schemas.openxmlformats.org/officeDocument/2006/relationships/hyperlink" Target="https://twitter.com/#!/ladyhanou/status/1159616759508459522" TargetMode="External" /><Relationship Id="rId285" Type="http://schemas.openxmlformats.org/officeDocument/2006/relationships/hyperlink" Target="https://twitter.com/#!/inesmadani3/status/1159617695073153025" TargetMode="External" /><Relationship Id="rId286" Type="http://schemas.openxmlformats.org/officeDocument/2006/relationships/hyperlink" Target="https://twitter.com/#!/rajabenslama/status/1159683589048586246" TargetMode="External" /><Relationship Id="rId287" Type="http://schemas.openxmlformats.org/officeDocument/2006/relationships/hyperlink" Target="https://twitter.com/#!/mounirbaatour/status/1159596702480949249" TargetMode="External" /><Relationship Id="rId288" Type="http://schemas.openxmlformats.org/officeDocument/2006/relationships/hyperlink" Target="https://twitter.com/#!/jeanrossignol/status/1159724258400096258" TargetMode="External" /><Relationship Id="rId289" Type="http://schemas.openxmlformats.org/officeDocument/2006/relationships/hyperlink" Target="https://twitter.com/#!/fitness4reviews/status/1159798582905659392" TargetMode="External" /><Relationship Id="rId290" Type="http://schemas.openxmlformats.org/officeDocument/2006/relationships/hyperlink" Target="https://twitter.com/#!/mobel30/status/1159816379698204673" TargetMode="External" /><Relationship Id="rId291" Type="http://schemas.openxmlformats.org/officeDocument/2006/relationships/hyperlink" Target="https://twitter.com/#!/josefyroyaliste/status/1158813055263870976" TargetMode="External" /><Relationship Id="rId292" Type="http://schemas.openxmlformats.org/officeDocument/2006/relationships/hyperlink" Target="https://twitter.com/#!/josefyroyaliste/status/1159893485073424386" TargetMode="External" /><Relationship Id="rId293" Type="http://schemas.openxmlformats.org/officeDocument/2006/relationships/hyperlink" Target="https://twitter.com/#!/kaswid2019/status/1158873590923694082" TargetMode="External" /><Relationship Id="rId294" Type="http://schemas.openxmlformats.org/officeDocument/2006/relationships/hyperlink" Target="https://twitter.com/#!/kaswid2019/status/1159960954421035010" TargetMode="External" /><Relationship Id="rId295" Type="http://schemas.openxmlformats.org/officeDocument/2006/relationships/hyperlink" Target="https://twitter.com/#!/mouradmddh/status/1158854207379791872" TargetMode="External" /><Relationship Id="rId296" Type="http://schemas.openxmlformats.org/officeDocument/2006/relationships/hyperlink" Target="https://twitter.com/#!/mouradmddh/status/1159963639509606401" TargetMode="External" /><Relationship Id="rId297" Type="http://schemas.openxmlformats.org/officeDocument/2006/relationships/hyperlink" Target="https://twitter.com/#!/horamaghribia/status/1158852801826643973" TargetMode="External" /><Relationship Id="rId298" Type="http://schemas.openxmlformats.org/officeDocument/2006/relationships/hyperlink" Target="https://twitter.com/#!/horamaghribia/status/1159965543903969286" TargetMode="External" /><Relationship Id="rId299" Type="http://schemas.openxmlformats.org/officeDocument/2006/relationships/hyperlink" Target="https://twitter.com/#!/sal2965/status/1160074481836146688" TargetMode="External" /><Relationship Id="rId300" Type="http://schemas.openxmlformats.org/officeDocument/2006/relationships/hyperlink" Target="https://twitter.com/#!/shoocov/status/1158812721409925121" TargetMode="External" /><Relationship Id="rId301" Type="http://schemas.openxmlformats.org/officeDocument/2006/relationships/hyperlink" Target="https://twitter.com/#!/shoocov/status/1159893255510724608" TargetMode="External" /><Relationship Id="rId302" Type="http://schemas.openxmlformats.org/officeDocument/2006/relationships/hyperlink" Target="https://twitter.com/#!/flitoxdz/status/1160189872260440064" TargetMode="External" /><Relationship Id="rId303" Type="http://schemas.openxmlformats.org/officeDocument/2006/relationships/hyperlink" Target="https://twitter.com/#!/maghrebvoices/status/1158022308189155334" TargetMode="External" /><Relationship Id="rId304" Type="http://schemas.openxmlformats.org/officeDocument/2006/relationships/hyperlink" Target="https://twitter.com/#!/maghrebvoices/status/1158727529844420609" TargetMode="External" /><Relationship Id="rId305" Type="http://schemas.openxmlformats.org/officeDocument/2006/relationships/hyperlink" Target="https://twitter.com/#!/maghrebvoices/status/1159093271379025922" TargetMode="External" /><Relationship Id="rId306" Type="http://schemas.openxmlformats.org/officeDocument/2006/relationships/hyperlink" Target="https://twitter.com/#!/maghrebvoices/status/1159140084106612736" TargetMode="External" /><Relationship Id="rId307" Type="http://schemas.openxmlformats.org/officeDocument/2006/relationships/hyperlink" Target="https://twitter.com/#!/maghrebvoices/status/1159878881773596672" TargetMode="External" /><Relationship Id="rId308" Type="http://schemas.openxmlformats.org/officeDocument/2006/relationships/hyperlink" Target="https://twitter.com/#!/maghrebvoices/status/1160167394079387649" TargetMode="External" /><Relationship Id="rId309" Type="http://schemas.openxmlformats.org/officeDocument/2006/relationships/hyperlink" Target="https://twitter.com/#!/maghrebvoices/status/1160190296409423873" TargetMode="External" /><Relationship Id="rId310" Type="http://schemas.openxmlformats.org/officeDocument/2006/relationships/hyperlink" Target="https://twitter.com/#!/medni/status/1160231450735763457" TargetMode="External" /><Relationship Id="rId311" Type="http://schemas.openxmlformats.org/officeDocument/2006/relationships/hyperlink" Target="https://twitter.com/#!/cyberkarim19881/status/1160415578491932672" TargetMode="External" /><Relationship Id="rId312" Type="http://schemas.openxmlformats.org/officeDocument/2006/relationships/hyperlink" Target="https://twitter.com/#!/bamourbaaziz/status/1160950716409745415" TargetMode="External" /><Relationship Id="rId313" Type="http://schemas.openxmlformats.org/officeDocument/2006/relationships/hyperlink" Target="https://twitter.com/#!/khorshe_d/status/1161000536684027909" TargetMode="External" /><Relationship Id="rId314" Type="http://schemas.openxmlformats.org/officeDocument/2006/relationships/hyperlink" Target="https://twitter.com/#!/khorotosophe/status/1161025695511908354" TargetMode="External" /><Relationship Id="rId315" Type="http://schemas.openxmlformats.org/officeDocument/2006/relationships/hyperlink" Target="https://twitter.com/#!/hicham_albs/status/1160954147706933248" TargetMode="External" /><Relationship Id="rId316" Type="http://schemas.openxmlformats.org/officeDocument/2006/relationships/hyperlink" Target="https://twitter.com/#!/hicham_albs/status/1161035060679774210" TargetMode="External" /><Relationship Id="rId317" Type="http://schemas.openxmlformats.org/officeDocument/2006/relationships/hyperlink" Target="https://twitter.com/#!/fadouamassat/status/1156564227919962112" TargetMode="External" /><Relationship Id="rId318" Type="http://schemas.openxmlformats.org/officeDocument/2006/relationships/hyperlink" Target="https://twitter.com/#!/fadouamassat/status/1156622108694405120" TargetMode="External" /><Relationship Id="rId319" Type="http://schemas.openxmlformats.org/officeDocument/2006/relationships/hyperlink" Target="https://twitter.com/#!/fadouamassat/status/1156907798724272128" TargetMode="External" /><Relationship Id="rId320" Type="http://schemas.openxmlformats.org/officeDocument/2006/relationships/hyperlink" Target="https://twitter.com/#!/fadouamassat/status/1156928234895925248" TargetMode="External" /><Relationship Id="rId321" Type="http://schemas.openxmlformats.org/officeDocument/2006/relationships/hyperlink" Target="https://twitter.com/#!/fadouamassat/status/1156937775301767168" TargetMode="External" /><Relationship Id="rId322" Type="http://schemas.openxmlformats.org/officeDocument/2006/relationships/hyperlink" Target="https://twitter.com/#!/fadouamassat/status/1156942051839287297" TargetMode="External" /><Relationship Id="rId323" Type="http://schemas.openxmlformats.org/officeDocument/2006/relationships/hyperlink" Target="https://twitter.com/#!/fadouamassat/status/1156981060430901250" TargetMode="External" /><Relationship Id="rId324" Type="http://schemas.openxmlformats.org/officeDocument/2006/relationships/hyperlink" Target="https://twitter.com/#!/fadouamassat/status/1157009117745209345" TargetMode="External" /><Relationship Id="rId325" Type="http://schemas.openxmlformats.org/officeDocument/2006/relationships/hyperlink" Target="https://twitter.com/#!/fadouamassat/status/1157265677042012163" TargetMode="External" /><Relationship Id="rId326" Type="http://schemas.openxmlformats.org/officeDocument/2006/relationships/hyperlink" Target="https://twitter.com/#!/fadouamassat/status/1157362007231860736" TargetMode="External" /><Relationship Id="rId327" Type="http://schemas.openxmlformats.org/officeDocument/2006/relationships/hyperlink" Target="https://twitter.com/#!/fadouamassat/status/1158369719755390976" TargetMode="External" /><Relationship Id="rId328" Type="http://schemas.openxmlformats.org/officeDocument/2006/relationships/hyperlink" Target="https://twitter.com/#!/fadouamassat/status/1158388019809923073" TargetMode="External" /><Relationship Id="rId329" Type="http://schemas.openxmlformats.org/officeDocument/2006/relationships/hyperlink" Target="https://twitter.com/#!/fadouamassat/status/1158471224013590533" TargetMode="External" /><Relationship Id="rId330" Type="http://schemas.openxmlformats.org/officeDocument/2006/relationships/hyperlink" Target="https://twitter.com/#!/fadouamassat/status/1158718633062928384" TargetMode="External" /><Relationship Id="rId331" Type="http://schemas.openxmlformats.org/officeDocument/2006/relationships/hyperlink" Target="https://twitter.com/#!/fadouamassat/status/1158729941988577280" TargetMode="External" /><Relationship Id="rId332" Type="http://schemas.openxmlformats.org/officeDocument/2006/relationships/hyperlink" Target="https://twitter.com/#!/fadouamassat/status/1158768988563943426" TargetMode="External" /><Relationship Id="rId333" Type="http://schemas.openxmlformats.org/officeDocument/2006/relationships/hyperlink" Target="https://twitter.com/#!/fadouamassat/status/1158769325936959488" TargetMode="External" /><Relationship Id="rId334" Type="http://schemas.openxmlformats.org/officeDocument/2006/relationships/hyperlink" Target="https://twitter.com/#!/fadouamassat/status/1158770463335735301" TargetMode="External" /><Relationship Id="rId335" Type="http://schemas.openxmlformats.org/officeDocument/2006/relationships/hyperlink" Target="https://twitter.com/#!/fadouamassat/status/1158770607733035008" TargetMode="External" /><Relationship Id="rId336" Type="http://schemas.openxmlformats.org/officeDocument/2006/relationships/hyperlink" Target="https://twitter.com/#!/fadouamassat/status/1158823006287929345" TargetMode="External" /><Relationship Id="rId337" Type="http://schemas.openxmlformats.org/officeDocument/2006/relationships/hyperlink" Target="https://twitter.com/#!/fadouamassat/status/1159079621838671872" TargetMode="External" /><Relationship Id="rId338" Type="http://schemas.openxmlformats.org/officeDocument/2006/relationships/hyperlink" Target="https://twitter.com/#!/fadouamassat/status/1159133040452558854" TargetMode="External" /><Relationship Id="rId339" Type="http://schemas.openxmlformats.org/officeDocument/2006/relationships/hyperlink" Target="https://twitter.com/#!/fadouamassat/status/1159133266408087557" TargetMode="External" /><Relationship Id="rId340" Type="http://schemas.openxmlformats.org/officeDocument/2006/relationships/hyperlink" Target="https://twitter.com/#!/fadouamassat/status/1160940561685200897" TargetMode="External" /><Relationship Id="rId341" Type="http://schemas.openxmlformats.org/officeDocument/2006/relationships/hyperlink" Target="https://twitter.com/#!/fadouamassat/status/1161001502120534016" TargetMode="External" /><Relationship Id="rId342" Type="http://schemas.openxmlformats.org/officeDocument/2006/relationships/hyperlink" Target="https://twitter.com/#!/fadouamassat/status/1161278600726888448" TargetMode="External" /><Relationship Id="rId343" Type="http://schemas.openxmlformats.org/officeDocument/2006/relationships/hyperlink" Target="https://twitter.com/#!/fadouamassat/status/1161293312327913474" TargetMode="External" /><Relationship Id="rId344" Type="http://schemas.openxmlformats.org/officeDocument/2006/relationships/hyperlink" Target="https://twitter.com/#!/fadouamassat/status/1161307783939153921" TargetMode="External" /><Relationship Id="rId345" Type="http://schemas.openxmlformats.org/officeDocument/2006/relationships/hyperlink" Target="https://twitter.com/#!/fadouamassat/status/1161312986151227393" TargetMode="External" /><Relationship Id="rId346" Type="http://schemas.openxmlformats.org/officeDocument/2006/relationships/hyperlink" Target="https://twitter.com/#!/fadouamassat/status/1161334387004366850" TargetMode="External" /><Relationship Id="rId347" Type="http://schemas.openxmlformats.org/officeDocument/2006/relationships/hyperlink" Target="https://twitter.com/#!/voafarag/status/1161339456315633664" TargetMode="External" /><Relationship Id="rId348" Type="http://schemas.openxmlformats.org/officeDocument/2006/relationships/comments" Target="../comments13.xml" /><Relationship Id="rId349" Type="http://schemas.openxmlformats.org/officeDocument/2006/relationships/vmlDrawing" Target="../drawings/vmlDrawing6.vml" /><Relationship Id="rId350" Type="http://schemas.openxmlformats.org/officeDocument/2006/relationships/table" Target="../tables/table23.xml" /><Relationship Id="rId35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fatimaelatik.nl/" TargetMode="External" /><Relationship Id="rId2" Type="http://schemas.openxmlformats.org/officeDocument/2006/relationships/hyperlink" Target="https://t.co/f5jzyAOVt1" TargetMode="External" /><Relationship Id="rId3" Type="http://schemas.openxmlformats.org/officeDocument/2006/relationships/hyperlink" Target="https://t.co/RHqu897puc" TargetMode="External" /><Relationship Id="rId4" Type="http://schemas.openxmlformats.org/officeDocument/2006/relationships/hyperlink" Target="https://t.co/43i9GBYXQ7" TargetMode="External" /><Relationship Id="rId5" Type="http://schemas.openxmlformats.org/officeDocument/2006/relationships/hyperlink" Target="https://t.co/bfwj1CQY7q" TargetMode="External" /><Relationship Id="rId6" Type="http://schemas.openxmlformats.org/officeDocument/2006/relationships/hyperlink" Target="http://vankaas.blogspot.nl/" TargetMode="External" /><Relationship Id="rId7" Type="http://schemas.openxmlformats.org/officeDocument/2006/relationships/hyperlink" Target="https://t.co/f9RCH6HEJb" TargetMode="External" /><Relationship Id="rId8" Type="http://schemas.openxmlformats.org/officeDocument/2006/relationships/hyperlink" Target="https://t.co/K6B9JloOni" TargetMode="External" /><Relationship Id="rId9" Type="http://schemas.openxmlformats.org/officeDocument/2006/relationships/hyperlink" Target="https://t.co/PI0wRn6hCX" TargetMode="External" /><Relationship Id="rId10" Type="http://schemas.openxmlformats.org/officeDocument/2006/relationships/hyperlink" Target="https://t.co/ZkO2QuuXGN" TargetMode="External" /><Relationship Id="rId11" Type="http://schemas.openxmlformats.org/officeDocument/2006/relationships/hyperlink" Target="https://t.co/LiREZoqAEq" TargetMode="External" /><Relationship Id="rId12" Type="http://schemas.openxmlformats.org/officeDocument/2006/relationships/hyperlink" Target="http://t.co/HBTy36Ip3R" TargetMode="External" /><Relationship Id="rId13" Type="http://schemas.openxmlformats.org/officeDocument/2006/relationships/hyperlink" Target="https://t.co/dl4JopWAHZ" TargetMode="External" /><Relationship Id="rId14" Type="http://schemas.openxmlformats.org/officeDocument/2006/relationships/hyperlink" Target="https://t.co/fvYPHuqoYn" TargetMode="External" /><Relationship Id="rId15" Type="http://schemas.openxmlformats.org/officeDocument/2006/relationships/hyperlink" Target="http://rajabenslama.com/" TargetMode="External" /><Relationship Id="rId16" Type="http://schemas.openxmlformats.org/officeDocument/2006/relationships/hyperlink" Target="https://t.co/xjIFKjiZib" TargetMode="External" /><Relationship Id="rId17" Type="http://schemas.openxmlformats.org/officeDocument/2006/relationships/hyperlink" Target="http://www.fitness4reviews.com/" TargetMode="External" /><Relationship Id="rId18" Type="http://schemas.openxmlformats.org/officeDocument/2006/relationships/hyperlink" Target="https://t.co/rFxkXe88Im" TargetMode="External" /><Relationship Id="rId19" Type="http://schemas.openxmlformats.org/officeDocument/2006/relationships/hyperlink" Target="http://www.fadouamassat.com/" TargetMode="External" /><Relationship Id="rId20" Type="http://schemas.openxmlformats.org/officeDocument/2006/relationships/hyperlink" Target="https://pbs.twimg.com/profile_banners/1085107846885330944/1563736287" TargetMode="External" /><Relationship Id="rId21" Type="http://schemas.openxmlformats.org/officeDocument/2006/relationships/hyperlink" Target="https://pbs.twimg.com/profile_banners/2343010125/1432033427" TargetMode="External" /><Relationship Id="rId22" Type="http://schemas.openxmlformats.org/officeDocument/2006/relationships/hyperlink" Target="https://pbs.twimg.com/profile_banners/920358149919596544/1555701293" TargetMode="External" /><Relationship Id="rId23" Type="http://schemas.openxmlformats.org/officeDocument/2006/relationships/hyperlink" Target="https://pbs.twimg.com/profile_banners/298780027/1546712008" TargetMode="External" /><Relationship Id="rId24" Type="http://schemas.openxmlformats.org/officeDocument/2006/relationships/hyperlink" Target="https://pbs.twimg.com/profile_banners/27481972/1471721356" TargetMode="External" /><Relationship Id="rId25" Type="http://schemas.openxmlformats.org/officeDocument/2006/relationships/hyperlink" Target="https://pbs.twimg.com/profile_banners/987002230929752065/1564183240" TargetMode="External" /><Relationship Id="rId26" Type="http://schemas.openxmlformats.org/officeDocument/2006/relationships/hyperlink" Target="https://pbs.twimg.com/profile_banners/948461449/1555004481" TargetMode="External" /><Relationship Id="rId27" Type="http://schemas.openxmlformats.org/officeDocument/2006/relationships/hyperlink" Target="https://pbs.twimg.com/profile_banners/1133910737884274688/1563043111" TargetMode="External" /><Relationship Id="rId28" Type="http://schemas.openxmlformats.org/officeDocument/2006/relationships/hyperlink" Target="https://pbs.twimg.com/profile_banners/928600262381637632/1510231306" TargetMode="External" /><Relationship Id="rId29" Type="http://schemas.openxmlformats.org/officeDocument/2006/relationships/hyperlink" Target="https://pbs.twimg.com/profile_banners/14520462/1552729126" TargetMode="External" /><Relationship Id="rId30" Type="http://schemas.openxmlformats.org/officeDocument/2006/relationships/hyperlink" Target="https://pbs.twimg.com/profile_banners/1155598734891335688/1564354174" TargetMode="External" /><Relationship Id="rId31" Type="http://schemas.openxmlformats.org/officeDocument/2006/relationships/hyperlink" Target="https://pbs.twimg.com/profile_banners/804994138974339072/1547481041" TargetMode="External" /><Relationship Id="rId32" Type="http://schemas.openxmlformats.org/officeDocument/2006/relationships/hyperlink" Target="https://pbs.twimg.com/profile_banners/424432585/1416065238" TargetMode="External" /><Relationship Id="rId33" Type="http://schemas.openxmlformats.org/officeDocument/2006/relationships/hyperlink" Target="https://pbs.twimg.com/profile_banners/765063817994858496/1471241527" TargetMode="External" /><Relationship Id="rId34" Type="http://schemas.openxmlformats.org/officeDocument/2006/relationships/hyperlink" Target="https://pbs.twimg.com/profile_banners/920759535979171841/1508684857" TargetMode="External" /><Relationship Id="rId35" Type="http://schemas.openxmlformats.org/officeDocument/2006/relationships/hyperlink" Target="https://pbs.twimg.com/profile_banners/41383236/1562270141" TargetMode="External" /><Relationship Id="rId36" Type="http://schemas.openxmlformats.org/officeDocument/2006/relationships/hyperlink" Target="https://pbs.twimg.com/profile_banners/1093218561152172032/1560075721" TargetMode="External" /><Relationship Id="rId37" Type="http://schemas.openxmlformats.org/officeDocument/2006/relationships/hyperlink" Target="https://pbs.twimg.com/profile_banners/1702399915/1562870626" TargetMode="External" /><Relationship Id="rId38" Type="http://schemas.openxmlformats.org/officeDocument/2006/relationships/hyperlink" Target="https://pbs.twimg.com/profile_banners/3297746276/1466956529" TargetMode="External" /><Relationship Id="rId39" Type="http://schemas.openxmlformats.org/officeDocument/2006/relationships/hyperlink" Target="https://pbs.twimg.com/profile_banners/1115055781097951232/1565322116" TargetMode="External" /><Relationship Id="rId40" Type="http://schemas.openxmlformats.org/officeDocument/2006/relationships/hyperlink" Target="https://pbs.twimg.com/profile_banners/41206840/1348957484" TargetMode="External" /><Relationship Id="rId41" Type="http://schemas.openxmlformats.org/officeDocument/2006/relationships/hyperlink" Target="https://pbs.twimg.com/profile_banners/221860135/1371672420" TargetMode="External" /><Relationship Id="rId42" Type="http://schemas.openxmlformats.org/officeDocument/2006/relationships/hyperlink" Target="https://pbs.twimg.com/profile_banners/728484182440214528/1563770178" TargetMode="External" /><Relationship Id="rId43" Type="http://schemas.openxmlformats.org/officeDocument/2006/relationships/hyperlink" Target="https://pbs.twimg.com/profile_banners/244069487/1561810969" TargetMode="External" /><Relationship Id="rId44" Type="http://schemas.openxmlformats.org/officeDocument/2006/relationships/hyperlink" Target="https://pbs.twimg.com/profile_banners/876950881/1467031700" TargetMode="External" /><Relationship Id="rId45" Type="http://schemas.openxmlformats.org/officeDocument/2006/relationships/hyperlink" Target="https://pbs.twimg.com/profile_banners/1117027038844596224/1555155331" TargetMode="External" /><Relationship Id="rId46" Type="http://schemas.openxmlformats.org/officeDocument/2006/relationships/hyperlink" Target="https://pbs.twimg.com/profile_banners/113431246/1556239912" TargetMode="External" /><Relationship Id="rId47" Type="http://schemas.openxmlformats.org/officeDocument/2006/relationships/hyperlink" Target="https://pbs.twimg.com/profile_banners/902832019947884544/1544185434" TargetMode="External" /><Relationship Id="rId48" Type="http://schemas.openxmlformats.org/officeDocument/2006/relationships/hyperlink" Target="https://pbs.twimg.com/profile_banners/355157909/1422497345" TargetMode="External" /><Relationship Id="rId49" Type="http://schemas.openxmlformats.org/officeDocument/2006/relationships/hyperlink" Target="https://pbs.twimg.com/profile_banners/1593577052/1463740612" TargetMode="External" /><Relationship Id="rId50" Type="http://schemas.openxmlformats.org/officeDocument/2006/relationships/hyperlink" Target="https://pbs.twimg.com/profile_banners/2626623564/1543312507" TargetMode="External" /><Relationship Id="rId51" Type="http://schemas.openxmlformats.org/officeDocument/2006/relationships/hyperlink" Target="https://pbs.twimg.com/profile_banners/31083935/1551262313" TargetMode="External" /><Relationship Id="rId52" Type="http://schemas.openxmlformats.org/officeDocument/2006/relationships/hyperlink" Target="https://pbs.twimg.com/profile_banners/1715575748/1405100763" TargetMode="External" /><Relationship Id="rId53" Type="http://schemas.openxmlformats.org/officeDocument/2006/relationships/hyperlink" Target="https://pbs.twimg.com/profile_banners/3993682253/1496337135" TargetMode="External" /><Relationship Id="rId54" Type="http://schemas.openxmlformats.org/officeDocument/2006/relationships/hyperlink" Target="https://pbs.twimg.com/profile_banners/1061752339/1398263399" TargetMode="External" /><Relationship Id="rId55" Type="http://schemas.openxmlformats.org/officeDocument/2006/relationships/hyperlink" Target="https://pbs.twimg.com/profile_banners/1075700209374674944/1562003713" TargetMode="External" /><Relationship Id="rId56" Type="http://schemas.openxmlformats.org/officeDocument/2006/relationships/hyperlink" Target="https://pbs.twimg.com/profile_banners/2927264177/1495795428" TargetMode="External" /><Relationship Id="rId57" Type="http://schemas.openxmlformats.org/officeDocument/2006/relationships/hyperlink" Target="https://pbs.twimg.com/profile_banners/1131613026/1442065084" TargetMode="External" /><Relationship Id="rId58" Type="http://schemas.openxmlformats.org/officeDocument/2006/relationships/hyperlink" Target="https://pbs.twimg.com/profile_banners/613497945/1562095276" TargetMode="External" /><Relationship Id="rId59" Type="http://schemas.openxmlformats.org/officeDocument/2006/relationships/hyperlink" Target="https://pbs.twimg.com/profile_banners/164760913/1551747258" TargetMode="External" /><Relationship Id="rId60" Type="http://schemas.openxmlformats.org/officeDocument/2006/relationships/hyperlink" Target="https://pbs.twimg.com/profile_banners/1099013716849217536/1550941005" TargetMode="External" /><Relationship Id="rId61" Type="http://schemas.openxmlformats.org/officeDocument/2006/relationships/hyperlink" Target="https://pbs.twimg.com/profile_banners/18982331/1565686633" TargetMode="External" /><Relationship Id="rId62" Type="http://schemas.openxmlformats.org/officeDocument/2006/relationships/hyperlink" Target="https://pbs.twimg.com/profile_banners/2776762851/1411517259" TargetMode="External" /><Relationship Id="rId63" Type="http://schemas.openxmlformats.org/officeDocument/2006/relationships/hyperlink" Target="https://pbs.twimg.com/profile_banners/403522104/1410472584" TargetMode="External" /><Relationship Id="rId64" Type="http://schemas.openxmlformats.org/officeDocument/2006/relationships/hyperlink" Target="https://pbs.twimg.com/profile_banners/1045363244062461953/1544964160" TargetMode="External" /><Relationship Id="rId65" Type="http://schemas.openxmlformats.org/officeDocument/2006/relationships/hyperlink" Target="https://pbs.twimg.com/profile_banners/1083803935641665536/1562524579" TargetMode="External" /><Relationship Id="rId66" Type="http://schemas.openxmlformats.org/officeDocument/2006/relationships/hyperlink" Target="https://pbs.twimg.com/profile_banners/1318319875/1562363089" TargetMode="External" /><Relationship Id="rId67" Type="http://schemas.openxmlformats.org/officeDocument/2006/relationships/hyperlink" Target="https://pbs.twimg.com/profile_banners/1111002556489232384/1554161414" TargetMode="External" /><Relationship Id="rId68" Type="http://schemas.openxmlformats.org/officeDocument/2006/relationships/hyperlink" Target="https://pbs.twimg.com/profile_banners/906111597441114112/1504907765" TargetMode="External" /><Relationship Id="rId69" Type="http://schemas.openxmlformats.org/officeDocument/2006/relationships/hyperlink" Target="https://pbs.twimg.com/profile_banners/72252359/1476736030" TargetMode="External" /><Relationship Id="rId70" Type="http://schemas.openxmlformats.org/officeDocument/2006/relationships/hyperlink" Target="https://pbs.twimg.com/profile_banners/743126746816520192/1529341794" TargetMode="External" /><Relationship Id="rId71" Type="http://schemas.openxmlformats.org/officeDocument/2006/relationships/hyperlink" Target="https://pbs.twimg.com/profile_banners/1686515004/1377114588" TargetMode="External" /><Relationship Id="rId72" Type="http://schemas.openxmlformats.org/officeDocument/2006/relationships/hyperlink" Target="https://pbs.twimg.com/profile_banners/759656208/1541730154"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7/bg.gif" TargetMode="External" /><Relationship Id="rId76" Type="http://schemas.openxmlformats.org/officeDocument/2006/relationships/hyperlink" Target="http://abs.twimg.com/images/themes/theme11/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6/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0/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8/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3/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9/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3/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5/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6/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6/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images/1154474311425699840/xtd7VgUT_normal.jpg" TargetMode="External" /><Relationship Id="rId119" Type="http://schemas.openxmlformats.org/officeDocument/2006/relationships/hyperlink" Target="http://pbs.twimg.com/profile_images/1098631629231271938/MXAxKqEs_normal.jpg" TargetMode="External" /><Relationship Id="rId120" Type="http://schemas.openxmlformats.org/officeDocument/2006/relationships/hyperlink" Target="http://pbs.twimg.com/profile_images/600619925334466561/k6SDtyY3_normal.jpg" TargetMode="External" /><Relationship Id="rId121" Type="http://schemas.openxmlformats.org/officeDocument/2006/relationships/hyperlink" Target="http://pbs.twimg.com/profile_images/923697009592360960/gh6oaPZr_normal.jpg" TargetMode="External" /><Relationship Id="rId122" Type="http://schemas.openxmlformats.org/officeDocument/2006/relationships/hyperlink" Target="http://pbs.twimg.com/profile_images/1142763610353127429/Mf8KGCj0_normal.jpg" TargetMode="External" /><Relationship Id="rId123" Type="http://schemas.openxmlformats.org/officeDocument/2006/relationships/hyperlink" Target="http://pbs.twimg.com/profile_images/1025796448066134016/fZR17Qju_normal.jpg" TargetMode="External" /><Relationship Id="rId124" Type="http://schemas.openxmlformats.org/officeDocument/2006/relationships/hyperlink" Target="http://pbs.twimg.com/profile_images/775658195280859136/53qZbgH1_normal.jpg" TargetMode="External" /><Relationship Id="rId125" Type="http://schemas.openxmlformats.org/officeDocument/2006/relationships/hyperlink" Target="http://pbs.twimg.com/profile_images/1154894338813517824/IcLz0x2V_normal.jpg" TargetMode="External" /><Relationship Id="rId126" Type="http://schemas.openxmlformats.org/officeDocument/2006/relationships/hyperlink" Target="http://pbs.twimg.com/profile_images/1114751077663088640/oI4j4UhN_normal.jpg" TargetMode="External" /><Relationship Id="rId127" Type="http://schemas.openxmlformats.org/officeDocument/2006/relationships/hyperlink" Target="http://pbs.twimg.com/profile_images/1150223993821118471/tRf-yNrz_normal.jpg" TargetMode="External" /><Relationship Id="rId128" Type="http://schemas.openxmlformats.org/officeDocument/2006/relationships/hyperlink" Target="http://pbs.twimg.com/profile_images/931310159443447808/sQKYCx8Q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1102322235791077377/dHBkP69l_normal.png" TargetMode="External" /><Relationship Id="rId131" Type="http://schemas.openxmlformats.org/officeDocument/2006/relationships/hyperlink" Target="http://pbs.twimg.com/profile_images/1155610635323023361/ndkXf3yY_normal.jpg" TargetMode="External" /><Relationship Id="rId132" Type="http://schemas.openxmlformats.org/officeDocument/2006/relationships/hyperlink" Target="http://pbs.twimg.com/profile_images/847478321059418112/ryxr2qUM_normal.jpg" TargetMode="External" /><Relationship Id="rId133" Type="http://schemas.openxmlformats.org/officeDocument/2006/relationships/hyperlink" Target="http://pbs.twimg.com/profile_images/533642146163589121/4dKphGW6_normal.png" TargetMode="External" /><Relationship Id="rId134" Type="http://schemas.openxmlformats.org/officeDocument/2006/relationships/hyperlink" Target="http://pbs.twimg.com/profile_images/765068478281838592/QJWugNHl_normal.jpg" TargetMode="External" /><Relationship Id="rId135" Type="http://schemas.openxmlformats.org/officeDocument/2006/relationships/hyperlink" Target="http://pbs.twimg.com/profile_images/1155098224908230656/1kgnCSiC_normal.jpg" TargetMode="External" /><Relationship Id="rId136" Type="http://schemas.openxmlformats.org/officeDocument/2006/relationships/hyperlink" Target="http://pbs.twimg.com/profile_images/378800000713179506/08a2966fd5b6b6095ce631546bcbb165_normal.png" TargetMode="External" /><Relationship Id="rId137" Type="http://schemas.openxmlformats.org/officeDocument/2006/relationships/hyperlink" Target="http://pbs.twimg.com/profile_images/1146868408543252485/TsW1hw_p_normal.jpg" TargetMode="External" /><Relationship Id="rId138" Type="http://schemas.openxmlformats.org/officeDocument/2006/relationships/hyperlink" Target="http://pbs.twimg.com/profile_images/1141416861650706437/ewH7hfdN_normal.jpg" TargetMode="External" /><Relationship Id="rId139" Type="http://schemas.openxmlformats.org/officeDocument/2006/relationships/hyperlink" Target="http://pbs.twimg.com/profile_images/1153175843604258816/sK-ObdlV_normal.jpg" TargetMode="External" /><Relationship Id="rId140" Type="http://schemas.openxmlformats.org/officeDocument/2006/relationships/hyperlink" Target="http://pbs.twimg.com/profile_images/1104691849187479552/ggy9hqM4_normal.png" TargetMode="External" /><Relationship Id="rId141" Type="http://schemas.openxmlformats.org/officeDocument/2006/relationships/hyperlink" Target="http://pbs.twimg.com/profile_images/1159671106476892160/VoxwLDjg_normal.jpg" TargetMode="External" /><Relationship Id="rId142" Type="http://schemas.openxmlformats.org/officeDocument/2006/relationships/hyperlink" Target="http://pbs.twimg.com/profile_images/3167378124/6a0631f05f0f4a182ba0ab8483248260_normal.jpeg" TargetMode="External" /><Relationship Id="rId143" Type="http://schemas.openxmlformats.org/officeDocument/2006/relationships/hyperlink" Target="http://pbs.twimg.com/profile_images/2367929038/0qsru60p790oq97unbps_normal.jpeg" TargetMode="External" /><Relationship Id="rId144" Type="http://schemas.openxmlformats.org/officeDocument/2006/relationships/hyperlink" Target="http://pbs.twimg.com/profile_images/1157289637217538050/FmV4q6xZ_normal.jpg" TargetMode="External" /><Relationship Id="rId145" Type="http://schemas.openxmlformats.org/officeDocument/2006/relationships/hyperlink" Target="http://pbs.twimg.com/profile_images/848892208388427777/igk1ktjF_normal.jpg" TargetMode="External" /><Relationship Id="rId146" Type="http://schemas.openxmlformats.org/officeDocument/2006/relationships/hyperlink" Target="http://pbs.twimg.com/profile_images/752548929301057537/IxsEeQvh_normal.jpg" TargetMode="External" /><Relationship Id="rId147" Type="http://schemas.openxmlformats.org/officeDocument/2006/relationships/hyperlink" Target="http://pbs.twimg.com/profile_images/1117028537465298950/qk5gAhI9_normal.jpg" TargetMode="External" /><Relationship Id="rId148" Type="http://schemas.openxmlformats.org/officeDocument/2006/relationships/hyperlink" Target="http://pbs.twimg.com/profile_images/1151454666900852738/3Mkfzaua_normal.jpg" TargetMode="External" /><Relationship Id="rId149" Type="http://schemas.openxmlformats.org/officeDocument/2006/relationships/hyperlink" Target="http://pbs.twimg.com/profile_images/1157987724575612928/U9DkXOTt_normal.jpg" TargetMode="External" /><Relationship Id="rId150" Type="http://schemas.openxmlformats.org/officeDocument/2006/relationships/hyperlink" Target="http://pbs.twimg.com/profile_images/902835632787021824/c3ohqvri_normal.jpg" TargetMode="External" /><Relationship Id="rId151" Type="http://schemas.openxmlformats.org/officeDocument/2006/relationships/hyperlink" Target="http://pbs.twimg.com/profile_images/929709839797964802/MZwR1zL4_normal.jpg" TargetMode="External" /><Relationship Id="rId152" Type="http://schemas.openxmlformats.org/officeDocument/2006/relationships/hyperlink" Target="http://pbs.twimg.com/profile_images/1127594665627222017/X7yTj_qc_normal.jpg" TargetMode="External" /><Relationship Id="rId153" Type="http://schemas.openxmlformats.org/officeDocument/2006/relationships/hyperlink" Target="http://pbs.twimg.com/profile_images/1033476783306366990/JJuhnTmC_normal.jpg" TargetMode="External" /><Relationship Id="rId154" Type="http://schemas.openxmlformats.org/officeDocument/2006/relationships/hyperlink" Target="http://pbs.twimg.com/profile_images/1109922257701351424/6lovHtFx_normal.jpg" TargetMode="External" /><Relationship Id="rId155" Type="http://schemas.openxmlformats.org/officeDocument/2006/relationships/hyperlink" Target="http://pbs.twimg.com/profile_images/1100064067941793793/pOU7B-cH_normal.jpg" TargetMode="External" /><Relationship Id="rId156" Type="http://schemas.openxmlformats.org/officeDocument/2006/relationships/hyperlink" Target="http://pbs.twimg.com/profile_images/1158767819883986944/1jhFJ15b_normal.jpg" TargetMode="External" /><Relationship Id="rId157" Type="http://schemas.openxmlformats.org/officeDocument/2006/relationships/hyperlink" Target="http://pbs.twimg.com/profile_images/861220899621666816/hKl4gTRm_normal.jpg" TargetMode="External" /><Relationship Id="rId158" Type="http://schemas.openxmlformats.org/officeDocument/2006/relationships/hyperlink" Target="http://pbs.twimg.com/profile_images/980902833410240512/RBKUwnML_normal.jpg" TargetMode="External" /><Relationship Id="rId159" Type="http://schemas.openxmlformats.org/officeDocument/2006/relationships/hyperlink" Target="http://pbs.twimg.com/profile_images/579983182323318784/UawPSSPA_normal.jpg" TargetMode="External" /><Relationship Id="rId160" Type="http://schemas.openxmlformats.org/officeDocument/2006/relationships/hyperlink" Target="http://pbs.twimg.com/profile_images/1148329436468695040/nI_mjIgz_normal.jpg" TargetMode="External" /><Relationship Id="rId161" Type="http://schemas.openxmlformats.org/officeDocument/2006/relationships/hyperlink" Target="http://pbs.twimg.com/profile_images/720042672220712962/ca5NO_ZP_normal.jpg" TargetMode="External" /><Relationship Id="rId162" Type="http://schemas.openxmlformats.org/officeDocument/2006/relationships/hyperlink" Target="http://pbs.twimg.com/profile_images/2792559006/3529e9dc5a47539937957fe4b7790b6b_normal.jpeg" TargetMode="External" /><Relationship Id="rId163" Type="http://schemas.openxmlformats.org/officeDocument/2006/relationships/hyperlink" Target="http://pbs.twimg.com/profile_images/3180274285/7b1a3c49240659869d9788590d8aa077_normal.jpeg" TargetMode="External" /><Relationship Id="rId164" Type="http://schemas.openxmlformats.org/officeDocument/2006/relationships/hyperlink" Target="http://pbs.twimg.com/profile_images/1145034487526494208/zL83ef1-_normal.png" TargetMode="External" /><Relationship Id="rId165" Type="http://schemas.openxmlformats.org/officeDocument/2006/relationships/hyperlink" Target="http://pbs.twimg.com/profile_images/1138117849682235392/IxWFjClF_normal.jpg" TargetMode="External" /><Relationship Id="rId166" Type="http://schemas.openxmlformats.org/officeDocument/2006/relationships/hyperlink" Target="http://pbs.twimg.com/profile_images/1158295875443220480/7auKBHFb_normal.jpg" TargetMode="External" /><Relationship Id="rId167" Type="http://schemas.openxmlformats.org/officeDocument/2006/relationships/hyperlink" Target="http://pbs.twimg.com/profile_images/378800000806978686/35b4428a18b7515a1e9b022d34ef7529_normal.jpeg" TargetMode="External" /><Relationship Id="rId168" Type="http://schemas.openxmlformats.org/officeDocument/2006/relationships/hyperlink" Target="http://pbs.twimg.com/profile_images/1161199703691841536/OVCmpmva_normal.jpg" TargetMode="External" /><Relationship Id="rId169" Type="http://schemas.openxmlformats.org/officeDocument/2006/relationships/hyperlink" Target="http://pbs.twimg.com/profile_images/514566529057177600/a2kPW4XW_normal.jpeg" TargetMode="External" /><Relationship Id="rId170" Type="http://schemas.openxmlformats.org/officeDocument/2006/relationships/hyperlink" Target="http://pbs.twimg.com/profile_images/2459424067/an31fztcwwbseys3f8lm_normal.jpeg" TargetMode="External" /><Relationship Id="rId171" Type="http://schemas.openxmlformats.org/officeDocument/2006/relationships/hyperlink" Target="http://pbs.twimg.com/profile_images/1158892311792816128/cB0dZHgp_normal.jpg" TargetMode="External" /><Relationship Id="rId172" Type="http://schemas.openxmlformats.org/officeDocument/2006/relationships/hyperlink" Target="http://pbs.twimg.com/profile_images/1147961929631248384/Nr3gwfJ6_normal.jpg" TargetMode="External" /><Relationship Id="rId173" Type="http://schemas.openxmlformats.org/officeDocument/2006/relationships/hyperlink" Target="http://pbs.twimg.com/profile_images/1099006555968729090/pmvyJXya_normal.jpg" TargetMode="External" /><Relationship Id="rId174" Type="http://schemas.openxmlformats.org/officeDocument/2006/relationships/hyperlink" Target="http://pbs.twimg.com/profile_images/1145465449578151937/MCdOFHCP_normal.jpg" TargetMode="External" /><Relationship Id="rId175" Type="http://schemas.openxmlformats.org/officeDocument/2006/relationships/hyperlink" Target="http://pbs.twimg.com/profile_images/588870383668858880/727jWZ5X_normal.jpg" TargetMode="External" /><Relationship Id="rId176" Type="http://schemas.openxmlformats.org/officeDocument/2006/relationships/hyperlink" Target="http://pbs.twimg.com/profile_images/906117472285327361/UAQQMLsI_normal.jpg" TargetMode="External" /><Relationship Id="rId177" Type="http://schemas.openxmlformats.org/officeDocument/2006/relationships/hyperlink" Target="http://pbs.twimg.com/profile_images/2514144736/image_normal.jpg" TargetMode="External" /><Relationship Id="rId178" Type="http://schemas.openxmlformats.org/officeDocument/2006/relationships/hyperlink" Target="http://pbs.twimg.com/profile_images/821352650381950976/IPIn31oR_normal.jpg" TargetMode="External" /><Relationship Id="rId179" Type="http://schemas.openxmlformats.org/officeDocument/2006/relationships/hyperlink" Target="http://pbs.twimg.com/profile_images/1102515357401649152/AoQhZB1x_normal.png" TargetMode="External" /><Relationship Id="rId180" Type="http://schemas.openxmlformats.org/officeDocument/2006/relationships/hyperlink" Target="http://pbs.twimg.com/profile_images/717812670880157700/tTlLrnSn_normal.jpg" TargetMode="External" /><Relationship Id="rId181" Type="http://schemas.openxmlformats.org/officeDocument/2006/relationships/hyperlink" Target="http://pbs.twimg.com/profile_images/378800000652380624/83dc0b70cb4e8028993dc1af88e8f40f_normal.jpeg" TargetMode="External" /><Relationship Id="rId182" Type="http://schemas.openxmlformats.org/officeDocument/2006/relationships/hyperlink" Target="http://pbs.twimg.com/profile_images/378800000679621723/6d3a62532aa4ee8b92543916e3cd2bf0_normal.jpeg" TargetMode="External" /><Relationship Id="rId183" Type="http://schemas.openxmlformats.org/officeDocument/2006/relationships/hyperlink" Target="http://pbs.twimg.com/profile_images/1060719260107001856/BqrR4DYf_normal.jpg" TargetMode="External" /><Relationship Id="rId184" Type="http://schemas.openxmlformats.org/officeDocument/2006/relationships/hyperlink" Target="http://pbs.twimg.com/profile_images/877264336884031488/uWeHJR2O_normal.jpg" TargetMode="External" /><Relationship Id="rId185" Type="http://schemas.openxmlformats.org/officeDocument/2006/relationships/hyperlink" Target="https://twitter.com/16_charaf" TargetMode="External" /><Relationship Id="rId186" Type="http://schemas.openxmlformats.org/officeDocument/2006/relationships/hyperlink" Target="https://twitter.com/salamjad3" TargetMode="External" /><Relationship Id="rId187" Type="http://schemas.openxmlformats.org/officeDocument/2006/relationships/hyperlink" Target="https://twitter.com/rafikosb" TargetMode="External" /><Relationship Id="rId188" Type="http://schemas.openxmlformats.org/officeDocument/2006/relationships/hyperlink" Target="https://twitter.com/khalid10elghali" TargetMode="External" /><Relationship Id="rId189" Type="http://schemas.openxmlformats.org/officeDocument/2006/relationships/hyperlink" Target="https://twitter.com/tama_frasich" TargetMode="External" /><Relationship Id="rId190" Type="http://schemas.openxmlformats.org/officeDocument/2006/relationships/hyperlink" Target="https://twitter.com/fatimaelatik" TargetMode="External" /><Relationship Id="rId191" Type="http://schemas.openxmlformats.org/officeDocument/2006/relationships/hyperlink" Target="https://twitter.com/mohamedbourbab" TargetMode="External" /><Relationship Id="rId192" Type="http://schemas.openxmlformats.org/officeDocument/2006/relationships/hyperlink" Target="https://twitter.com/kimberlystea" TargetMode="External" /><Relationship Id="rId193" Type="http://schemas.openxmlformats.org/officeDocument/2006/relationships/hyperlink" Target="https://twitter.com/xmg55" TargetMode="External" /><Relationship Id="rId194" Type="http://schemas.openxmlformats.org/officeDocument/2006/relationships/hyperlink" Target="https://twitter.com/lwlla1" TargetMode="External" /><Relationship Id="rId195" Type="http://schemas.openxmlformats.org/officeDocument/2006/relationships/hyperlink" Target="https://twitter.com/hamouch_s" TargetMode="External" /><Relationship Id="rId196" Type="http://schemas.openxmlformats.org/officeDocument/2006/relationships/hyperlink" Target="https://twitter.com/elbennaoui" TargetMode="External" /><Relationship Id="rId197" Type="http://schemas.openxmlformats.org/officeDocument/2006/relationships/hyperlink" Target="https://twitter.com/chehbi" TargetMode="External" /><Relationship Id="rId198" Type="http://schemas.openxmlformats.org/officeDocument/2006/relationships/hyperlink" Target="https://twitter.com/marocprimitivo" TargetMode="External" /><Relationship Id="rId199" Type="http://schemas.openxmlformats.org/officeDocument/2006/relationships/hyperlink" Target="https://twitter.com/maghrebvoices" TargetMode="External" /><Relationship Id="rId200" Type="http://schemas.openxmlformats.org/officeDocument/2006/relationships/hyperlink" Target="https://twitter.com/mtawja" TargetMode="External" /><Relationship Id="rId201" Type="http://schemas.openxmlformats.org/officeDocument/2006/relationships/hyperlink" Target="https://twitter.com/sid_hammadi" TargetMode="External" /><Relationship Id="rId202" Type="http://schemas.openxmlformats.org/officeDocument/2006/relationships/hyperlink" Target="https://twitter.com/tamazgha_united" TargetMode="External" /><Relationship Id="rId203" Type="http://schemas.openxmlformats.org/officeDocument/2006/relationships/hyperlink" Target="https://twitter.com/mamdouhrabie2" TargetMode="External" /><Relationship Id="rId204" Type="http://schemas.openxmlformats.org/officeDocument/2006/relationships/hyperlink" Target="https://twitter.com/f_gallal" TargetMode="External" /><Relationship Id="rId205" Type="http://schemas.openxmlformats.org/officeDocument/2006/relationships/hyperlink" Target="https://twitter.com/najm090" TargetMode="External" /><Relationship Id="rId206" Type="http://schemas.openxmlformats.org/officeDocument/2006/relationships/hyperlink" Target="https://twitter.com/secularlibyan" TargetMode="External" /><Relationship Id="rId207" Type="http://schemas.openxmlformats.org/officeDocument/2006/relationships/hyperlink" Target="https://twitter.com/austarwansasi" TargetMode="External" /><Relationship Id="rId208" Type="http://schemas.openxmlformats.org/officeDocument/2006/relationships/hyperlink" Target="https://twitter.com/anarawa3" TargetMode="External" /><Relationship Id="rId209" Type="http://schemas.openxmlformats.org/officeDocument/2006/relationships/hyperlink" Target="https://twitter.com/vankaas" TargetMode="External" /><Relationship Id="rId210" Type="http://schemas.openxmlformats.org/officeDocument/2006/relationships/hyperlink" Target="https://twitter.com/chebih" TargetMode="External" /><Relationship Id="rId211" Type="http://schemas.openxmlformats.org/officeDocument/2006/relationships/hyperlink" Target="https://twitter.com/eelmehdawi" TargetMode="External" /><Relationship Id="rId212" Type="http://schemas.openxmlformats.org/officeDocument/2006/relationships/hyperlink" Target="https://twitter.com/aourraz" TargetMode="External" /><Relationship Id="rId213" Type="http://schemas.openxmlformats.org/officeDocument/2006/relationships/hyperlink" Target="https://twitter.com/saharaquestion" TargetMode="External" /><Relationship Id="rId214" Type="http://schemas.openxmlformats.org/officeDocument/2006/relationships/hyperlink" Target="https://twitter.com/shoocov" TargetMode="External" /><Relationship Id="rId215" Type="http://schemas.openxmlformats.org/officeDocument/2006/relationships/hyperlink" Target="https://twitter.com/zanettitude" TargetMode="External" /><Relationship Id="rId216" Type="http://schemas.openxmlformats.org/officeDocument/2006/relationships/hyperlink" Target="https://twitter.com/timbaland57140" TargetMode="External" /><Relationship Id="rId217" Type="http://schemas.openxmlformats.org/officeDocument/2006/relationships/hyperlink" Target="https://twitter.com/breikabeiba" TargetMode="External" /><Relationship Id="rId218" Type="http://schemas.openxmlformats.org/officeDocument/2006/relationships/hyperlink" Target="https://twitter.com/sukeinandiaye" TargetMode="External" /><Relationship Id="rId219" Type="http://schemas.openxmlformats.org/officeDocument/2006/relationships/hyperlink" Target="https://twitter.com/kniiizf" TargetMode="External" /><Relationship Id="rId220" Type="http://schemas.openxmlformats.org/officeDocument/2006/relationships/hyperlink" Target="https://twitter.com/walidhelali" TargetMode="External" /><Relationship Id="rId221" Type="http://schemas.openxmlformats.org/officeDocument/2006/relationships/hyperlink" Target="https://twitter.com/mas93140" TargetMode="External" /><Relationship Id="rId222" Type="http://schemas.openxmlformats.org/officeDocument/2006/relationships/hyperlink" Target="https://twitter.com/khaliltarhouni" TargetMode="External" /><Relationship Id="rId223" Type="http://schemas.openxmlformats.org/officeDocument/2006/relationships/hyperlink" Target="https://twitter.com/karimkortbi" TargetMode="External" /><Relationship Id="rId224" Type="http://schemas.openxmlformats.org/officeDocument/2006/relationships/hyperlink" Target="https://twitter.com/fafarandole" TargetMode="External" /><Relationship Id="rId225" Type="http://schemas.openxmlformats.org/officeDocument/2006/relationships/hyperlink" Target="https://twitter.com/nanouzlatan" TargetMode="External" /><Relationship Id="rId226" Type="http://schemas.openxmlformats.org/officeDocument/2006/relationships/hyperlink" Target="https://twitter.com/asaadimohamed" TargetMode="External" /><Relationship Id="rId227" Type="http://schemas.openxmlformats.org/officeDocument/2006/relationships/hyperlink" Target="https://twitter.com/moradnemmas" TargetMode="External" /><Relationship Id="rId228" Type="http://schemas.openxmlformats.org/officeDocument/2006/relationships/hyperlink" Target="https://twitter.com/histo_rachid" TargetMode="External" /><Relationship Id="rId229" Type="http://schemas.openxmlformats.org/officeDocument/2006/relationships/hyperlink" Target="https://twitter.com/pokora_rachid" TargetMode="External" /><Relationship Id="rId230" Type="http://schemas.openxmlformats.org/officeDocument/2006/relationships/hyperlink" Target="https://twitter.com/morinolivier13" TargetMode="External" /><Relationship Id="rId231" Type="http://schemas.openxmlformats.org/officeDocument/2006/relationships/hyperlink" Target="https://twitter.com/mounirbaatour" TargetMode="External" /><Relationship Id="rId232" Type="http://schemas.openxmlformats.org/officeDocument/2006/relationships/hyperlink" Target="https://twitter.com/ladyhanou" TargetMode="External" /><Relationship Id="rId233" Type="http://schemas.openxmlformats.org/officeDocument/2006/relationships/hyperlink" Target="https://twitter.com/inesmadani3" TargetMode="External" /><Relationship Id="rId234" Type="http://schemas.openxmlformats.org/officeDocument/2006/relationships/hyperlink" Target="https://twitter.com/rajabenslama" TargetMode="External" /><Relationship Id="rId235" Type="http://schemas.openxmlformats.org/officeDocument/2006/relationships/hyperlink" Target="https://twitter.com/jeanrossignol" TargetMode="External" /><Relationship Id="rId236" Type="http://schemas.openxmlformats.org/officeDocument/2006/relationships/hyperlink" Target="https://twitter.com/fitness4reviews" TargetMode="External" /><Relationship Id="rId237" Type="http://schemas.openxmlformats.org/officeDocument/2006/relationships/hyperlink" Target="https://twitter.com/mobel30" TargetMode="External" /><Relationship Id="rId238" Type="http://schemas.openxmlformats.org/officeDocument/2006/relationships/hyperlink" Target="https://twitter.com/josefyroyaliste" TargetMode="External" /><Relationship Id="rId239" Type="http://schemas.openxmlformats.org/officeDocument/2006/relationships/hyperlink" Target="https://twitter.com/kaswid2019" TargetMode="External" /><Relationship Id="rId240" Type="http://schemas.openxmlformats.org/officeDocument/2006/relationships/hyperlink" Target="https://twitter.com/mouradmddh" TargetMode="External" /><Relationship Id="rId241" Type="http://schemas.openxmlformats.org/officeDocument/2006/relationships/hyperlink" Target="https://twitter.com/horamaghribia" TargetMode="External" /><Relationship Id="rId242" Type="http://schemas.openxmlformats.org/officeDocument/2006/relationships/hyperlink" Target="https://twitter.com/sal2965" TargetMode="External" /><Relationship Id="rId243" Type="http://schemas.openxmlformats.org/officeDocument/2006/relationships/hyperlink" Target="https://twitter.com/flitoxdz" TargetMode="External" /><Relationship Id="rId244" Type="http://schemas.openxmlformats.org/officeDocument/2006/relationships/hyperlink" Target="https://twitter.com/medni" TargetMode="External" /><Relationship Id="rId245" Type="http://schemas.openxmlformats.org/officeDocument/2006/relationships/hyperlink" Target="https://twitter.com/cyberkarim19881" TargetMode="External" /><Relationship Id="rId246" Type="http://schemas.openxmlformats.org/officeDocument/2006/relationships/hyperlink" Target="https://twitter.com/bamourbaaziz" TargetMode="External" /><Relationship Id="rId247" Type="http://schemas.openxmlformats.org/officeDocument/2006/relationships/hyperlink" Target="https://twitter.com/khorshe_d" TargetMode="External" /><Relationship Id="rId248" Type="http://schemas.openxmlformats.org/officeDocument/2006/relationships/hyperlink" Target="https://twitter.com/khorotosophe" TargetMode="External" /><Relationship Id="rId249" Type="http://schemas.openxmlformats.org/officeDocument/2006/relationships/hyperlink" Target="https://twitter.com/hicham_albs" TargetMode="External" /><Relationship Id="rId250" Type="http://schemas.openxmlformats.org/officeDocument/2006/relationships/hyperlink" Target="https://twitter.com/fadouamassat" TargetMode="External" /><Relationship Id="rId251" Type="http://schemas.openxmlformats.org/officeDocument/2006/relationships/hyperlink" Target="https://twitter.com/voafarag" TargetMode="External" /><Relationship Id="rId252" Type="http://schemas.openxmlformats.org/officeDocument/2006/relationships/comments" Target="../comments2.xml" /><Relationship Id="rId253" Type="http://schemas.openxmlformats.org/officeDocument/2006/relationships/vmlDrawing" Target="../drawings/vmlDrawing2.vml" /><Relationship Id="rId254" Type="http://schemas.openxmlformats.org/officeDocument/2006/relationships/table" Target="../tables/table2.xml" /><Relationship Id="rId2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aghrebvoices.com/a/507929.html" TargetMode="External" /><Relationship Id="rId2" Type="http://schemas.openxmlformats.org/officeDocument/2006/relationships/hyperlink" Target="https://www.maghrebvoices.com/a/507904.html?fbclid=IwAR28PKPJmcC_BHOLY0IPT3tn5QDD7u0eW73XCK3X4Gm0Xcdk1bxKlWSpo5k" TargetMode="External" /><Relationship Id="rId3" Type="http://schemas.openxmlformats.org/officeDocument/2006/relationships/hyperlink" Target="https://www.maghrebvoices.com/a/507311.html" TargetMode="External" /><Relationship Id="rId4" Type="http://schemas.openxmlformats.org/officeDocument/2006/relationships/hyperlink" Target="https://www.maghrebvoices.com/a/507735.html" TargetMode="External" /><Relationship Id="rId5" Type="http://schemas.openxmlformats.org/officeDocument/2006/relationships/hyperlink" Target="https://www.maghrebvoices.com/a/506848.html" TargetMode="External" /><Relationship Id="rId6" Type="http://schemas.openxmlformats.org/officeDocument/2006/relationships/hyperlink" Target="https://www.maghrebvoices.com/a/507310.html" TargetMode="External" /><Relationship Id="rId7" Type="http://schemas.openxmlformats.org/officeDocument/2006/relationships/hyperlink" Target="https://www.maghrebvoices.com/a/morocco-assou-oubasslam-history/422654.html" TargetMode="External" /><Relationship Id="rId8" Type="http://schemas.openxmlformats.org/officeDocument/2006/relationships/hyperlink" Target="https://www.maghrebvoices.com/a/%d9%85%d8%aa%d8%b7%d9%88%d8%b9%d8%a7%d8%aa-%d9%88%d8%a8%d9%8a%d9%83%d9%8a%d9%86%d9%8a-%d9%88%d9%83%d8%a8%d8%aa/507892.html" TargetMode="External" /><Relationship Id="rId9" Type="http://schemas.openxmlformats.org/officeDocument/2006/relationships/hyperlink" Target="https://www.maghrebvoices.com/a/507483.html" TargetMode="External" /><Relationship Id="rId10" Type="http://schemas.openxmlformats.org/officeDocument/2006/relationships/hyperlink" Target="https://www.maghrebvoices.com/a/507543.html" TargetMode="External" /><Relationship Id="rId11" Type="http://schemas.openxmlformats.org/officeDocument/2006/relationships/hyperlink" Target="https://www.maghrebvoices.com/a/506681.html" TargetMode="External" /><Relationship Id="rId12" Type="http://schemas.openxmlformats.org/officeDocument/2006/relationships/hyperlink" Target="https://www.maghrebvoices.com/a/506848.html" TargetMode="External" /><Relationship Id="rId13" Type="http://schemas.openxmlformats.org/officeDocument/2006/relationships/hyperlink" Target="https://www.maghrebvoices.com/a/507115.html" TargetMode="External" /><Relationship Id="rId14" Type="http://schemas.openxmlformats.org/officeDocument/2006/relationships/hyperlink" Target="https://www.maghrebvoices.com/a/507186.html" TargetMode="External" /><Relationship Id="rId15" Type="http://schemas.openxmlformats.org/officeDocument/2006/relationships/hyperlink" Target="https://www.maghrebvoices.com/a/502882.html" TargetMode="External" /><Relationship Id="rId16" Type="http://schemas.openxmlformats.org/officeDocument/2006/relationships/hyperlink" Target="https://www.maghrebvoices.com/a/508248.html" TargetMode="External" /><Relationship Id="rId17" Type="http://schemas.openxmlformats.org/officeDocument/2006/relationships/hyperlink" Target="https://www.maghrebvoices.com/a/506767.html" TargetMode="External" /><Relationship Id="rId18" Type="http://schemas.openxmlformats.org/officeDocument/2006/relationships/hyperlink" Target="https://www.maghrebvoices.com/a/morocco-assou-oubasslam-history/422654.html" TargetMode="External" /><Relationship Id="rId19" Type="http://schemas.openxmlformats.org/officeDocument/2006/relationships/hyperlink" Target="https://www.maghrebvoices.com/a/507311.html" TargetMode="External" /><Relationship Id="rId20" Type="http://schemas.openxmlformats.org/officeDocument/2006/relationships/hyperlink" Target="https://www.maghrebvoices.com/a/507186.html?fbclid=IwAR0a07J28zTAPEqkSeAm4UbpeS1XaxO-cmbJW9W1wLJ58gthk0el6QXJ5oU" TargetMode="External" /><Relationship Id="rId21" Type="http://schemas.openxmlformats.org/officeDocument/2006/relationships/hyperlink" Target="https://www.maghrebvoices.com/a/507929.html" TargetMode="External" /><Relationship Id="rId22" Type="http://schemas.openxmlformats.org/officeDocument/2006/relationships/hyperlink" Target="https://www.maghrebvoices.com/a/507582.html" TargetMode="External" /><Relationship Id="rId23" Type="http://schemas.openxmlformats.org/officeDocument/2006/relationships/hyperlink" Target="https://www.maghrebvoices.com/a/508095.html" TargetMode="External" /><Relationship Id="rId24" Type="http://schemas.openxmlformats.org/officeDocument/2006/relationships/hyperlink" Target="https://www.maghrebvoices.com/a/507302.html" TargetMode="External" /><Relationship Id="rId25" Type="http://schemas.openxmlformats.org/officeDocument/2006/relationships/hyperlink" Target="https://www.maghrebvoices.com/a/507544.html" TargetMode="External" /><Relationship Id="rId26" Type="http://schemas.openxmlformats.org/officeDocument/2006/relationships/hyperlink" Target="https://www.maghrebvoices.com/a/507681.html" TargetMode="External" /><Relationship Id="rId27" Type="http://schemas.openxmlformats.org/officeDocument/2006/relationships/hyperlink" Target="https://www.maghrebvoices.com/a/507735.html" TargetMode="External" /><Relationship Id="rId28" Type="http://schemas.openxmlformats.org/officeDocument/2006/relationships/hyperlink" Target="https://www.maghrebvoices.com/a/508014.html" TargetMode="External" /><Relationship Id="rId29" Type="http://schemas.openxmlformats.org/officeDocument/2006/relationships/hyperlink" Target="https://www.maghrebvoices.com/a/508070.html" TargetMode="External" /><Relationship Id="rId30" Type="http://schemas.openxmlformats.org/officeDocument/2006/relationships/hyperlink" Target="https://www.maghrebvoices.com/a/507310.html" TargetMode="External" /><Relationship Id="rId31" Type="http://schemas.openxmlformats.org/officeDocument/2006/relationships/hyperlink" Target="https://www.maghrebvoices.com/a/507904.html?fbclid=IwAR28PKPJmcC_BHOLY0IPT3tn5QDD7u0eW73XCK3X4Gm0Xcdk1bxKlWSpo5k" TargetMode="External" /><Relationship Id="rId32" Type="http://schemas.openxmlformats.org/officeDocument/2006/relationships/hyperlink" Target="https://www.maghrebvoices.com/a/476765.html" TargetMode="External" /><Relationship Id="rId33" Type="http://schemas.openxmlformats.org/officeDocument/2006/relationships/hyperlink" Target="https://www.maghrebvoices.com/a/507311.html" TargetMode="External" /><Relationship Id="rId34" Type="http://schemas.openxmlformats.org/officeDocument/2006/relationships/hyperlink" Target="https://www.maghrebvoices.com/a/%d9%85%d8%aa%d8%b7%d9%88%d8%b9%d8%a7%d8%aa-%d9%88%d8%a8%d9%8a%d9%83%d9%8a%d9%86%d9%8a-%d9%88%d9%83%d8%a8%d8%aa/507892.html" TargetMode="External" /><Relationship Id="rId35" Type="http://schemas.openxmlformats.org/officeDocument/2006/relationships/hyperlink" Target="https://www.maghrebvoices.com/a/506935.html" TargetMode="External" /><Relationship Id="rId36" Type="http://schemas.openxmlformats.org/officeDocument/2006/relationships/hyperlink" Target="https://www.maghrebvoices.com/a/507483.html" TargetMode="External" /><Relationship Id="rId37" Type="http://schemas.openxmlformats.org/officeDocument/2006/relationships/hyperlink" Target="https://www.maghrebvoices.com/a/506775.html" TargetMode="External" /><Relationship Id="rId38" Type="http://schemas.openxmlformats.org/officeDocument/2006/relationships/hyperlink" Target="https://www.maghrebvoices.com/a/506848.html" TargetMode="External" /><Relationship Id="rId39" Type="http://schemas.openxmlformats.org/officeDocument/2006/relationships/hyperlink" Target="https://www.maghrebvoices.com/a/506938.html" TargetMode="External" /><Relationship Id="rId40" Type="http://schemas.openxmlformats.org/officeDocument/2006/relationships/hyperlink" Target="https://www.maghrebvoices.com/a/506974.html" TargetMode="External" /><Relationship Id="rId41" Type="http://schemas.openxmlformats.org/officeDocument/2006/relationships/hyperlink" Target="https://www.maghrebvoices.com/a/506961.html" TargetMode="External" /><Relationship Id="rId42" Type="http://schemas.openxmlformats.org/officeDocument/2006/relationships/hyperlink" Target="https://www.maghrebvoices.com/a/506950.html" TargetMode="External" /><Relationship Id="rId43" Type="http://schemas.openxmlformats.org/officeDocument/2006/relationships/hyperlink" Target="https://www.maghrebvoices.com/a/507075.html" TargetMode="External" /><Relationship Id="rId44" Type="http://schemas.openxmlformats.org/officeDocument/2006/relationships/hyperlink" Target="https://www.maghrebvoices.com/a/507311.html" TargetMode="External" /><Relationship Id="rId45" Type="http://schemas.openxmlformats.org/officeDocument/2006/relationships/hyperlink" Target="https://www.maghrebvoices.com/a/507768.html" TargetMode="External" /><Relationship Id="rId46" Type="http://schemas.openxmlformats.org/officeDocument/2006/relationships/hyperlink" Target="https://www.maghrebvoices.com/a/morocco-assou-oubasslam-history/422654.html"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1220</v>
      </c>
      <c r="BB2" s="13" t="s">
        <v>1242</v>
      </c>
      <c r="BC2" s="13" t="s">
        <v>1243</v>
      </c>
      <c r="BD2" s="119" t="s">
        <v>1746</v>
      </c>
      <c r="BE2" s="119" t="s">
        <v>1747</v>
      </c>
      <c r="BF2" s="119" t="s">
        <v>1748</v>
      </c>
      <c r="BG2" s="119" t="s">
        <v>1749</v>
      </c>
      <c r="BH2" s="119" t="s">
        <v>1750</v>
      </c>
      <c r="BI2" s="119" t="s">
        <v>1751</v>
      </c>
      <c r="BJ2" s="119" t="s">
        <v>1752</v>
      </c>
      <c r="BK2" s="119" t="s">
        <v>1753</v>
      </c>
      <c r="BL2" s="119" t="s">
        <v>1754</v>
      </c>
    </row>
    <row r="3" spans="1:64" ht="15" customHeight="1">
      <c r="A3" s="64" t="s">
        <v>212</v>
      </c>
      <c r="B3" s="64" t="s">
        <v>212</v>
      </c>
      <c r="C3" s="65" t="s">
        <v>1816</v>
      </c>
      <c r="D3" s="66">
        <v>3</v>
      </c>
      <c r="E3" s="67" t="s">
        <v>132</v>
      </c>
      <c r="F3" s="68">
        <v>35</v>
      </c>
      <c r="G3" s="65"/>
      <c r="H3" s="69"/>
      <c r="I3" s="70"/>
      <c r="J3" s="70"/>
      <c r="K3" s="34" t="s">
        <v>65</v>
      </c>
      <c r="L3" s="71">
        <v>3</v>
      </c>
      <c r="M3" s="71"/>
      <c r="N3" s="72"/>
      <c r="O3" s="78" t="s">
        <v>176</v>
      </c>
      <c r="P3" s="80">
        <v>43677.49128472222</v>
      </c>
      <c r="Q3" s="78" t="s">
        <v>281</v>
      </c>
      <c r="R3" s="84" t="s">
        <v>384</v>
      </c>
      <c r="S3" s="78" t="s">
        <v>443</v>
      </c>
      <c r="T3" s="78"/>
      <c r="U3" s="78"/>
      <c r="V3" s="84" t="s">
        <v>452</v>
      </c>
      <c r="W3" s="80">
        <v>43677.49128472222</v>
      </c>
      <c r="X3" s="84" t="s">
        <v>515</v>
      </c>
      <c r="Y3" s="78"/>
      <c r="Z3" s="78"/>
      <c r="AA3" s="85" t="s">
        <v>639</v>
      </c>
      <c r="AB3" s="78"/>
      <c r="AC3" s="78" t="b">
        <v>0</v>
      </c>
      <c r="AD3" s="78">
        <v>0</v>
      </c>
      <c r="AE3" s="85" t="s">
        <v>765</v>
      </c>
      <c r="AF3" s="78" t="b">
        <v>0</v>
      </c>
      <c r="AG3" s="78" t="s">
        <v>772</v>
      </c>
      <c r="AH3" s="78"/>
      <c r="AI3" s="85" t="s">
        <v>765</v>
      </c>
      <c r="AJ3" s="78" t="b">
        <v>0</v>
      </c>
      <c r="AK3" s="78">
        <v>0</v>
      </c>
      <c r="AL3" s="85" t="s">
        <v>765</v>
      </c>
      <c r="AM3" s="78" t="s">
        <v>775</v>
      </c>
      <c r="AN3" s="78" t="b">
        <v>0</v>
      </c>
      <c r="AO3" s="85" t="s">
        <v>639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8</v>
      </c>
      <c r="BK3" s="49">
        <v>100</v>
      </c>
      <c r="BL3" s="48">
        <v>8</v>
      </c>
    </row>
    <row r="4" spans="1:64" ht="15" customHeight="1">
      <c r="A4" s="64" t="s">
        <v>213</v>
      </c>
      <c r="B4" s="64" t="s">
        <v>213</v>
      </c>
      <c r="C4" s="65" t="s">
        <v>1816</v>
      </c>
      <c r="D4" s="66">
        <v>3</v>
      </c>
      <c r="E4" s="67" t="s">
        <v>132</v>
      </c>
      <c r="F4" s="68">
        <v>35</v>
      </c>
      <c r="G4" s="65"/>
      <c r="H4" s="69"/>
      <c r="I4" s="70"/>
      <c r="J4" s="70"/>
      <c r="K4" s="34" t="s">
        <v>65</v>
      </c>
      <c r="L4" s="77">
        <v>4</v>
      </c>
      <c r="M4" s="77"/>
      <c r="N4" s="72"/>
      <c r="O4" s="79" t="s">
        <v>176</v>
      </c>
      <c r="P4" s="81">
        <v>43677.51479166667</v>
      </c>
      <c r="Q4" s="79" t="s">
        <v>282</v>
      </c>
      <c r="R4" s="82" t="s">
        <v>385</v>
      </c>
      <c r="S4" s="79" t="s">
        <v>443</v>
      </c>
      <c r="T4" s="79"/>
      <c r="U4" s="79"/>
      <c r="V4" s="82" t="s">
        <v>453</v>
      </c>
      <c r="W4" s="81">
        <v>43677.51479166667</v>
      </c>
      <c r="X4" s="82" t="s">
        <v>516</v>
      </c>
      <c r="Y4" s="79"/>
      <c r="Z4" s="79"/>
      <c r="AA4" s="83" t="s">
        <v>640</v>
      </c>
      <c r="AB4" s="79"/>
      <c r="AC4" s="79" t="b">
        <v>0</v>
      </c>
      <c r="AD4" s="79">
        <v>0</v>
      </c>
      <c r="AE4" s="83" t="s">
        <v>765</v>
      </c>
      <c r="AF4" s="79" t="b">
        <v>0</v>
      </c>
      <c r="AG4" s="79" t="s">
        <v>772</v>
      </c>
      <c r="AH4" s="79"/>
      <c r="AI4" s="83" t="s">
        <v>765</v>
      </c>
      <c r="AJ4" s="79" t="b">
        <v>0</v>
      </c>
      <c r="AK4" s="79">
        <v>0</v>
      </c>
      <c r="AL4" s="83" t="s">
        <v>765</v>
      </c>
      <c r="AM4" s="79" t="s">
        <v>776</v>
      </c>
      <c r="AN4" s="79" t="b">
        <v>0</v>
      </c>
      <c r="AO4" s="83" t="s">
        <v>640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6</v>
      </c>
      <c r="BK4" s="49">
        <v>100</v>
      </c>
      <c r="BL4" s="48">
        <v>6</v>
      </c>
    </row>
    <row r="5" spans="1:64" ht="15">
      <c r="A5" s="64" t="s">
        <v>214</v>
      </c>
      <c r="B5" s="64" t="s">
        <v>214</v>
      </c>
      <c r="C5" s="65" t="s">
        <v>1816</v>
      </c>
      <c r="D5" s="66">
        <v>3</v>
      </c>
      <c r="E5" s="67" t="s">
        <v>132</v>
      </c>
      <c r="F5" s="68">
        <v>35</v>
      </c>
      <c r="G5" s="65"/>
      <c r="H5" s="69"/>
      <c r="I5" s="70"/>
      <c r="J5" s="70"/>
      <c r="K5" s="34" t="s">
        <v>65</v>
      </c>
      <c r="L5" s="77">
        <v>5</v>
      </c>
      <c r="M5" s="77"/>
      <c r="N5" s="72"/>
      <c r="O5" s="79" t="s">
        <v>176</v>
      </c>
      <c r="P5" s="81">
        <v>43677.74884259259</v>
      </c>
      <c r="Q5" s="79" t="s">
        <v>283</v>
      </c>
      <c r="R5" s="82" t="s">
        <v>384</v>
      </c>
      <c r="S5" s="79" t="s">
        <v>443</v>
      </c>
      <c r="T5" s="79"/>
      <c r="U5" s="79"/>
      <c r="V5" s="82" t="s">
        <v>454</v>
      </c>
      <c r="W5" s="81">
        <v>43677.74884259259</v>
      </c>
      <c r="X5" s="82" t="s">
        <v>517</v>
      </c>
      <c r="Y5" s="79"/>
      <c r="Z5" s="79"/>
      <c r="AA5" s="83" t="s">
        <v>641</v>
      </c>
      <c r="AB5" s="79"/>
      <c r="AC5" s="79" t="b">
        <v>0</v>
      </c>
      <c r="AD5" s="79">
        <v>0</v>
      </c>
      <c r="AE5" s="83" t="s">
        <v>765</v>
      </c>
      <c r="AF5" s="79" t="b">
        <v>0</v>
      </c>
      <c r="AG5" s="79" t="s">
        <v>772</v>
      </c>
      <c r="AH5" s="79"/>
      <c r="AI5" s="83" t="s">
        <v>765</v>
      </c>
      <c r="AJ5" s="79" t="b">
        <v>0</v>
      </c>
      <c r="AK5" s="79">
        <v>0</v>
      </c>
      <c r="AL5" s="83" t="s">
        <v>765</v>
      </c>
      <c r="AM5" s="79" t="s">
        <v>775</v>
      </c>
      <c r="AN5" s="79" t="b">
        <v>0</v>
      </c>
      <c r="AO5" s="83" t="s">
        <v>641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8</v>
      </c>
      <c r="BK5" s="49">
        <v>100</v>
      </c>
      <c r="BL5" s="48">
        <v>8</v>
      </c>
    </row>
    <row r="6" spans="1:64" ht="15">
      <c r="A6" s="64" t="s">
        <v>215</v>
      </c>
      <c r="B6" s="64" t="s">
        <v>215</v>
      </c>
      <c r="C6" s="65" t="s">
        <v>1816</v>
      </c>
      <c r="D6" s="66">
        <v>3</v>
      </c>
      <c r="E6" s="67" t="s">
        <v>132</v>
      </c>
      <c r="F6" s="68">
        <v>35</v>
      </c>
      <c r="G6" s="65"/>
      <c r="H6" s="69"/>
      <c r="I6" s="70"/>
      <c r="J6" s="70"/>
      <c r="K6" s="34" t="s">
        <v>65</v>
      </c>
      <c r="L6" s="77">
        <v>6</v>
      </c>
      <c r="M6" s="77"/>
      <c r="N6" s="72"/>
      <c r="O6" s="79" t="s">
        <v>176</v>
      </c>
      <c r="P6" s="81">
        <v>43677.77206018518</v>
      </c>
      <c r="Q6" s="79" t="s">
        <v>284</v>
      </c>
      <c r="R6" s="82" t="s">
        <v>386</v>
      </c>
      <c r="S6" s="79" t="s">
        <v>443</v>
      </c>
      <c r="T6" s="79"/>
      <c r="U6" s="79"/>
      <c r="V6" s="82" t="s">
        <v>455</v>
      </c>
      <c r="W6" s="81">
        <v>43677.77206018518</v>
      </c>
      <c r="X6" s="82" t="s">
        <v>518</v>
      </c>
      <c r="Y6" s="79"/>
      <c r="Z6" s="79"/>
      <c r="AA6" s="83" t="s">
        <v>642</v>
      </c>
      <c r="AB6" s="79"/>
      <c r="AC6" s="79" t="b">
        <v>0</v>
      </c>
      <c r="AD6" s="79">
        <v>0</v>
      </c>
      <c r="AE6" s="83" t="s">
        <v>765</v>
      </c>
      <c r="AF6" s="79" t="b">
        <v>0</v>
      </c>
      <c r="AG6" s="79" t="s">
        <v>772</v>
      </c>
      <c r="AH6" s="79"/>
      <c r="AI6" s="83" t="s">
        <v>765</v>
      </c>
      <c r="AJ6" s="79" t="b">
        <v>0</v>
      </c>
      <c r="AK6" s="79">
        <v>0</v>
      </c>
      <c r="AL6" s="83" t="s">
        <v>765</v>
      </c>
      <c r="AM6" s="79" t="s">
        <v>777</v>
      </c>
      <c r="AN6" s="79" t="b">
        <v>0</v>
      </c>
      <c r="AO6" s="83" t="s">
        <v>642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8</v>
      </c>
      <c r="BK6" s="49">
        <v>100</v>
      </c>
      <c r="BL6" s="48">
        <v>8</v>
      </c>
    </row>
    <row r="7" spans="1:64" ht="15">
      <c r="A7" s="64" t="s">
        <v>216</v>
      </c>
      <c r="B7" s="64" t="s">
        <v>216</v>
      </c>
      <c r="C7" s="65" t="s">
        <v>1816</v>
      </c>
      <c r="D7" s="66">
        <v>3</v>
      </c>
      <c r="E7" s="67" t="s">
        <v>132</v>
      </c>
      <c r="F7" s="68">
        <v>35</v>
      </c>
      <c r="G7" s="65"/>
      <c r="H7" s="69"/>
      <c r="I7" s="70"/>
      <c r="J7" s="70"/>
      <c r="K7" s="34" t="s">
        <v>65</v>
      </c>
      <c r="L7" s="77">
        <v>7</v>
      </c>
      <c r="M7" s="77"/>
      <c r="N7" s="72"/>
      <c r="O7" s="79" t="s">
        <v>176</v>
      </c>
      <c r="P7" s="81">
        <v>43677.803391203706</v>
      </c>
      <c r="Q7" s="79" t="s">
        <v>285</v>
      </c>
      <c r="R7" s="82" t="s">
        <v>387</v>
      </c>
      <c r="S7" s="79" t="s">
        <v>443</v>
      </c>
      <c r="T7" s="79"/>
      <c r="U7" s="79"/>
      <c r="V7" s="82" t="s">
        <v>456</v>
      </c>
      <c r="W7" s="81">
        <v>43677.803391203706</v>
      </c>
      <c r="X7" s="82" t="s">
        <v>519</v>
      </c>
      <c r="Y7" s="79"/>
      <c r="Z7" s="79"/>
      <c r="AA7" s="83" t="s">
        <v>643</v>
      </c>
      <c r="AB7" s="79"/>
      <c r="AC7" s="79" t="b">
        <v>0</v>
      </c>
      <c r="AD7" s="79">
        <v>0</v>
      </c>
      <c r="AE7" s="83" t="s">
        <v>765</v>
      </c>
      <c r="AF7" s="79" t="b">
        <v>0</v>
      </c>
      <c r="AG7" s="79" t="s">
        <v>772</v>
      </c>
      <c r="AH7" s="79"/>
      <c r="AI7" s="83" t="s">
        <v>765</v>
      </c>
      <c r="AJ7" s="79" t="b">
        <v>0</v>
      </c>
      <c r="AK7" s="79">
        <v>0</v>
      </c>
      <c r="AL7" s="83" t="s">
        <v>765</v>
      </c>
      <c r="AM7" s="79" t="s">
        <v>778</v>
      </c>
      <c r="AN7" s="79" t="b">
        <v>0</v>
      </c>
      <c r="AO7" s="83" t="s">
        <v>643</v>
      </c>
      <c r="AP7" s="79" t="s">
        <v>176</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0</v>
      </c>
      <c r="BE7" s="49">
        <v>0</v>
      </c>
      <c r="BF7" s="48">
        <v>0</v>
      </c>
      <c r="BG7" s="49">
        <v>0</v>
      </c>
      <c r="BH7" s="48">
        <v>0</v>
      </c>
      <c r="BI7" s="49">
        <v>0</v>
      </c>
      <c r="BJ7" s="48">
        <v>7</v>
      </c>
      <c r="BK7" s="49">
        <v>100</v>
      </c>
      <c r="BL7" s="48">
        <v>7</v>
      </c>
    </row>
    <row r="8" spans="1:64" ht="15">
      <c r="A8" s="64" t="s">
        <v>217</v>
      </c>
      <c r="B8" s="64" t="s">
        <v>216</v>
      </c>
      <c r="C8" s="65" t="s">
        <v>1816</v>
      </c>
      <c r="D8" s="66">
        <v>3</v>
      </c>
      <c r="E8" s="67" t="s">
        <v>132</v>
      </c>
      <c r="F8" s="68">
        <v>35</v>
      </c>
      <c r="G8" s="65"/>
      <c r="H8" s="69"/>
      <c r="I8" s="70"/>
      <c r="J8" s="70"/>
      <c r="K8" s="34" t="s">
        <v>65</v>
      </c>
      <c r="L8" s="77">
        <v>8</v>
      </c>
      <c r="M8" s="77"/>
      <c r="N8" s="72"/>
      <c r="O8" s="79" t="s">
        <v>279</v>
      </c>
      <c r="P8" s="81">
        <v>43677.82282407407</v>
      </c>
      <c r="Q8" s="79" t="s">
        <v>286</v>
      </c>
      <c r="R8" s="82" t="s">
        <v>387</v>
      </c>
      <c r="S8" s="79" t="s">
        <v>443</v>
      </c>
      <c r="T8" s="79"/>
      <c r="U8" s="79"/>
      <c r="V8" s="82" t="s">
        <v>457</v>
      </c>
      <c r="W8" s="81">
        <v>43677.82282407407</v>
      </c>
      <c r="X8" s="82" t="s">
        <v>520</v>
      </c>
      <c r="Y8" s="79"/>
      <c r="Z8" s="79"/>
      <c r="AA8" s="83" t="s">
        <v>644</v>
      </c>
      <c r="AB8" s="79"/>
      <c r="AC8" s="79" t="b">
        <v>0</v>
      </c>
      <c r="AD8" s="79">
        <v>0</v>
      </c>
      <c r="AE8" s="83" t="s">
        <v>765</v>
      </c>
      <c r="AF8" s="79" t="b">
        <v>0</v>
      </c>
      <c r="AG8" s="79" t="s">
        <v>772</v>
      </c>
      <c r="AH8" s="79"/>
      <c r="AI8" s="83" t="s">
        <v>765</v>
      </c>
      <c r="AJ8" s="79" t="b">
        <v>0</v>
      </c>
      <c r="AK8" s="79">
        <v>0</v>
      </c>
      <c r="AL8" s="83" t="s">
        <v>643</v>
      </c>
      <c r="AM8" s="79" t="s">
        <v>778</v>
      </c>
      <c r="AN8" s="79" t="b">
        <v>0</v>
      </c>
      <c r="AO8" s="83" t="s">
        <v>643</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0</v>
      </c>
      <c r="BE8" s="49">
        <v>0</v>
      </c>
      <c r="BF8" s="48">
        <v>0</v>
      </c>
      <c r="BG8" s="49">
        <v>0</v>
      </c>
      <c r="BH8" s="48">
        <v>0</v>
      </c>
      <c r="BI8" s="49">
        <v>0</v>
      </c>
      <c r="BJ8" s="48">
        <v>9</v>
      </c>
      <c r="BK8" s="49">
        <v>100</v>
      </c>
      <c r="BL8" s="48">
        <v>9</v>
      </c>
    </row>
    <row r="9" spans="1:64" ht="15">
      <c r="A9" s="64" t="s">
        <v>218</v>
      </c>
      <c r="B9" s="64" t="s">
        <v>218</v>
      </c>
      <c r="C9" s="65" t="s">
        <v>1816</v>
      </c>
      <c r="D9" s="66">
        <v>3</v>
      </c>
      <c r="E9" s="67" t="s">
        <v>132</v>
      </c>
      <c r="F9" s="68">
        <v>35</v>
      </c>
      <c r="G9" s="65"/>
      <c r="H9" s="69"/>
      <c r="I9" s="70"/>
      <c r="J9" s="70"/>
      <c r="K9" s="34" t="s">
        <v>65</v>
      </c>
      <c r="L9" s="77">
        <v>9</v>
      </c>
      <c r="M9" s="77"/>
      <c r="N9" s="72"/>
      <c r="O9" s="79" t="s">
        <v>176</v>
      </c>
      <c r="P9" s="81">
        <v>43678.94131944444</v>
      </c>
      <c r="Q9" s="79" t="s">
        <v>287</v>
      </c>
      <c r="R9" s="82" t="s">
        <v>387</v>
      </c>
      <c r="S9" s="79" t="s">
        <v>443</v>
      </c>
      <c r="T9" s="79"/>
      <c r="U9" s="79"/>
      <c r="V9" s="82" t="s">
        <v>458</v>
      </c>
      <c r="W9" s="81">
        <v>43678.94131944444</v>
      </c>
      <c r="X9" s="82" t="s">
        <v>521</v>
      </c>
      <c r="Y9" s="79"/>
      <c r="Z9" s="79"/>
      <c r="AA9" s="83" t="s">
        <v>645</v>
      </c>
      <c r="AB9" s="79"/>
      <c r="AC9" s="79" t="b">
        <v>0</v>
      </c>
      <c r="AD9" s="79">
        <v>0</v>
      </c>
      <c r="AE9" s="83" t="s">
        <v>765</v>
      </c>
      <c r="AF9" s="79" t="b">
        <v>0</v>
      </c>
      <c r="AG9" s="79" t="s">
        <v>772</v>
      </c>
      <c r="AH9" s="79"/>
      <c r="AI9" s="83" t="s">
        <v>765</v>
      </c>
      <c r="AJ9" s="79" t="b">
        <v>0</v>
      </c>
      <c r="AK9" s="79">
        <v>0</v>
      </c>
      <c r="AL9" s="83" t="s">
        <v>765</v>
      </c>
      <c r="AM9" s="79" t="s">
        <v>775</v>
      </c>
      <c r="AN9" s="79" t="b">
        <v>0</v>
      </c>
      <c r="AO9" s="83" t="s">
        <v>645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7</v>
      </c>
      <c r="BK9" s="49">
        <v>100</v>
      </c>
      <c r="BL9" s="48">
        <v>7</v>
      </c>
    </row>
    <row r="10" spans="1:64" ht="15">
      <c r="A10" s="64" t="s">
        <v>219</v>
      </c>
      <c r="B10" s="64" t="s">
        <v>277</v>
      </c>
      <c r="C10" s="65" t="s">
        <v>1816</v>
      </c>
      <c r="D10" s="66">
        <v>3</v>
      </c>
      <c r="E10" s="67" t="s">
        <v>132</v>
      </c>
      <c r="F10" s="68">
        <v>35</v>
      </c>
      <c r="G10" s="65"/>
      <c r="H10" s="69"/>
      <c r="I10" s="70"/>
      <c r="J10" s="70"/>
      <c r="K10" s="34" t="s">
        <v>65</v>
      </c>
      <c r="L10" s="77">
        <v>10</v>
      </c>
      <c r="M10" s="77"/>
      <c r="N10" s="72"/>
      <c r="O10" s="79" t="s">
        <v>279</v>
      </c>
      <c r="P10" s="81">
        <v>43679.66605324074</v>
      </c>
      <c r="Q10" s="79" t="s">
        <v>288</v>
      </c>
      <c r="R10" s="82" t="s">
        <v>388</v>
      </c>
      <c r="S10" s="79" t="s">
        <v>443</v>
      </c>
      <c r="T10" s="79"/>
      <c r="U10" s="79"/>
      <c r="V10" s="82" t="s">
        <v>459</v>
      </c>
      <c r="W10" s="81">
        <v>43679.66605324074</v>
      </c>
      <c r="X10" s="82" t="s">
        <v>522</v>
      </c>
      <c r="Y10" s="79"/>
      <c r="Z10" s="79"/>
      <c r="AA10" s="83" t="s">
        <v>646</v>
      </c>
      <c r="AB10" s="83" t="s">
        <v>763</v>
      </c>
      <c r="AC10" s="79" t="b">
        <v>0</v>
      </c>
      <c r="AD10" s="79">
        <v>0</v>
      </c>
      <c r="AE10" s="83" t="s">
        <v>766</v>
      </c>
      <c r="AF10" s="79" t="b">
        <v>0</v>
      </c>
      <c r="AG10" s="79" t="s">
        <v>772</v>
      </c>
      <c r="AH10" s="79"/>
      <c r="AI10" s="83" t="s">
        <v>765</v>
      </c>
      <c r="AJ10" s="79" t="b">
        <v>0</v>
      </c>
      <c r="AK10" s="79">
        <v>0</v>
      </c>
      <c r="AL10" s="83" t="s">
        <v>765</v>
      </c>
      <c r="AM10" s="79" t="s">
        <v>776</v>
      </c>
      <c r="AN10" s="79" t="b">
        <v>0</v>
      </c>
      <c r="AO10" s="83" t="s">
        <v>763</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219</v>
      </c>
      <c r="B11" s="64" t="s">
        <v>278</v>
      </c>
      <c r="C11" s="65" t="s">
        <v>1816</v>
      </c>
      <c r="D11" s="66">
        <v>3</v>
      </c>
      <c r="E11" s="67" t="s">
        <v>132</v>
      </c>
      <c r="F11" s="68">
        <v>35</v>
      </c>
      <c r="G11" s="65"/>
      <c r="H11" s="69"/>
      <c r="I11" s="70"/>
      <c r="J11" s="70"/>
      <c r="K11" s="34" t="s">
        <v>65</v>
      </c>
      <c r="L11" s="77">
        <v>11</v>
      </c>
      <c r="M11" s="77"/>
      <c r="N11" s="72"/>
      <c r="O11" s="79" t="s">
        <v>280</v>
      </c>
      <c r="P11" s="81">
        <v>43679.66605324074</v>
      </c>
      <c r="Q11" s="79" t="s">
        <v>288</v>
      </c>
      <c r="R11" s="82" t="s">
        <v>388</v>
      </c>
      <c r="S11" s="79" t="s">
        <v>443</v>
      </c>
      <c r="T11" s="79"/>
      <c r="U11" s="79"/>
      <c r="V11" s="82" t="s">
        <v>459</v>
      </c>
      <c r="W11" s="81">
        <v>43679.66605324074</v>
      </c>
      <c r="X11" s="82" t="s">
        <v>522</v>
      </c>
      <c r="Y11" s="79"/>
      <c r="Z11" s="79"/>
      <c r="AA11" s="83" t="s">
        <v>646</v>
      </c>
      <c r="AB11" s="83" t="s">
        <v>763</v>
      </c>
      <c r="AC11" s="79" t="b">
        <v>0</v>
      </c>
      <c r="AD11" s="79">
        <v>0</v>
      </c>
      <c r="AE11" s="83" t="s">
        <v>766</v>
      </c>
      <c r="AF11" s="79" t="b">
        <v>0</v>
      </c>
      <c r="AG11" s="79" t="s">
        <v>772</v>
      </c>
      <c r="AH11" s="79"/>
      <c r="AI11" s="83" t="s">
        <v>765</v>
      </c>
      <c r="AJ11" s="79" t="b">
        <v>0</v>
      </c>
      <c r="AK11" s="79">
        <v>0</v>
      </c>
      <c r="AL11" s="83" t="s">
        <v>765</v>
      </c>
      <c r="AM11" s="79" t="s">
        <v>776</v>
      </c>
      <c r="AN11" s="79" t="b">
        <v>0</v>
      </c>
      <c r="AO11" s="83" t="s">
        <v>763</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0</v>
      </c>
      <c r="BE11" s="49">
        <v>0</v>
      </c>
      <c r="BF11" s="48">
        <v>0</v>
      </c>
      <c r="BG11" s="49">
        <v>0</v>
      </c>
      <c r="BH11" s="48">
        <v>0</v>
      </c>
      <c r="BI11" s="49">
        <v>0</v>
      </c>
      <c r="BJ11" s="48">
        <v>12</v>
      </c>
      <c r="BK11" s="49">
        <v>100</v>
      </c>
      <c r="BL11" s="48">
        <v>12</v>
      </c>
    </row>
    <row r="12" spans="1:64" ht="15">
      <c r="A12" s="64" t="s">
        <v>220</v>
      </c>
      <c r="B12" s="64" t="s">
        <v>220</v>
      </c>
      <c r="C12" s="65" t="s">
        <v>1816</v>
      </c>
      <c r="D12" s="66">
        <v>3</v>
      </c>
      <c r="E12" s="67" t="s">
        <v>132</v>
      </c>
      <c r="F12" s="68">
        <v>35</v>
      </c>
      <c r="G12" s="65"/>
      <c r="H12" s="69"/>
      <c r="I12" s="70"/>
      <c r="J12" s="70"/>
      <c r="K12" s="34" t="s">
        <v>65</v>
      </c>
      <c r="L12" s="77">
        <v>12</v>
      </c>
      <c r="M12" s="77"/>
      <c r="N12" s="72"/>
      <c r="O12" s="79" t="s">
        <v>176</v>
      </c>
      <c r="P12" s="81">
        <v>43679.81494212963</v>
      </c>
      <c r="Q12" s="79" t="s">
        <v>289</v>
      </c>
      <c r="R12" s="82" t="s">
        <v>389</v>
      </c>
      <c r="S12" s="79" t="s">
        <v>443</v>
      </c>
      <c r="T12" s="79"/>
      <c r="U12" s="79"/>
      <c r="V12" s="82" t="s">
        <v>460</v>
      </c>
      <c r="W12" s="81">
        <v>43679.81494212963</v>
      </c>
      <c r="X12" s="82" t="s">
        <v>523</v>
      </c>
      <c r="Y12" s="79"/>
      <c r="Z12" s="79"/>
      <c r="AA12" s="83" t="s">
        <v>647</v>
      </c>
      <c r="AB12" s="79"/>
      <c r="AC12" s="79" t="b">
        <v>0</v>
      </c>
      <c r="AD12" s="79">
        <v>0</v>
      </c>
      <c r="AE12" s="83" t="s">
        <v>765</v>
      </c>
      <c r="AF12" s="79" t="b">
        <v>0</v>
      </c>
      <c r="AG12" s="79" t="s">
        <v>772</v>
      </c>
      <c r="AH12" s="79"/>
      <c r="AI12" s="83" t="s">
        <v>765</v>
      </c>
      <c r="AJ12" s="79" t="b">
        <v>0</v>
      </c>
      <c r="AK12" s="79">
        <v>0</v>
      </c>
      <c r="AL12" s="83" t="s">
        <v>765</v>
      </c>
      <c r="AM12" s="79" t="s">
        <v>775</v>
      </c>
      <c r="AN12" s="79" t="b">
        <v>0</v>
      </c>
      <c r="AO12" s="83" t="s">
        <v>647</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5</v>
      </c>
      <c r="BK12" s="49">
        <v>100</v>
      </c>
      <c r="BL12" s="48">
        <v>5</v>
      </c>
    </row>
    <row r="13" spans="1:64" ht="15">
      <c r="A13" s="64" t="s">
        <v>221</v>
      </c>
      <c r="B13" s="64" t="s">
        <v>221</v>
      </c>
      <c r="C13" s="65" t="s">
        <v>1816</v>
      </c>
      <c r="D13" s="66">
        <v>3</v>
      </c>
      <c r="E13" s="67" t="s">
        <v>132</v>
      </c>
      <c r="F13" s="68">
        <v>35</v>
      </c>
      <c r="G13" s="65"/>
      <c r="H13" s="69"/>
      <c r="I13" s="70"/>
      <c r="J13" s="70"/>
      <c r="K13" s="34" t="s">
        <v>65</v>
      </c>
      <c r="L13" s="77">
        <v>13</v>
      </c>
      <c r="M13" s="77"/>
      <c r="N13" s="72"/>
      <c r="O13" s="79" t="s">
        <v>176</v>
      </c>
      <c r="P13" s="81">
        <v>43680.98342592592</v>
      </c>
      <c r="Q13" s="79" t="s">
        <v>290</v>
      </c>
      <c r="R13" s="82" t="s">
        <v>389</v>
      </c>
      <c r="S13" s="79" t="s">
        <v>443</v>
      </c>
      <c r="T13" s="79"/>
      <c r="U13" s="79"/>
      <c r="V13" s="82" t="s">
        <v>461</v>
      </c>
      <c r="W13" s="81">
        <v>43680.98342592592</v>
      </c>
      <c r="X13" s="82" t="s">
        <v>524</v>
      </c>
      <c r="Y13" s="79"/>
      <c r="Z13" s="79"/>
      <c r="AA13" s="83" t="s">
        <v>648</v>
      </c>
      <c r="AB13" s="79"/>
      <c r="AC13" s="79" t="b">
        <v>0</v>
      </c>
      <c r="AD13" s="79">
        <v>1</v>
      </c>
      <c r="AE13" s="83" t="s">
        <v>765</v>
      </c>
      <c r="AF13" s="79" t="b">
        <v>0</v>
      </c>
      <c r="AG13" s="79" t="s">
        <v>772</v>
      </c>
      <c r="AH13" s="79"/>
      <c r="AI13" s="83" t="s">
        <v>765</v>
      </c>
      <c r="AJ13" s="79" t="b">
        <v>0</v>
      </c>
      <c r="AK13" s="79">
        <v>0</v>
      </c>
      <c r="AL13" s="83" t="s">
        <v>765</v>
      </c>
      <c r="AM13" s="79" t="s">
        <v>779</v>
      </c>
      <c r="AN13" s="79" t="b">
        <v>0</v>
      </c>
      <c r="AO13" s="83" t="s">
        <v>648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25</v>
      </c>
      <c r="BK13" s="49">
        <v>100</v>
      </c>
      <c r="BL13" s="48">
        <v>25</v>
      </c>
    </row>
    <row r="14" spans="1:64" ht="15">
      <c r="A14" s="64" t="s">
        <v>222</v>
      </c>
      <c r="B14" s="64" t="s">
        <v>219</v>
      </c>
      <c r="C14" s="65" t="s">
        <v>1816</v>
      </c>
      <c r="D14" s="66">
        <v>3</v>
      </c>
      <c r="E14" s="67" t="s">
        <v>132</v>
      </c>
      <c r="F14" s="68">
        <v>35</v>
      </c>
      <c r="G14" s="65"/>
      <c r="H14" s="69"/>
      <c r="I14" s="70"/>
      <c r="J14" s="70"/>
      <c r="K14" s="34" t="s">
        <v>65</v>
      </c>
      <c r="L14" s="77">
        <v>14</v>
      </c>
      <c r="M14" s="77"/>
      <c r="N14" s="72"/>
      <c r="O14" s="79" t="s">
        <v>279</v>
      </c>
      <c r="P14" s="81">
        <v>43681.69871527778</v>
      </c>
      <c r="Q14" s="79" t="s">
        <v>291</v>
      </c>
      <c r="R14" s="79"/>
      <c r="S14" s="79"/>
      <c r="T14" s="79"/>
      <c r="U14" s="79"/>
      <c r="V14" s="82" t="s">
        <v>462</v>
      </c>
      <c r="W14" s="81">
        <v>43681.69871527778</v>
      </c>
      <c r="X14" s="82" t="s">
        <v>525</v>
      </c>
      <c r="Y14" s="79"/>
      <c r="Z14" s="79"/>
      <c r="AA14" s="83" t="s">
        <v>649</v>
      </c>
      <c r="AB14" s="83" t="s">
        <v>764</v>
      </c>
      <c r="AC14" s="79" t="b">
        <v>0</v>
      </c>
      <c r="AD14" s="79">
        <v>0</v>
      </c>
      <c r="AE14" s="83" t="s">
        <v>767</v>
      </c>
      <c r="AF14" s="79" t="b">
        <v>0</v>
      </c>
      <c r="AG14" s="79" t="s">
        <v>772</v>
      </c>
      <c r="AH14" s="79"/>
      <c r="AI14" s="83" t="s">
        <v>765</v>
      </c>
      <c r="AJ14" s="79" t="b">
        <v>0</v>
      </c>
      <c r="AK14" s="79">
        <v>0</v>
      </c>
      <c r="AL14" s="83" t="s">
        <v>765</v>
      </c>
      <c r="AM14" s="79" t="s">
        <v>776</v>
      </c>
      <c r="AN14" s="79" t="b">
        <v>0</v>
      </c>
      <c r="AO14" s="83" t="s">
        <v>764</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c r="BE14" s="49"/>
      <c r="BF14" s="48"/>
      <c r="BG14" s="49"/>
      <c r="BH14" s="48"/>
      <c r="BI14" s="49"/>
      <c r="BJ14" s="48"/>
      <c r="BK14" s="49"/>
      <c r="BL14" s="48"/>
    </row>
    <row r="15" spans="1:64" ht="15">
      <c r="A15" s="64" t="s">
        <v>223</v>
      </c>
      <c r="B15" s="64" t="s">
        <v>219</v>
      </c>
      <c r="C15" s="65" t="s">
        <v>1816</v>
      </c>
      <c r="D15" s="66">
        <v>3</v>
      </c>
      <c r="E15" s="67" t="s">
        <v>132</v>
      </c>
      <c r="F15" s="68">
        <v>35</v>
      </c>
      <c r="G15" s="65"/>
      <c r="H15" s="69"/>
      <c r="I15" s="70"/>
      <c r="J15" s="70"/>
      <c r="K15" s="34" t="s">
        <v>65</v>
      </c>
      <c r="L15" s="77">
        <v>15</v>
      </c>
      <c r="M15" s="77"/>
      <c r="N15" s="72"/>
      <c r="O15" s="79" t="s">
        <v>279</v>
      </c>
      <c r="P15" s="81">
        <v>43681.7371875</v>
      </c>
      <c r="Q15" s="79" t="s">
        <v>292</v>
      </c>
      <c r="R15" s="79"/>
      <c r="S15" s="79"/>
      <c r="T15" s="79"/>
      <c r="U15" s="79"/>
      <c r="V15" s="82" t="s">
        <v>463</v>
      </c>
      <c r="W15" s="81">
        <v>43681.7371875</v>
      </c>
      <c r="X15" s="82" t="s">
        <v>526</v>
      </c>
      <c r="Y15" s="79"/>
      <c r="Z15" s="79"/>
      <c r="AA15" s="83" t="s">
        <v>650</v>
      </c>
      <c r="AB15" s="83" t="s">
        <v>649</v>
      </c>
      <c r="AC15" s="79" t="b">
        <v>0</v>
      </c>
      <c r="AD15" s="79">
        <v>0</v>
      </c>
      <c r="AE15" s="83" t="s">
        <v>768</v>
      </c>
      <c r="AF15" s="79" t="b">
        <v>0</v>
      </c>
      <c r="AG15" s="79" t="s">
        <v>772</v>
      </c>
      <c r="AH15" s="79"/>
      <c r="AI15" s="83" t="s">
        <v>765</v>
      </c>
      <c r="AJ15" s="79" t="b">
        <v>0</v>
      </c>
      <c r="AK15" s="79">
        <v>0</v>
      </c>
      <c r="AL15" s="83" t="s">
        <v>765</v>
      </c>
      <c r="AM15" s="79" t="s">
        <v>776</v>
      </c>
      <c r="AN15" s="79" t="b">
        <v>0</v>
      </c>
      <c r="AO15" s="83" t="s">
        <v>649</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222</v>
      </c>
      <c r="B16" s="64" t="s">
        <v>268</v>
      </c>
      <c r="C16" s="65" t="s">
        <v>1816</v>
      </c>
      <c r="D16" s="66">
        <v>3</v>
      </c>
      <c r="E16" s="67" t="s">
        <v>132</v>
      </c>
      <c r="F16" s="68">
        <v>35</v>
      </c>
      <c r="G16" s="65"/>
      <c r="H16" s="69"/>
      <c r="I16" s="70"/>
      <c r="J16" s="70"/>
      <c r="K16" s="34" t="s">
        <v>65</v>
      </c>
      <c r="L16" s="77">
        <v>16</v>
      </c>
      <c r="M16" s="77"/>
      <c r="N16" s="72"/>
      <c r="O16" s="79" t="s">
        <v>279</v>
      </c>
      <c r="P16" s="81">
        <v>43681.69871527778</v>
      </c>
      <c r="Q16" s="79" t="s">
        <v>291</v>
      </c>
      <c r="R16" s="79"/>
      <c r="S16" s="79"/>
      <c r="T16" s="79"/>
      <c r="U16" s="79"/>
      <c r="V16" s="82" t="s">
        <v>462</v>
      </c>
      <c r="W16" s="81">
        <v>43681.69871527778</v>
      </c>
      <c r="X16" s="82" t="s">
        <v>525</v>
      </c>
      <c r="Y16" s="79"/>
      <c r="Z16" s="79"/>
      <c r="AA16" s="83" t="s">
        <v>649</v>
      </c>
      <c r="AB16" s="83" t="s">
        <v>764</v>
      </c>
      <c r="AC16" s="79" t="b">
        <v>0</v>
      </c>
      <c r="AD16" s="79">
        <v>0</v>
      </c>
      <c r="AE16" s="83" t="s">
        <v>767</v>
      </c>
      <c r="AF16" s="79" t="b">
        <v>0</v>
      </c>
      <c r="AG16" s="79" t="s">
        <v>772</v>
      </c>
      <c r="AH16" s="79"/>
      <c r="AI16" s="83" t="s">
        <v>765</v>
      </c>
      <c r="AJ16" s="79" t="b">
        <v>0</v>
      </c>
      <c r="AK16" s="79">
        <v>0</v>
      </c>
      <c r="AL16" s="83" t="s">
        <v>765</v>
      </c>
      <c r="AM16" s="79" t="s">
        <v>776</v>
      </c>
      <c r="AN16" s="79" t="b">
        <v>0</v>
      </c>
      <c r="AO16" s="83" t="s">
        <v>764</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3</v>
      </c>
      <c r="BD16" s="48">
        <v>0</v>
      </c>
      <c r="BE16" s="49">
        <v>0</v>
      </c>
      <c r="BF16" s="48">
        <v>0</v>
      </c>
      <c r="BG16" s="49">
        <v>0</v>
      </c>
      <c r="BH16" s="48">
        <v>0</v>
      </c>
      <c r="BI16" s="49">
        <v>0</v>
      </c>
      <c r="BJ16" s="48">
        <v>20</v>
      </c>
      <c r="BK16" s="49">
        <v>100</v>
      </c>
      <c r="BL16" s="48">
        <v>20</v>
      </c>
    </row>
    <row r="17" spans="1:64" ht="15">
      <c r="A17" s="64" t="s">
        <v>222</v>
      </c>
      <c r="B17" s="64" t="s">
        <v>223</v>
      </c>
      <c r="C17" s="65" t="s">
        <v>1816</v>
      </c>
      <c r="D17" s="66">
        <v>3</v>
      </c>
      <c r="E17" s="67" t="s">
        <v>132</v>
      </c>
      <c r="F17" s="68">
        <v>35</v>
      </c>
      <c r="G17" s="65"/>
      <c r="H17" s="69"/>
      <c r="I17" s="70"/>
      <c r="J17" s="70"/>
      <c r="K17" s="34" t="s">
        <v>66</v>
      </c>
      <c r="L17" s="77">
        <v>17</v>
      </c>
      <c r="M17" s="77"/>
      <c r="N17" s="72"/>
      <c r="O17" s="79" t="s">
        <v>280</v>
      </c>
      <c r="P17" s="81">
        <v>43681.69871527778</v>
      </c>
      <c r="Q17" s="79" t="s">
        <v>291</v>
      </c>
      <c r="R17" s="79"/>
      <c r="S17" s="79"/>
      <c r="T17" s="79"/>
      <c r="U17" s="79"/>
      <c r="V17" s="82" t="s">
        <v>462</v>
      </c>
      <c r="W17" s="81">
        <v>43681.69871527778</v>
      </c>
      <c r="X17" s="82" t="s">
        <v>525</v>
      </c>
      <c r="Y17" s="79"/>
      <c r="Z17" s="79"/>
      <c r="AA17" s="83" t="s">
        <v>649</v>
      </c>
      <c r="AB17" s="83" t="s">
        <v>764</v>
      </c>
      <c r="AC17" s="79" t="b">
        <v>0</v>
      </c>
      <c r="AD17" s="79">
        <v>0</v>
      </c>
      <c r="AE17" s="83" t="s">
        <v>767</v>
      </c>
      <c r="AF17" s="79" t="b">
        <v>0</v>
      </c>
      <c r="AG17" s="79" t="s">
        <v>772</v>
      </c>
      <c r="AH17" s="79"/>
      <c r="AI17" s="83" t="s">
        <v>765</v>
      </c>
      <c r="AJ17" s="79" t="b">
        <v>0</v>
      </c>
      <c r="AK17" s="79">
        <v>0</v>
      </c>
      <c r="AL17" s="83" t="s">
        <v>765</v>
      </c>
      <c r="AM17" s="79" t="s">
        <v>776</v>
      </c>
      <c r="AN17" s="79" t="b">
        <v>0</v>
      </c>
      <c r="AO17" s="83" t="s">
        <v>764</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223</v>
      </c>
      <c r="B18" s="64" t="s">
        <v>222</v>
      </c>
      <c r="C18" s="65" t="s">
        <v>1816</v>
      </c>
      <c r="D18" s="66">
        <v>3</v>
      </c>
      <c r="E18" s="67" t="s">
        <v>132</v>
      </c>
      <c r="F18" s="68">
        <v>35</v>
      </c>
      <c r="G18" s="65"/>
      <c r="H18" s="69"/>
      <c r="I18" s="70"/>
      <c r="J18" s="70"/>
      <c r="K18" s="34" t="s">
        <v>66</v>
      </c>
      <c r="L18" s="77">
        <v>18</v>
      </c>
      <c r="M18" s="77"/>
      <c r="N18" s="72"/>
      <c r="O18" s="79" t="s">
        <v>280</v>
      </c>
      <c r="P18" s="81">
        <v>43681.7371875</v>
      </c>
      <c r="Q18" s="79" t="s">
        <v>292</v>
      </c>
      <c r="R18" s="79"/>
      <c r="S18" s="79"/>
      <c r="T18" s="79"/>
      <c r="U18" s="79"/>
      <c r="V18" s="82" t="s">
        <v>463</v>
      </c>
      <c r="W18" s="81">
        <v>43681.7371875</v>
      </c>
      <c r="X18" s="82" t="s">
        <v>526</v>
      </c>
      <c r="Y18" s="79"/>
      <c r="Z18" s="79"/>
      <c r="AA18" s="83" t="s">
        <v>650</v>
      </c>
      <c r="AB18" s="83" t="s">
        <v>649</v>
      </c>
      <c r="AC18" s="79" t="b">
        <v>0</v>
      </c>
      <c r="AD18" s="79">
        <v>0</v>
      </c>
      <c r="AE18" s="83" t="s">
        <v>768</v>
      </c>
      <c r="AF18" s="79" t="b">
        <v>0</v>
      </c>
      <c r="AG18" s="79" t="s">
        <v>772</v>
      </c>
      <c r="AH18" s="79"/>
      <c r="AI18" s="83" t="s">
        <v>765</v>
      </c>
      <c r="AJ18" s="79" t="b">
        <v>0</v>
      </c>
      <c r="AK18" s="79">
        <v>0</v>
      </c>
      <c r="AL18" s="83" t="s">
        <v>765</v>
      </c>
      <c r="AM18" s="79" t="s">
        <v>776</v>
      </c>
      <c r="AN18" s="79" t="b">
        <v>0</v>
      </c>
      <c r="AO18" s="83" t="s">
        <v>649</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223</v>
      </c>
      <c r="B19" s="64" t="s">
        <v>268</v>
      </c>
      <c r="C19" s="65" t="s">
        <v>1816</v>
      </c>
      <c r="D19" s="66">
        <v>3</v>
      </c>
      <c r="E19" s="67" t="s">
        <v>132</v>
      </c>
      <c r="F19" s="68">
        <v>35</v>
      </c>
      <c r="G19" s="65"/>
      <c r="H19" s="69"/>
      <c r="I19" s="70"/>
      <c r="J19" s="70"/>
      <c r="K19" s="34" t="s">
        <v>65</v>
      </c>
      <c r="L19" s="77">
        <v>19</v>
      </c>
      <c r="M19" s="77"/>
      <c r="N19" s="72"/>
      <c r="O19" s="79" t="s">
        <v>279</v>
      </c>
      <c r="P19" s="81">
        <v>43681.7371875</v>
      </c>
      <c r="Q19" s="79" t="s">
        <v>292</v>
      </c>
      <c r="R19" s="79"/>
      <c r="S19" s="79"/>
      <c r="T19" s="79"/>
      <c r="U19" s="79"/>
      <c r="V19" s="82" t="s">
        <v>463</v>
      </c>
      <c r="W19" s="81">
        <v>43681.7371875</v>
      </c>
      <c r="X19" s="82" t="s">
        <v>526</v>
      </c>
      <c r="Y19" s="79"/>
      <c r="Z19" s="79"/>
      <c r="AA19" s="83" t="s">
        <v>650</v>
      </c>
      <c r="AB19" s="83" t="s">
        <v>649</v>
      </c>
      <c r="AC19" s="79" t="b">
        <v>0</v>
      </c>
      <c r="AD19" s="79">
        <v>0</v>
      </c>
      <c r="AE19" s="83" t="s">
        <v>768</v>
      </c>
      <c r="AF19" s="79" t="b">
        <v>0</v>
      </c>
      <c r="AG19" s="79" t="s">
        <v>772</v>
      </c>
      <c r="AH19" s="79"/>
      <c r="AI19" s="83" t="s">
        <v>765</v>
      </c>
      <c r="AJ19" s="79" t="b">
        <v>0</v>
      </c>
      <c r="AK19" s="79">
        <v>0</v>
      </c>
      <c r="AL19" s="83" t="s">
        <v>765</v>
      </c>
      <c r="AM19" s="79" t="s">
        <v>776</v>
      </c>
      <c r="AN19" s="79" t="b">
        <v>0</v>
      </c>
      <c r="AO19" s="83" t="s">
        <v>649</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3</v>
      </c>
      <c r="BD19" s="48">
        <v>0</v>
      </c>
      <c r="BE19" s="49">
        <v>0</v>
      </c>
      <c r="BF19" s="48">
        <v>0</v>
      </c>
      <c r="BG19" s="49">
        <v>0</v>
      </c>
      <c r="BH19" s="48">
        <v>0</v>
      </c>
      <c r="BI19" s="49">
        <v>0</v>
      </c>
      <c r="BJ19" s="48">
        <v>23</v>
      </c>
      <c r="BK19" s="49">
        <v>100</v>
      </c>
      <c r="BL19" s="48">
        <v>23</v>
      </c>
    </row>
    <row r="20" spans="1:64" ht="15">
      <c r="A20" s="64" t="s">
        <v>224</v>
      </c>
      <c r="B20" s="64" t="s">
        <v>224</v>
      </c>
      <c r="C20" s="65" t="s">
        <v>1816</v>
      </c>
      <c r="D20" s="66">
        <v>3</v>
      </c>
      <c r="E20" s="67" t="s">
        <v>132</v>
      </c>
      <c r="F20" s="68">
        <v>35</v>
      </c>
      <c r="G20" s="65"/>
      <c r="H20" s="69"/>
      <c r="I20" s="70"/>
      <c r="J20" s="70"/>
      <c r="K20" s="34" t="s">
        <v>65</v>
      </c>
      <c r="L20" s="77">
        <v>20</v>
      </c>
      <c r="M20" s="77"/>
      <c r="N20" s="72"/>
      <c r="O20" s="79" t="s">
        <v>176</v>
      </c>
      <c r="P20" s="81">
        <v>43681.883368055554</v>
      </c>
      <c r="Q20" s="79" t="s">
        <v>293</v>
      </c>
      <c r="R20" s="82" t="s">
        <v>390</v>
      </c>
      <c r="S20" s="79" t="s">
        <v>443</v>
      </c>
      <c r="T20" s="79"/>
      <c r="U20" s="79"/>
      <c r="V20" s="82" t="s">
        <v>464</v>
      </c>
      <c r="W20" s="81">
        <v>43681.883368055554</v>
      </c>
      <c r="X20" s="82" t="s">
        <v>527</v>
      </c>
      <c r="Y20" s="79"/>
      <c r="Z20" s="79"/>
      <c r="AA20" s="83" t="s">
        <v>651</v>
      </c>
      <c r="AB20" s="79"/>
      <c r="AC20" s="79" t="b">
        <v>0</v>
      </c>
      <c r="AD20" s="79">
        <v>1</v>
      </c>
      <c r="AE20" s="83" t="s">
        <v>765</v>
      </c>
      <c r="AF20" s="79" t="b">
        <v>0</v>
      </c>
      <c r="AG20" s="79" t="s">
        <v>772</v>
      </c>
      <c r="AH20" s="79"/>
      <c r="AI20" s="83" t="s">
        <v>765</v>
      </c>
      <c r="AJ20" s="79" t="b">
        <v>0</v>
      </c>
      <c r="AK20" s="79">
        <v>0</v>
      </c>
      <c r="AL20" s="83" t="s">
        <v>765</v>
      </c>
      <c r="AM20" s="79" t="s">
        <v>775</v>
      </c>
      <c r="AN20" s="79" t="b">
        <v>0</v>
      </c>
      <c r="AO20" s="83" t="s">
        <v>651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49</v>
      </c>
      <c r="BK20" s="49">
        <v>100</v>
      </c>
      <c r="BL20" s="48">
        <v>49</v>
      </c>
    </row>
    <row r="21" spans="1:64" ht="15">
      <c r="A21" s="64" t="s">
        <v>225</v>
      </c>
      <c r="B21" s="64" t="s">
        <v>251</v>
      </c>
      <c r="C21" s="65" t="s">
        <v>1816</v>
      </c>
      <c r="D21" s="66">
        <v>3</v>
      </c>
      <c r="E21" s="67" t="s">
        <v>132</v>
      </c>
      <c r="F21" s="68">
        <v>35</v>
      </c>
      <c r="G21" s="65"/>
      <c r="H21" s="69"/>
      <c r="I21" s="70"/>
      <c r="J21" s="70"/>
      <c r="K21" s="34" t="s">
        <v>65</v>
      </c>
      <c r="L21" s="77">
        <v>21</v>
      </c>
      <c r="M21" s="77"/>
      <c r="N21" s="72"/>
      <c r="O21" s="79" t="s">
        <v>279</v>
      </c>
      <c r="P21" s="81">
        <v>43682.03763888889</v>
      </c>
      <c r="Q21" s="79" t="s">
        <v>294</v>
      </c>
      <c r="R21" s="82" t="s">
        <v>390</v>
      </c>
      <c r="S21" s="79" t="s">
        <v>443</v>
      </c>
      <c r="T21" s="79"/>
      <c r="U21" s="79"/>
      <c r="V21" s="82" t="s">
        <v>465</v>
      </c>
      <c r="W21" s="81">
        <v>43682.03763888889</v>
      </c>
      <c r="X21" s="82" t="s">
        <v>528</v>
      </c>
      <c r="Y21" s="79"/>
      <c r="Z21" s="79"/>
      <c r="AA21" s="83" t="s">
        <v>652</v>
      </c>
      <c r="AB21" s="79"/>
      <c r="AC21" s="79" t="b">
        <v>0</v>
      </c>
      <c r="AD21" s="79">
        <v>0</v>
      </c>
      <c r="AE21" s="83" t="s">
        <v>765</v>
      </c>
      <c r="AF21" s="79" t="b">
        <v>0</v>
      </c>
      <c r="AG21" s="79" t="s">
        <v>772</v>
      </c>
      <c r="AH21" s="79"/>
      <c r="AI21" s="83" t="s">
        <v>765</v>
      </c>
      <c r="AJ21" s="79" t="b">
        <v>0</v>
      </c>
      <c r="AK21" s="79">
        <v>1</v>
      </c>
      <c r="AL21" s="83" t="s">
        <v>695</v>
      </c>
      <c r="AM21" s="79" t="s">
        <v>778</v>
      </c>
      <c r="AN21" s="79" t="b">
        <v>0</v>
      </c>
      <c r="AO21" s="83" t="s">
        <v>695</v>
      </c>
      <c r="AP21" s="79" t="s">
        <v>176</v>
      </c>
      <c r="AQ21" s="79">
        <v>0</v>
      </c>
      <c r="AR21" s="79">
        <v>0</v>
      </c>
      <c r="AS21" s="79"/>
      <c r="AT21" s="79"/>
      <c r="AU21" s="79"/>
      <c r="AV21" s="79"/>
      <c r="AW21" s="79"/>
      <c r="AX21" s="79"/>
      <c r="AY21" s="79"/>
      <c r="AZ21" s="79"/>
      <c r="BA21">
        <v>1</v>
      </c>
      <c r="BB21" s="78" t="str">
        <f>REPLACE(INDEX(GroupVertices[Group],MATCH(Edges[[#This Row],[Vertex 1]],GroupVertices[Vertex],0)),1,1,"")</f>
        <v>9</v>
      </c>
      <c r="BC21" s="78" t="str">
        <f>REPLACE(INDEX(GroupVertices[Group],MATCH(Edges[[#This Row],[Vertex 2]],GroupVertices[Vertex],0)),1,1,"")</f>
        <v>9</v>
      </c>
      <c r="BD21" s="48">
        <v>0</v>
      </c>
      <c r="BE21" s="49">
        <v>0</v>
      </c>
      <c r="BF21" s="48">
        <v>0</v>
      </c>
      <c r="BG21" s="49">
        <v>0</v>
      </c>
      <c r="BH21" s="48">
        <v>0</v>
      </c>
      <c r="BI21" s="49">
        <v>0</v>
      </c>
      <c r="BJ21" s="48">
        <v>35</v>
      </c>
      <c r="BK21" s="49">
        <v>100</v>
      </c>
      <c r="BL21" s="48">
        <v>35</v>
      </c>
    </row>
    <row r="22" spans="1:64" ht="15">
      <c r="A22" s="64" t="s">
        <v>226</v>
      </c>
      <c r="B22" s="64" t="s">
        <v>268</v>
      </c>
      <c r="C22" s="65" t="s">
        <v>1816</v>
      </c>
      <c r="D22" s="66">
        <v>3</v>
      </c>
      <c r="E22" s="67" t="s">
        <v>132</v>
      </c>
      <c r="F22" s="68">
        <v>35</v>
      </c>
      <c r="G22" s="65"/>
      <c r="H22" s="69"/>
      <c r="I22" s="70"/>
      <c r="J22" s="70"/>
      <c r="K22" s="34" t="s">
        <v>65</v>
      </c>
      <c r="L22" s="77">
        <v>22</v>
      </c>
      <c r="M22" s="77"/>
      <c r="N22" s="72"/>
      <c r="O22" s="79" t="s">
        <v>279</v>
      </c>
      <c r="P22" s="81">
        <v>43683.44771990741</v>
      </c>
      <c r="Q22" s="79" t="s">
        <v>295</v>
      </c>
      <c r="R22" s="79"/>
      <c r="S22" s="79"/>
      <c r="T22" s="79"/>
      <c r="U22" s="79"/>
      <c r="V22" s="82" t="s">
        <v>466</v>
      </c>
      <c r="W22" s="81">
        <v>43683.44771990741</v>
      </c>
      <c r="X22" s="82" t="s">
        <v>529</v>
      </c>
      <c r="Y22" s="79"/>
      <c r="Z22" s="79"/>
      <c r="AA22" s="83" t="s">
        <v>653</v>
      </c>
      <c r="AB22" s="79"/>
      <c r="AC22" s="79" t="b">
        <v>0</v>
      </c>
      <c r="AD22" s="79">
        <v>0</v>
      </c>
      <c r="AE22" s="83" t="s">
        <v>765</v>
      </c>
      <c r="AF22" s="79" t="b">
        <v>0</v>
      </c>
      <c r="AG22" s="79" t="s">
        <v>772</v>
      </c>
      <c r="AH22" s="79"/>
      <c r="AI22" s="83" t="s">
        <v>765</v>
      </c>
      <c r="AJ22" s="79" t="b">
        <v>0</v>
      </c>
      <c r="AK22" s="79">
        <v>1</v>
      </c>
      <c r="AL22" s="83" t="s">
        <v>660</v>
      </c>
      <c r="AM22" s="79" t="s">
        <v>779</v>
      </c>
      <c r="AN22" s="79" t="b">
        <v>0</v>
      </c>
      <c r="AO22" s="83" t="s">
        <v>660</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3</v>
      </c>
      <c r="BD22" s="48"/>
      <c r="BE22" s="49"/>
      <c r="BF22" s="48"/>
      <c r="BG22" s="49"/>
      <c r="BH22" s="48"/>
      <c r="BI22" s="49"/>
      <c r="BJ22" s="48"/>
      <c r="BK22" s="49"/>
      <c r="BL22" s="48"/>
    </row>
    <row r="23" spans="1:64" ht="15">
      <c r="A23" s="64" t="s">
        <v>226</v>
      </c>
      <c r="B23" s="64" t="s">
        <v>232</v>
      </c>
      <c r="C23" s="65" t="s">
        <v>1816</v>
      </c>
      <c r="D23" s="66">
        <v>3</v>
      </c>
      <c r="E23" s="67" t="s">
        <v>132</v>
      </c>
      <c r="F23" s="68">
        <v>35</v>
      </c>
      <c r="G23" s="65"/>
      <c r="H23" s="69"/>
      <c r="I23" s="70"/>
      <c r="J23" s="70"/>
      <c r="K23" s="34" t="s">
        <v>65</v>
      </c>
      <c r="L23" s="77">
        <v>23</v>
      </c>
      <c r="M23" s="77"/>
      <c r="N23" s="72"/>
      <c r="O23" s="79" t="s">
        <v>279</v>
      </c>
      <c r="P23" s="81">
        <v>43683.44771990741</v>
      </c>
      <c r="Q23" s="79" t="s">
        <v>295</v>
      </c>
      <c r="R23" s="79"/>
      <c r="S23" s="79"/>
      <c r="T23" s="79"/>
      <c r="U23" s="79"/>
      <c r="V23" s="82" t="s">
        <v>466</v>
      </c>
      <c r="W23" s="81">
        <v>43683.44771990741</v>
      </c>
      <c r="X23" s="82" t="s">
        <v>529</v>
      </c>
      <c r="Y23" s="79"/>
      <c r="Z23" s="79"/>
      <c r="AA23" s="83" t="s">
        <v>653</v>
      </c>
      <c r="AB23" s="79"/>
      <c r="AC23" s="79" t="b">
        <v>0</v>
      </c>
      <c r="AD23" s="79">
        <v>0</v>
      </c>
      <c r="AE23" s="83" t="s">
        <v>765</v>
      </c>
      <c r="AF23" s="79" t="b">
        <v>0</v>
      </c>
      <c r="AG23" s="79" t="s">
        <v>772</v>
      </c>
      <c r="AH23" s="79"/>
      <c r="AI23" s="83" t="s">
        <v>765</v>
      </c>
      <c r="AJ23" s="79" t="b">
        <v>0</v>
      </c>
      <c r="AK23" s="79">
        <v>1</v>
      </c>
      <c r="AL23" s="83" t="s">
        <v>660</v>
      </c>
      <c r="AM23" s="79" t="s">
        <v>779</v>
      </c>
      <c r="AN23" s="79" t="b">
        <v>0</v>
      </c>
      <c r="AO23" s="83" t="s">
        <v>660</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0</v>
      </c>
      <c r="BG23" s="49">
        <v>0</v>
      </c>
      <c r="BH23" s="48">
        <v>0</v>
      </c>
      <c r="BI23" s="49">
        <v>0</v>
      </c>
      <c r="BJ23" s="48">
        <v>70</v>
      </c>
      <c r="BK23" s="49">
        <v>100</v>
      </c>
      <c r="BL23" s="48">
        <v>70</v>
      </c>
    </row>
    <row r="24" spans="1:64" ht="15">
      <c r="A24" s="64" t="s">
        <v>227</v>
      </c>
      <c r="B24" s="64" t="s">
        <v>268</v>
      </c>
      <c r="C24" s="65" t="s">
        <v>1816</v>
      </c>
      <c r="D24" s="66">
        <v>3</v>
      </c>
      <c r="E24" s="67" t="s">
        <v>132</v>
      </c>
      <c r="F24" s="68">
        <v>35</v>
      </c>
      <c r="G24" s="65"/>
      <c r="H24" s="69"/>
      <c r="I24" s="70"/>
      <c r="J24" s="70"/>
      <c r="K24" s="34" t="s">
        <v>65</v>
      </c>
      <c r="L24" s="77">
        <v>24</v>
      </c>
      <c r="M24" s="77"/>
      <c r="N24" s="72"/>
      <c r="O24" s="79" t="s">
        <v>279</v>
      </c>
      <c r="P24" s="81">
        <v>43683.45186342593</v>
      </c>
      <c r="Q24" s="79" t="s">
        <v>296</v>
      </c>
      <c r="R24" s="79"/>
      <c r="S24" s="79"/>
      <c r="T24" s="79"/>
      <c r="U24" s="79"/>
      <c r="V24" s="82" t="s">
        <v>467</v>
      </c>
      <c r="W24" s="81">
        <v>43683.45186342593</v>
      </c>
      <c r="X24" s="82" t="s">
        <v>530</v>
      </c>
      <c r="Y24" s="79"/>
      <c r="Z24" s="79"/>
      <c r="AA24" s="83" t="s">
        <v>654</v>
      </c>
      <c r="AB24" s="83" t="s">
        <v>660</v>
      </c>
      <c r="AC24" s="79" t="b">
        <v>0</v>
      </c>
      <c r="AD24" s="79">
        <v>0</v>
      </c>
      <c r="AE24" s="83" t="s">
        <v>769</v>
      </c>
      <c r="AF24" s="79" t="b">
        <v>0</v>
      </c>
      <c r="AG24" s="79" t="s">
        <v>772</v>
      </c>
      <c r="AH24" s="79"/>
      <c r="AI24" s="83" t="s">
        <v>765</v>
      </c>
      <c r="AJ24" s="79" t="b">
        <v>0</v>
      </c>
      <c r="AK24" s="79">
        <v>0</v>
      </c>
      <c r="AL24" s="83" t="s">
        <v>765</v>
      </c>
      <c r="AM24" s="79" t="s">
        <v>776</v>
      </c>
      <c r="AN24" s="79" t="b">
        <v>0</v>
      </c>
      <c r="AO24" s="83" t="s">
        <v>660</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3</v>
      </c>
      <c r="BD24" s="48"/>
      <c r="BE24" s="49"/>
      <c r="BF24" s="48"/>
      <c r="BG24" s="49"/>
      <c r="BH24" s="48"/>
      <c r="BI24" s="49"/>
      <c r="BJ24" s="48"/>
      <c r="BK24" s="49"/>
      <c r="BL24" s="48"/>
    </row>
    <row r="25" spans="1:64" ht="15">
      <c r="A25" s="64" t="s">
        <v>227</v>
      </c>
      <c r="B25" s="64" t="s">
        <v>232</v>
      </c>
      <c r="C25" s="65" t="s">
        <v>1816</v>
      </c>
      <c r="D25" s="66">
        <v>3</v>
      </c>
      <c r="E25" s="67" t="s">
        <v>132</v>
      </c>
      <c r="F25" s="68">
        <v>35</v>
      </c>
      <c r="G25" s="65"/>
      <c r="H25" s="69"/>
      <c r="I25" s="70"/>
      <c r="J25" s="70"/>
      <c r="K25" s="34" t="s">
        <v>65</v>
      </c>
      <c r="L25" s="77">
        <v>25</v>
      </c>
      <c r="M25" s="77"/>
      <c r="N25" s="72"/>
      <c r="O25" s="79" t="s">
        <v>280</v>
      </c>
      <c r="P25" s="81">
        <v>43683.45186342593</v>
      </c>
      <c r="Q25" s="79" t="s">
        <v>296</v>
      </c>
      <c r="R25" s="79"/>
      <c r="S25" s="79"/>
      <c r="T25" s="79"/>
      <c r="U25" s="79"/>
      <c r="V25" s="82" t="s">
        <v>467</v>
      </c>
      <c r="W25" s="81">
        <v>43683.45186342593</v>
      </c>
      <c r="X25" s="82" t="s">
        <v>530</v>
      </c>
      <c r="Y25" s="79"/>
      <c r="Z25" s="79"/>
      <c r="AA25" s="83" t="s">
        <v>654</v>
      </c>
      <c r="AB25" s="83" t="s">
        <v>660</v>
      </c>
      <c r="AC25" s="79" t="b">
        <v>0</v>
      </c>
      <c r="AD25" s="79">
        <v>0</v>
      </c>
      <c r="AE25" s="83" t="s">
        <v>769</v>
      </c>
      <c r="AF25" s="79" t="b">
        <v>0</v>
      </c>
      <c r="AG25" s="79" t="s">
        <v>772</v>
      </c>
      <c r="AH25" s="79"/>
      <c r="AI25" s="83" t="s">
        <v>765</v>
      </c>
      <c r="AJ25" s="79" t="b">
        <v>0</v>
      </c>
      <c r="AK25" s="79">
        <v>0</v>
      </c>
      <c r="AL25" s="83" t="s">
        <v>765</v>
      </c>
      <c r="AM25" s="79" t="s">
        <v>776</v>
      </c>
      <c r="AN25" s="79" t="b">
        <v>0</v>
      </c>
      <c r="AO25" s="83" t="s">
        <v>660</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73</v>
      </c>
      <c r="BK25" s="49">
        <v>100</v>
      </c>
      <c r="BL25" s="48">
        <v>73</v>
      </c>
    </row>
    <row r="26" spans="1:64" ht="15">
      <c r="A26" s="64" t="s">
        <v>228</v>
      </c>
      <c r="B26" s="64" t="s">
        <v>231</v>
      </c>
      <c r="C26" s="65" t="s">
        <v>1816</v>
      </c>
      <c r="D26" s="66">
        <v>3</v>
      </c>
      <c r="E26" s="67" t="s">
        <v>132</v>
      </c>
      <c r="F26" s="68">
        <v>35</v>
      </c>
      <c r="G26" s="65"/>
      <c r="H26" s="69"/>
      <c r="I26" s="70"/>
      <c r="J26" s="70"/>
      <c r="K26" s="34" t="s">
        <v>65</v>
      </c>
      <c r="L26" s="77">
        <v>26</v>
      </c>
      <c r="M26" s="77"/>
      <c r="N26" s="72"/>
      <c r="O26" s="79" t="s">
        <v>279</v>
      </c>
      <c r="P26" s="81">
        <v>43683.456921296296</v>
      </c>
      <c r="Q26" s="79" t="s">
        <v>297</v>
      </c>
      <c r="R26" s="82" t="s">
        <v>391</v>
      </c>
      <c r="S26" s="79" t="s">
        <v>443</v>
      </c>
      <c r="T26" s="79"/>
      <c r="U26" s="79"/>
      <c r="V26" s="82" t="s">
        <v>468</v>
      </c>
      <c r="W26" s="81">
        <v>43683.456921296296</v>
      </c>
      <c r="X26" s="82" t="s">
        <v>531</v>
      </c>
      <c r="Y26" s="79"/>
      <c r="Z26" s="79"/>
      <c r="AA26" s="83" t="s">
        <v>655</v>
      </c>
      <c r="AB26" s="79"/>
      <c r="AC26" s="79" t="b">
        <v>0</v>
      </c>
      <c r="AD26" s="79">
        <v>0</v>
      </c>
      <c r="AE26" s="83" t="s">
        <v>765</v>
      </c>
      <c r="AF26" s="79" t="b">
        <v>0</v>
      </c>
      <c r="AG26" s="79" t="s">
        <v>772</v>
      </c>
      <c r="AH26" s="79"/>
      <c r="AI26" s="83" t="s">
        <v>765</v>
      </c>
      <c r="AJ26" s="79" t="b">
        <v>0</v>
      </c>
      <c r="AK26" s="79">
        <v>3</v>
      </c>
      <c r="AL26" s="83" t="s">
        <v>658</v>
      </c>
      <c r="AM26" s="79" t="s">
        <v>776</v>
      </c>
      <c r="AN26" s="79" t="b">
        <v>0</v>
      </c>
      <c r="AO26" s="83" t="s">
        <v>658</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38</v>
      </c>
      <c r="BK26" s="49">
        <v>100</v>
      </c>
      <c r="BL26" s="48">
        <v>38</v>
      </c>
    </row>
    <row r="27" spans="1:64" ht="15">
      <c r="A27" s="64" t="s">
        <v>229</v>
      </c>
      <c r="B27" s="64" t="s">
        <v>268</v>
      </c>
      <c r="C27" s="65" t="s">
        <v>1816</v>
      </c>
      <c r="D27" s="66">
        <v>3</v>
      </c>
      <c r="E27" s="67" t="s">
        <v>132</v>
      </c>
      <c r="F27" s="68">
        <v>35</v>
      </c>
      <c r="G27" s="65"/>
      <c r="H27" s="69"/>
      <c r="I27" s="70"/>
      <c r="J27" s="70"/>
      <c r="K27" s="34" t="s">
        <v>65</v>
      </c>
      <c r="L27" s="77">
        <v>27</v>
      </c>
      <c r="M27" s="77"/>
      <c r="N27" s="72"/>
      <c r="O27" s="79" t="s">
        <v>279</v>
      </c>
      <c r="P27" s="81">
        <v>43683.463796296295</v>
      </c>
      <c r="Q27" s="79" t="s">
        <v>298</v>
      </c>
      <c r="R27" s="79"/>
      <c r="S27" s="79"/>
      <c r="T27" s="79"/>
      <c r="U27" s="79"/>
      <c r="V27" s="82" t="s">
        <v>469</v>
      </c>
      <c r="W27" s="81">
        <v>43683.463796296295</v>
      </c>
      <c r="X27" s="82" t="s">
        <v>532</v>
      </c>
      <c r="Y27" s="79"/>
      <c r="Z27" s="79"/>
      <c r="AA27" s="83" t="s">
        <v>656</v>
      </c>
      <c r="AB27" s="83" t="s">
        <v>660</v>
      </c>
      <c r="AC27" s="79" t="b">
        <v>0</v>
      </c>
      <c r="AD27" s="79">
        <v>1</v>
      </c>
      <c r="AE27" s="83" t="s">
        <v>769</v>
      </c>
      <c r="AF27" s="79" t="b">
        <v>0</v>
      </c>
      <c r="AG27" s="79" t="s">
        <v>772</v>
      </c>
      <c r="AH27" s="79"/>
      <c r="AI27" s="83" t="s">
        <v>765</v>
      </c>
      <c r="AJ27" s="79" t="b">
        <v>0</v>
      </c>
      <c r="AK27" s="79">
        <v>0</v>
      </c>
      <c r="AL27" s="83" t="s">
        <v>765</v>
      </c>
      <c r="AM27" s="79" t="s">
        <v>779</v>
      </c>
      <c r="AN27" s="79" t="b">
        <v>0</v>
      </c>
      <c r="AO27" s="83" t="s">
        <v>660</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3</v>
      </c>
      <c r="BD27" s="48"/>
      <c r="BE27" s="49"/>
      <c r="BF27" s="48"/>
      <c r="BG27" s="49"/>
      <c r="BH27" s="48"/>
      <c r="BI27" s="49"/>
      <c r="BJ27" s="48"/>
      <c r="BK27" s="49"/>
      <c r="BL27" s="48"/>
    </row>
    <row r="28" spans="1:64" ht="15">
      <c r="A28" s="64" t="s">
        <v>229</v>
      </c>
      <c r="B28" s="64" t="s">
        <v>232</v>
      </c>
      <c r="C28" s="65" t="s">
        <v>1816</v>
      </c>
      <c r="D28" s="66">
        <v>3</v>
      </c>
      <c r="E28" s="67" t="s">
        <v>132</v>
      </c>
      <c r="F28" s="68">
        <v>35</v>
      </c>
      <c r="G28" s="65"/>
      <c r="H28" s="69"/>
      <c r="I28" s="70"/>
      <c r="J28" s="70"/>
      <c r="K28" s="34" t="s">
        <v>65</v>
      </c>
      <c r="L28" s="77">
        <v>28</v>
      </c>
      <c r="M28" s="77"/>
      <c r="N28" s="72"/>
      <c r="O28" s="79" t="s">
        <v>280</v>
      </c>
      <c r="P28" s="81">
        <v>43683.463796296295</v>
      </c>
      <c r="Q28" s="79" t="s">
        <v>298</v>
      </c>
      <c r="R28" s="79"/>
      <c r="S28" s="79"/>
      <c r="T28" s="79"/>
      <c r="U28" s="79"/>
      <c r="V28" s="82" t="s">
        <v>469</v>
      </c>
      <c r="W28" s="81">
        <v>43683.463796296295</v>
      </c>
      <c r="X28" s="82" t="s">
        <v>532</v>
      </c>
      <c r="Y28" s="79"/>
      <c r="Z28" s="79"/>
      <c r="AA28" s="83" t="s">
        <v>656</v>
      </c>
      <c r="AB28" s="83" t="s">
        <v>660</v>
      </c>
      <c r="AC28" s="79" t="b">
        <v>0</v>
      </c>
      <c r="AD28" s="79">
        <v>1</v>
      </c>
      <c r="AE28" s="83" t="s">
        <v>769</v>
      </c>
      <c r="AF28" s="79" t="b">
        <v>0</v>
      </c>
      <c r="AG28" s="79" t="s">
        <v>772</v>
      </c>
      <c r="AH28" s="79"/>
      <c r="AI28" s="83" t="s">
        <v>765</v>
      </c>
      <c r="AJ28" s="79" t="b">
        <v>0</v>
      </c>
      <c r="AK28" s="79">
        <v>0</v>
      </c>
      <c r="AL28" s="83" t="s">
        <v>765</v>
      </c>
      <c r="AM28" s="79" t="s">
        <v>779</v>
      </c>
      <c r="AN28" s="79" t="b">
        <v>0</v>
      </c>
      <c r="AO28" s="83" t="s">
        <v>660</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24</v>
      </c>
      <c r="BK28" s="49">
        <v>100</v>
      </c>
      <c r="BL28" s="48">
        <v>24</v>
      </c>
    </row>
    <row r="29" spans="1:64" ht="15">
      <c r="A29" s="64" t="s">
        <v>230</v>
      </c>
      <c r="B29" s="64" t="s">
        <v>239</v>
      </c>
      <c r="C29" s="65" t="s">
        <v>1816</v>
      </c>
      <c r="D29" s="66">
        <v>3</v>
      </c>
      <c r="E29" s="67" t="s">
        <v>132</v>
      </c>
      <c r="F29" s="68">
        <v>35</v>
      </c>
      <c r="G29" s="65"/>
      <c r="H29" s="69"/>
      <c r="I29" s="70"/>
      <c r="J29" s="70"/>
      <c r="K29" s="34" t="s">
        <v>65</v>
      </c>
      <c r="L29" s="77">
        <v>29</v>
      </c>
      <c r="M29" s="77"/>
      <c r="N29" s="72"/>
      <c r="O29" s="79" t="s">
        <v>279</v>
      </c>
      <c r="P29" s="81">
        <v>43683.51399305555</v>
      </c>
      <c r="Q29" s="79" t="s">
        <v>299</v>
      </c>
      <c r="R29" s="82" t="s">
        <v>390</v>
      </c>
      <c r="S29" s="79" t="s">
        <v>443</v>
      </c>
      <c r="T29" s="79"/>
      <c r="U29" s="79"/>
      <c r="V29" s="82" t="s">
        <v>470</v>
      </c>
      <c r="W29" s="81">
        <v>43683.51399305555</v>
      </c>
      <c r="X29" s="82" t="s">
        <v>533</v>
      </c>
      <c r="Y29" s="79"/>
      <c r="Z29" s="79"/>
      <c r="AA29" s="83" t="s">
        <v>657</v>
      </c>
      <c r="AB29" s="79"/>
      <c r="AC29" s="79" t="b">
        <v>0</v>
      </c>
      <c r="AD29" s="79">
        <v>0</v>
      </c>
      <c r="AE29" s="83" t="s">
        <v>765</v>
      </c>
      <c r="AF29" s="79" t="b">
        <v>0</v>
      </c>
      <c r="AG29" s="79" t="s">
        <v>772</v>
      </c>
      <c r="AH29" s="79"/>
      <c r="AI29" s="83" t="s">
        <v>765</v>
      </c>
      <c r="AJ29" s="79" t="b">
        <v>0</v>
      </c>
      <c r="AK29" s="79">
        <v>1</v>
      </c>
      <c r="AL29" s="83" t="s">
        <v>669</v>
      </c>
      <c r="AM29" s="79" t="s">
        <v>779</v>
      </c>
      <c r="AN29" s="79" t="b">
        <v>0</v>
      </c>
      <c r="AO29" s="83" t="s">
        <v>669</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46</v>
      </c>
      <c r="BK29" s="49">
        <v>100</v>
      </c>
      <c r="BL29" s="48">
        <v>46</v>
      </c>
    </row>
    <row r="30" spans="1:64" ht="15">
      <c r="A30" s="64" t="s">
        <v>231</v>
      </c>
      <c r="B30" s="64" t="s">
        <v>231</v>
      </c>
      <c r="C30" s="65" t="s">
        <v>1816</v>
      </c>
      <c r="D30" s="66">
        <v>3</v>
      </c>
      <c r="E30" s="67" t="s">
        <v>132</v>
      </c>
      <c r="F30" s="68">
        <v>35</v>
      </c>
      <c r="G30" s="65"/>
      <c r="H30" s="69"/>
      <c r="I30" s="70"/>
      <c r="J30" s="70"/>
      <c r="K30" s="34" t="s">
        <v>65</v>
      </c>
      <c r="L30" s="77">
        <v>30</v>
      </c>
      <c r="M30" s="77"/>
      <c r="N30" s="72"/>
      <c r="O30" s="79" t="s">
        <v>176</v>
      </c>
      <c r="P30" s="81">
        <v>43683.45180555555</v>
      </c>
      <c r="Q30" s="79" t="s">
        <v>300</v>
      </c>
      <c r="R30" s="82" t="s">
        <v>391</v>
      </c>
      <c r="S30" s="79" t="s">
        <v>443</v>
      </c>
      <c r="T30" s="79"/>
      <c r="U30" s="79"/>
      <c r="V30" s="82" t="s">
        <v>471</v>
      </c>
      <c r="W30" s="81">
        <v>43683.45180555555</v>
      </c>
      <c r="X30" s="82" t="s">
        <v>534</v>
      </c>
      <c r="Y30" s="79"/>
      <c r="Z30" s="79"/>
      <c r="AA30" s="83" t="s">
        <v>658</v>
      </c>
      <c r="AB30" s="79"/>
      <c r="AC30" s="79" t="b">
        <v>0</v>
      </c>
      <c r="AD30" s="79">
        <v>10</v>
      </c>
      <c r="AE30" s="83" t="s">
        <v>765</v>
      </c>
      <c r="AF30" s="79" t="b">
        <v>0</v>
      </c>
      <c r="AG30" s="79" t="s">
        <v>772</v>
      </c>
      <c r="AH30" s="79"/>
      <c r="AI30" s="83" t="s">
        <v>765</v>
      </c>
      <c r="AJ30" s="79" t="b">
        <v>0</v>
      </c>
      <c r="AK30" s="79">
        <v>3</v>
      </c>
      <c r="AL30" s="83" t="s">
        <v>765</v>
      </c>
      <c r="AM30" s="79" t="s">
        <v>777</v>
      </c>
      <c r="AN30" s="79" t="b">
        <v>0</v>
      </c>
      <c r="AO30" s="83" t="s">
        <v>658</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36</v>
      </c>
      <c r="BK30" s="49">
        <v>100</v>
      </c>
      <c r="BL30" s="48">
        <v>36</v>
      </c>
    </row>
    <row r="31" spans="1:64" ht="15">
      <c r="A31" s="64" t="s">
        <v>232</v>
      </c>
      <c r="B31" s="64" t="s">
        <v>231</v>
      </c>
      <c r="C31" s="65" t="s">
        <v>1816</v>
      </c>
      <c r="D31" s="66">
        <v>3</v>
      </c>
      <c r="E31" s="67" t="s">
        <v>132</v>
      </c>
      <c r="F31" s="68">
        <v>35</v>
      </c>
      <c r="G31" s="65"/>
      <c r="H31" s="69"/>
      <c r="I31" s="70"/>
      <c r="J31" s="70"/>
      <c r="K31" s="34" t="s">
        <v>65</v>
      </c>
      <c r="L31" s="77">
        <v>31</v>
      </c>
      <c r="M31" s="77"/>
      <c r="N31" s="72"/>
      <c r="O31" s="79" t="s">
        <v>279</v>
      </c>
      <c r="P31" s="81">
        <v>43683.53302083333</v>
      </c>
      <c r="Q31" s="79" t="s">
        <v>297</v>
      </c>
      <c r="R31" s="82" t="s">
        <v>391</v>
      </c>
      <c r="S31" s="79" t="s">
        <v>443</v>
      </c>
      <c r="T31" s="79"/>
      <c r="U31" s="79"/>
      <c r="V31" s="82" t="s">
        <v>472</v>
      </c>
      <c r="W31" s="81">
        <v>43683.53302083333</v>
      </c>
      <c r="X31" s="82" t="s">
        <v>535</v>
      </c>
      <c r="Y31" s="79"/>
      <c r="Z31" s="79"/>
      <c r="AA31" s="83" t="s">
        <v>659</v>
      </c>
      <c r="AB31" s="79"/>
      <c r="AC31" s="79" t="b">
        <v>0</v>
      </c>
      <c r="AD31" s="79">
        <v>0</v>
      </c>
      <c r="AE31" s="83" t="s">
        <v>765</v>
      </c>
      <c r="AF31" s="79" t="b">
        <v>0</v>
      </c>
      <c r="AG31" s="79" t="s">
        <v>772</v>
      </c>
      <c r="AH31" s="79"/>
      <c r="AI31" s="83" t="s">
        <v>765</v>
      </c>
      <c r="AJ31" s="79" t="b">
        <v>0</v>
      </c>
      <c r="AK31" s="79">
        <v>3</v>
      </c>
      <c r="AL31" s="83" t="s">
        <v>658</v>
      </c>
      <c r="AM31" s="79" t="s">
        <v>778</v>
      </c>
      <c r="AN31" s="79" t="b">
        <v>0</v>
      </c>
      <c r="AO31" s="83" t="s">
        <v>658</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38</v>
      </c>
      <c r="BK31" s="49">
        <v>100</v>
      </c>
      <c r="BL31" s="48">
        <v>38</v>
      </c>
    </row>
    <row r="32" spans="1:64" ht="15">
      <c r="A32" s="64" t="s">
        <v>232</v>
      </c>
      <c r="B32" s="64" t="s">
        <v>268</v>
      </c>
      <c r="C32" s="65" t="s">
        <v>1816</v>
      </c>
      <c r="D32" s="66">
        <v>3</v>
      </c>
      <c r="E32" s="67" t="s">
        <v>132</v>
      </c>
      <c r="F32" s="68">
        <v>35</v>
      </c>
      <c r="G32" s="65"/>
      <c r="H32" s="69"/>
      <c r="I32" s="70"/>
      <c r="J32" s="70"/>
      <c r="K32" s="34" t="s">
        <v>65</v>
      </c>
      <c r="L32" s="77">
        <v>32</v>
      </c>
      <c r="M32" s="77"/>
      <c r="N32" s="72"/>
      <c r="O32" s="79" t="s">
        <v>279</v>
      </c>
      <c r="P32" s="81">
        <v>43683.44488425926</v>
      </c>
      <c r="Q32" s="79" t="s">
        <v>301</v>
      </c>
      <c r="R32" s="79"/>
      <c r="S32" s="79"/>
      <c r="T32" s="79"/>
      <c r="U32" s="82" t="s">
        <v>447</v>
      </c>
      <c r="V32" s="82" t="s">
        <v>447</v>
      </c>
      <c r="W32" s="81">
        <v>43683.44488425926</v>
      </c>
      <c r="X32" s="82" t="s">
        <v>536</v>
      </c>
      <c r="Y32" s="79"/>
      <c r="Z32" s="79"/>
      <c r="AA32" s="83" t="s">
        <v>660</v>
      </c>
      <c r="AB32" s="79"/>
      <c r="AC32" s="79" t="b">
        <v>0</v>
      </c>
      <c r="AD32" s="79">
        <v>23</v>
      </c>
      <c r="AE32" s="83" t="s">
        <v>765</v>
      </c>
      <c r="AF32" s="79" t="b">
        <v>0</v>
      </c>
      <c r="AG32" s="79" t="s">
        <v>772</v>
      </c>
      <c r="AH32" s="79"/>
      <c r="AI32" s="83" t="s">
        <v>765</v>
      </c>
      <c r="AJ32" s="79" t="b">
        <v>0</v>
      </c>
      <c r="AK32" s="79">
        <v>1</v>
      </c>
      <c r="AL32" s="83" t="s">
        <v>765</v>
      </c>
      <c r="AM32" s="79" t="s">
        <v>778</v>
      </c>
      <c r="AN32" s="79" t="b">
        <v>0</v>
      </c>
      <c r="AO32" s="83" t="s">
        <v>660</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3</v>
      </c>
      <c r="BD32" s="48">
        <v>0</v>
      </c>
      <c r="BE32" s="49">
        <v>0</v>
      </c>
      <c r="BF32" s="48">
        <v>0</v>
      </c>
      <c r="BG32" s="49">
        <v>0</v>
      </c>
      <c r="BH32" s="48">
        <v>0</v>
      </c>
      <c r="BI32" s="49">
        <v>0</v>
      </c>
      <c r="BJ32" s="48">
        <v>68</v>
      </c>
      <c r="BK32" s="49">
        <v>100</v>
      </c>
      <c r="BL32" s="48">
        <v>68</v>
      </c>
    </row>
    <row r="33" spans="1:64" ht="15">
      <c r="A33" s="64" t="s">
        <v>233</v>
      </c>
      <c r="B33" s="64" t="s">
        <v>232</v>
      </c>
      <c r="C33" s="65" t="s">
        <v>1816</v>
      </c>
      <c r="D33" s="66">
        <v>3</v>
      </c>
      <c r="E33" s="67" t="s">
        <v>132</v>
      </c>
      <c r="F33" s="68">
        <v>35</v>
      </c>
      <c r="G33" s="65"/>
      <c r="H33" s="69"/>
      <c r="I33" s="70"/>
      <c r="J33" s="70"/>
      <c r="K33" s="34" t="s">
        <v>65</v>
      </c>
      <c r="L33" s="77">
        <v>33</v>
      </c>
      <c r="M33" s="77"/>
      <c r="N33" s="72"/>
      <c r="O33" s="79" t="s">
        <v>280</v>
      </c>
      <c r="P33" s="81">
        <v>43683.58678240741</v>
      </c>
      <c r="Q33" s="79" t="s">
        <v>302</v>
      </c>
      <c r="R33" s="79"/>
      <c r="S33" s="79"/>
      <c r="T33" s="79"/>
      <c r="U33" s="79"/>
      <c r="V33" s="82" t="s">
        <v>473</v>
      </c>
      <c r="W33" s="81">
        <v>43683.58678240741</v>
      </c>
      <c r="X33" s="82" t="s">
        <v>537</v>
      </c>
      <c r="Y33" s="79"/>
      <c r="Z33" s="79"/>
      <c r="AA33" s="83" t="s">
        <v>661</v>
      </c>
      <c r="AB33" s="83" t="s">
        <v>660</v>
      </c>
      <c r="AC33" s="79" t="b">
        <v>0</v>
      </c>
      <c r="AD33" s="79">
        <v>0</v>
      </c>
      <c r="AE33" s="83" t="s">
        <v>769</v>
      </c>
      <c r="AF33" s="79" t="b">
        <v>0</v>
      </c>
      <c r="AG33" s="79" t="s">
        <v>772</v>
      </c>
      <c r="AH33" s="79"/>
      <c r="AI33" s="83" t="s">
        <v>765</v>
      </c>
      <c r="AJ33" s="79" t="b">
        <v>0</v>
      </c>
      <c r="AK33" s="79">
        <v>0</v>
      </c>
      <c r="AL33" s="83" t="s">
        <v>765</v>
      </c>
      <c r="AM33" s="79" t="s">
        <v>776</v>
      </c>
      <c r="AN33" s="79" t="b">
        <v>0</v>
      </c>
      <c r="AO33" s="83" t="s">
        <v>660</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233</v>
      </c>
      <c r="B34" s="64" t="s">
        <v>268</v>
      </c>
      <c r="C34" s="65" t="s">
        <v>1816</v>
      </c>
      <c r="D34" s="66">
        <v>3</v>
      </c>
      <c r="E34" s="67" t="s">
        <v>132</v>
      </c>
      <c r="F34" s="68">
        <v>35</v>
      </c>
      <c r="G34" s="65"/>
      <c r="H34" s="69"/>
      <c r="I34" s="70"/>
      <c r="J34" s="70"/>
      <c r="K34" s="34" t="s">
        <v>65</v>
      </c>
      <c r="L34" s="77">
        <v>34</v>
      </c>
      <c r="M34" s="77"/>
      <c r="N34" s="72"/>
      <c r="O34" s="79" t="s">
        <v>279</v>
      </c>
      <c r="P34" s="81">
        <v>43683.58678240741</v>
      </c>
      <c r="Q34" s="79" t="s">
        <v>302</v>
      </c>
      <c r="R34" s="79"/>
      <c r="S34" s="79"/>
      <c r="T34" s="79"/>
      <c r="U34" s="79"/>
      <c r="V34" s="82" t="s">
        <v>473</v>
      </c>
      <c r="W34" s="81">
        <v>43683.58678240741</v>
      </c>
      <c r="X34" s="82" t="s">
        <v>537</v>
      </c>
      <c r="Y34" s="79"/>
      <c r="Z34" s="79"/>
      <c r="AA34" s="83" t="s">
        <v>661</v>
      </c>
      <c r="AB34" s="83" t="s">
        <v>660</v>
      </c>
      <c r="AC34" s="79" t="b">
        <v>0</v>
      </c>
      <c r="AD34" s="79">
        <v>0</v>
      </c>
      <c r="AE34" s="83" t="s">
        <v>769</v>
      </c>
      <c r="AF34" s="79" t="b">
        <v>0</v>
      </c>
      <c r="AG34" s="79" t="s">
        <v>772</v>
      </c>
      <c r="AH34" s="79"/>
      <c r="AI34" s="83" t="s">
        <v>765</v>
      </c>
      <c r="AJ34" s="79" t="b">
        <v>0</v>
      </c>
      <c r="AK34" s="79">
        <v>0</v>
      </c>
      <c r="AL34" s="83" t="s">
        <v>765</v>
      </c>
      <c r="AM34" s="79" t="s">
        <v>776</v>
      </c>
      <c r="AN34" s="79" t="b">
        <v>0</v>
      </c>
      <c r="AO34" s="83" t="s">
        <v>660</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3</v>
      </c>
      <c r="BD34" s="48">
        <v>0</v>
      </c>
      <c r="BE34" s="49">
        <v>0</v>
      </c>
      <c r="BF34" s="48">
        <v>0</v>
      </c>
      <c r="BG34" s="49">
        <v>0</v>
      </c>
      <c r="BH34" s="48">
        <v>0</v>
      </c>
      <c r="BI34" s="49">
        <v>0</v>
      </c>
      <c r="BJ34" s="48">
        <v>16</v>
      </c>
      <c r="BK34" s="49">
        <v>100</v>
      </c>
      <c r="BL34" s="48">
        <v>16</v>
      </c>
    </row>
    <row r="35" spans="1:64" ht="15">
      <c r="A35" s="64" t="s">
        <v>234</v>
      </c>
      <c r="B35" s="64" t="s">
        <v>234</v>
      </c>
      <c r="C35" s="65" t="s">
        <v>1817</v>
      </c>
      <c r="D35" s="66">
        <v>5.333333333333334</v>
      </c>
      <c r="E35" s="67" t="s">
        <v>136</v>
      </c>
      <c r="F35" s="68">
        <v>27.333333333333332</v>
      </c>
      <c r="G35" s="65"/>
      <c r="H35" s="69"/>
      <c r="I35" s="70"/>
      <c r="J35" s="70"/>
      <c r="K35" s="34" t="s">
        <v>65</v>
      </c>
      <c r="L35" s="77">
        <v>35</v>
      </c>
      <c r="M35" s="77"/>
      <c r="N35" s="72"/>
      <c r="O35" s="79" t="s">
        <v>176</v>
      </c>
      <c r="P35" s="81">
        <v>43683.57778935185</v>
      </c>
      <c r="Q35" s="79" t="s">
        <v>303</v>
      </c>
      <c r="R35" s="82" t="s">
        <v>392</v>
      </c>
      <c r="S35" s="79" t="s">
        <v>443</v>
      </c>
      <c r="T35" s="79"/>
      <c r="U35" s="79"/>
      <c r="V35" s="82" t="s">
        <v>474</v>
      </c>
      <c r="W35" s="81">
        <v>43683.57778935185</v>
      </c>
      <c r="X35" s="82" t="s">
        <v>538</v>
      </c>
      <c r="Y35" s="79"/>
      <c r="Z35" s="79"/>
      <c r="AA35" s="83" t="s">
        <v>662</v>
      </c>
      <c r="AB35" s="79"/>
      <c r="AC35" s="79" t="b">
        <v>0</v>
      </c>
      <c r="AD35" s="79">
        <v>0</v>
      </c>
      <c r="AE35" s="83" t="s">
        <v>765</v>
      </c>
      <c r="AF35" s="79" t="b">
        <v>0</v>
      </c>
      <c r="AG35" s="79" t="s">
        <v>772</v>
      </c>
      <c r="AH35" s="79"/>
      <c r="AI35" s="83" t="s">
        <v>765</v>
      </c>
      <c r="AJ35" s="79" t="b">
        <v>0</v>
      </c>
      <c r="AK35" s="79">
        <v>0</v>
      </c>
      <c r="AL35" s="83" t="s">
        <v>765</v>
      </c>
      <c r="AM35" s="79" t="s">
        <v>775</v>
      </c>
      <c r="AN35" s="79" t="b">
        <v>0</v>
      </c>
      <c r="AO35" s="83" t="s">
        <v>662</v>
      </c>
      <c r="AP35" s="79" t="s">
        <v>176</v>
      </c>
      <c r="AQ35" s="79">
        <v>0</v>
      </c>
      <c r="AR35" s="79">
        <v>0</v>
      </c>
      <c r="AS35" s="79"/>
      <c r="AT35" s="79"/>
      <c r="AU35" s="79"/>
      <c r="AV35" s="79"/>
      <c r="AW35" s="79"/>
      <c r="AX35" s="79"/>
      <c r="AY35" s="79"/>
      <c r="AZ35" s="79"/>
      <c r="BA35">
        <v>3</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154</v>
      </c>
      <c r="BK35" s="49">
        <v>100</v>
      </c>
      <c r="BL35" s="48">
        <v>154</v>
      </c>
    </row>
    <row r="36" spans="1:64" ht="15">
      <c r="A36" s="64" t="s">
        <v>234</v>
      </c>
      <c r="B36" s="64" t="s">
        <v>234</v>
      </c>
      <c r="C36" s="65" t="s">
        <v>1817</v>
      </c>
      <c r="D36" s="66">
        <v>5.333333333333334</v>
      </c>
      <c r="E36" s="67" t="s">
        <v>136</v>
      </c>
      <c r="F36" s="68">
        <v>27.333333333333332</v>
      </c>
      <c r="G36" s="65"/>
      <c r="H36" s="69"/>
      <c r="I36" s="70"/>
      <c r="J36" s="70"/>
      <c r="K36" s="34" t="s">
        <v>65</v>
      </c>
      <c r="L36" s="77">
        <v>36</v>
      </c>
      <c r="M36" s="77"/>
      <c r="N36" s="72"/>
      <c r="O36" s="79" t="s">
        <v>176</v>
      </c>
      <c r="P36" s="81">
        <v>43683.57855324074</v>
      </c>
      <c r="Q36" s="79" t="s">
        <v>304</v>
      </c>
      <c r="R36" s="82" t="s">
        <v>392</v>
      </c>
      <c r="S36" s="79" t="s">
        <v>443</v>
      </c>
      <c r="T36" s="79"/>
      <c r="U36" s="79"/>
      <c r="V36" s="82" t="s">
        <v>474</v>
      </c>
      <c r="W36" s="81">
        <v>43683.57855324074</v>
      </c>
      <c r="X36" s="82" t="s">
        <v>539</v>
      </c>
      <c r="Y36" s="79"/>
      <c r="Z36" s="79"/>
      <c r="AA36" s="83" t="s">
        <v>663</v>
      </c>
      <c r="AB36" s="79"/>
      <c r="AC36" s="79" t="b">
        <v>0</v>
      </c>
      <c r="AD36" s="79">
        <v>0</v>
      </c>
      <c r="AE36" s="83" t="s">
        <v>765</v>
      </c>
      <c r="AF36" s="79" t="b">
        <v>0</v>
      </c>
      <c r="AG36" s="79" t="s">
        <v>772</v>
      </c>
      <c r="AH36" s="79"/>
      <c r="AI36" s="83" t="s">
        <v>765</v>
      </c>
      <c r="AJ36" s="79" t="b">
        <v>0</v>
      </c>
      <c r="AK36" s="79">
        <v>0</v>
      </c>
      <c r="AL36" s="83" t="s">
        <v>765</v>
      </c>
      <c r="AM36" s="79" t="s">
        <v>775</v>
      </c>
      <c r="AN36" s="79" t="b">
        <v>0</v>
      </c>
      <c r="AO36" s="83" t="s">
        <v>663</v>
      </c>
      <c r="AP36" s="79" t="s">
        <v>176</v>
      </c>
      <c r="AQ36" s="79">
        <v>0</v>
      </c>
      <c r="AR36" s="79">
        <v>0</v>
      </c>
      <c r="AS36" s="79"/>
      <c r="AT36" s="79"/>
      <c r="AU36" s="79"/>
      <c r="AV36" s="79"/>
      <c r="AW36" s="79"/>
      <c r="AX36" s="79"/>
      <c r="AY36" s="79"/>
      <c r="AZ36" s="79"/>
      <c r="BA36">
        <v>3</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154</v>
      </c>
      <c r="BK36" s="49">
        <v>100</v>
      </c>
      <c r="BL36" s="48">
        <v>154</v>
      </c>
    </row>
    <row r="37" spans="1:64" ht="15">
      <c r="A37" s="64" t="s">
        <v>234</v>
      </c>
      <c r="B37" s="64" t="s">
        <v>234</v>
      </c>
      <c r="C37" s="65" t="s">
        <v>1817</v>
      </c>
      <c r="D37" s="66">
        <v>5.333333333333334</v>
      </c>
      <c r="E37" s="67" t="s">
        <v>136</v>
      </c>
      <c r="F37" s="68">
        <v>27.333333333333332</v>
      </c>
      <c r="G37" s="65"/>
      <c r="H37" s="69"/>
      <c r="I37" s="70"/>
      <c r="J37" s="70"/>
      <c r="K37" s="34" t="s">
        <v>65</v>
      </c>
      <c r="L37" s="77">
        <v>37</v>
      </c>
      <c r="M37" s="77"/>
      <c r="N37" s="72"/>
      <c r="O37" s="79" t="s">
        <v>176</v>
      </c>
      <c r="P37" s="81">
        <v>43683.60167824074</v>
      </c>
      <c r="Q37" s="79" t="s">
        <v>305</v>
      </c>
      <c r="R37" s="82" t="s">
        <v>393</v>
      </c>
      <c r="S37" s="79" t="s">
        <v>443</v>
      </c>
      <c r="T37" s="79"/>
      <c r="U37" s="79"/>
      <c r="V37" s="82" t="s">
        <v>474</v>
      </c>
      <c r="W37" s="81">
        <v>43683.60167824074</v>
      </c>
      <c r="X37" s="82" t="s">
        <v>540</v>
      </c>
      <c r="Y37" s="79"/>
      <c r="Z37" s="79"/>
      <c r="AA37" s="83" t="s">
        <v>664</v>
      </c>
      <c r="AB37" s="79"/>
      <c r="AC37" s="79" t="b">
        <v>0</v>
      </c>
      <c r="AD37" s="79">
        <v>2</v>
      </c>
      <c r="AE37" s="83" t="s">
        <v>765</v>
      </c>
      <c r="AF37" s="79" t="b">
        <v>0</v>
      </c>
      <c r="AG37" s="79" t="s">
        <v>772</v>
      </c>
      <c r="AH37" s="79"/>
      <c r="AI37" s="83" t="s">
        <v>765</v>
      </c>
      <c r="AJ37" s="79" t="b">
        <v>0</v>
      </c>
      <c r="AK37" s="79">
        <v>0</v>
      </c>
      <c r="AL37" s="83" t="s">
        <v>765</v>
      </c>
      <c r="AM37" s="79" t="s">
        <v>779</v>
      </c>
      <c r="AN37" s="79" t="b">
        <v>0</v>
      </c>
      <c r="AO37" s="83" t="s">
        <v>664</v>
      </c>
      <c r="AP37" s="79" t="s">
        <v>176</v>
      </c>
      <c r="AQ37" s="79">
        <v>0</v>
      </c>
      <c r="AR37" s="79">
        <v>0</v>
      </c>
      <c r="AS37" s="79"/>
      <c r="AT37" s="79"/>
      <c r="AU37" s="79"/>
      <c r="AV37" s="79"/>
      <c r="AW37" s="79"/>
      <c r="AX37" s="79"/>
      <c r="AY37" s="79"/>
      <c r="AZ37" s="79"/>
      <c r="BA37">
        <v>3</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150</v>
      </c>
      <c r="BK37" s="49">
        <v>100</v>
      </c>
      <c r="BL37" s="48">
        <v>150</v>
      </c>
    </row>
    <row r="38" spans="1:64" ht="15">
      <c r="A38" s="64" t="s">
        <v>235</v>
      </c>
      <c r="B38" s="64" t="s">
        <v>266</v>
      </c>
      <c r="C38" s="65" t="s">
        <v>1816</v>
      </c>
      <c r="D38" s="66">
        <v>3</v>
      </c>
      <c r="E38" s="67" t="s">
        <v>132</v>
      </c>
      <c r="F38" s="68">
        <v>35</v>
      </c>
      <c r="G38" s="65"/>
      <c r="H38" s="69"/>
      <c r="I38" s="70"/>
      <c r="J38" s="70"/>
      <c r="K38" s="34" t="s">
        <v>65</v>
      </c>
      <c r="L38" s="77">
        <v>38</v>
      </c>
      <c r="M38" s="77"/>
      <c r="N38" s="72"/>
      <c r="O38" s="79" t="s">
        <v>279</v>
      </c>
      <c r="P38" s="81">
        <v>43683.7872337963</v>
      </c>
      <c r="Q38" s="79" t="s">
        <v>306</v>
      </c>
      <c r="R38" s="79"/>
      <c r="S38" s="79"/>
      <c r="T38" s="79" t="s">
        <v>444</v>
      </c>
      <c r="U38" s="79"/>
      <c r="V38" s="82" t="s">
        <v>475</v>
      </c>
      <c r="W38" s="81">
        <v>43683.7872337963</v>
      </c>
      <c r="X38" s="82" t="s">
        <v>541</v>
      </c>
      <c r="Y38" s="79"/>
      <c r="Z38" s="79"/>
      <c r="AA38" s="83" t="s">
        <v>665</v>
      </c>
      <c r="AB38" s="79"/>
      <c r="AC38" s="79" t="b">
        <v>0</v>
      </c>
      <c r="AD38" s="79">
        <v>0</v>
      </c>
      <c r="AE38" s="83" t="s">
        <v>765</v>
      </c>
      <c r="AF38" s="79" t="b">
        <v>0</v>
      </c>
      <c r="AG38" s="79" t="s">
        <v>772</v>
      </c>
      <c r="AH38" s="79"/>
      <c r="AI38" s="83" t="s">
        <v>765</v>
      </c>
      <c r="AJ38" s="79" t="b">
        <v>0</v>
      </c>
      <c r="AK38" s="79">
        <v>8</v>
      </c>
      <c r="AL38" s="83" t="s">
        <v>715</v>
      </c>
      <c r="AM38" s="79" t="s">
        <v>778</v>
      </c>
      <c r="AN38" s="79" t="b">
        <v>0</v>
      </c>
      <c r="AO38" s="83" t="s">
        <v>715</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80</v>
      </c>
      <c r="BK38" s="49">
        <v>100</v>
      </c>
      <c r="BL38" s="48">
        <v>80</v>
      </c>
    </row>
    <row r="39" spans="1:64" ht="15">
      <c r="A39" s="64" t="s">
        <v>236</v>
      </c>
      <c r="B39" s="64" t="s">
        <v>266</v>
      </c>
      <c r="C39" s="65" t="s">
        <v>1816</v>
      </c>
      <c r="D39" s="66">
        <v>3</v>
      </c>
      <c r="E39" s="67" t="s">
        <v>132</v>
      </c>
      <c r="F39" s="68">
        <v>35</v>
      </c>
      <c r="G39" s="65"/>
      <c r="H39" s="69"/>
      <c r="I39" s="70"/>
      <c r="J39" s="70"/>
      <c r="K39" s="34" t="s">
        <v>65</v>
      </c>
      <c r="L39" s="77">
        <v>39</v>
      </c>
      <c r="M39" s="77"/>
      <c r="N39" s="72"/>
      <c r="O39" s="79" t="s">
        <v>279</v>
      </c>
      <c r="P39" s="81">
        <v>43683.92171296296</v>
      </c>
      <c r="Q39" s="79" t="s">
        <v>306</v>
      </c>
      <c r="R39" s="79"/>
      <c r="S39" s="79"/>
      <c r="T39" s="79" t="s">
        <v>444</v>
      </c>
      <c r="U39" s="79"/>
      <c r="V39" s="82" t="s">
        <v>476</v>
      </c>
      <c r="W39" s="81">
        <v>43683.92171296296</v>
      </c>
      <c r="X39" s="82" t="s">
        <v>542</v>
      </c>
      <c r="Y39" s="79"/>
      <c r="Z39" s="79"/>
      <c r="AA39" s="83" t="s">
        <v>666</v>
      </c>
      <c r="AB39" s="79"/>
      <c r="AC39" s="79" t="b">
        <v>0</v>
      </c>
      <c r="AD39" s="79">
        <v>0</v>
      </c>
      <c r="AE39" s="83" t="s">
        <v>765</v>
      </c>
      <c r="AF39" s="79" t="b">
        <v>0</v>
      </c>
      <c r="AG39" s="79" t="s">
        <v>772</v>
      </c>
      <c r="AH39" s="79"/>
      <c r="AI39" s="83" t="s">
        <v>765</v>
      </c>
      <c r="AJ39" s="79" t="b">
        <v>0</v>
      </c>
      <c r="AK39" s="79">
        <v>8</v>
      </c>
      <c r="AL39" s="83" t="s">
        <v>715</v>
      </c>
      <c r="AM39" s="79" t="s">
        <v>778</v>
      </c>
      <c r="AN39" s="79" t="b">
        <v>0</v>
      </c>
      <c r="AO39" s="83" t="s">
        <v>715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80</v>
      </c>
      <c r="BK39" s="49">
        <v>100</v>
      </c>
      <c r="BL39" s="48">
        <v>80</v>
      </c>
    </row>
    <row r="40" spans="1:64" ht="15">
      <c r="A40" s="64" t="s">
        <v>237</v>
      </c>
      <c r="B40" s="64" t="s">
        <v>266</v>
      </c>
      <c r="C40" s="65" t="s">
        <v>1816</v>
      </c>
      <c r="D40" s="66">
        <v>3</v>
      </c>
      <c r="E40" s="67" t="s">
        <v>132</v>
      </c>
      <c r="F40" s="68">
        <v>35</v>
      </c>
      <c r="G40" s="65"/>
      <c r="H40" s="69"/>
      <c r="I40" s="70"/>
      <c r="J40" s="70"/>
      <c r="K40" s="34" t="s">
        <v>65</v>
      </c>
      <c r="L40" s="77">
        <v>40</v>
      </c>
      <c r="M40" s="77"/>
      <c r="N40" s="72"/>
      <c r="O40" s="79" t="s">
        <v>279</v>
      </c>
      <c r="P40" s="81">
        <v>43683.93875</v>
      </c>
      <c r="Q40" s="79" t="s">
        <v>306</v>
      </c>
      <c r="R40" s="79"/>
      <c r="S40" s="79"/>
      <c r="T40" s="79" t="s">
        <v>444</v>
      </c>
      <c r="U40" s="79"/>
      <c r="V40" s="82" t="s">
        <v>477</v>
      </c>
      <c r="W40" s="81">
        <v>43683.93875</v>
      </c>
      <c r="X40" s="82" t="s">
        <v>543</v>
      </c>
      <c r="Y40" s="79"/>
      <c r="Z40" s="79"/>
      <c r="AA40" s="83" t="s">
        <v>667</v>
      </c>
      <c r="AB40" s="79"/>
      <c r="AC40" s="79" t="b">
        <v>0</v>
      </c>
      <c r="AD40" s="79">
        <v>0</v>
      </c>
      <c r="AE40" s="83" t="s">
        <v>765</v>
      </c>
      <c r="AF40" s="79" t="b">
        <v>0</v>
      </c>
      <c r="AG40" s="79" t="s">
        <v>772</v>
      </c>
      <c r="AH40" s="79"/>
      <c r="AI40" s="83" t="s">
        <v>765</v>
      </c>
      <c r="AJ40" s="79" t="b">
        <v>0</v>
      </c>
      <c r="AK40" s="79">
        <v>8</v>
      </c>
      <c r="AL40" s="83" t="s">
        <v>715</v>
      </c>
      <c r="AM40" s="79" t="s">
        <v>776</v>
      </c>
      <c r="AN40" s="79" t="b">
        <v>0</v>
      </c>
      <c r="AO40" s="83" t="s">
        <v>715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80</v>
      </c>
      <c r="BK40" s="49">
        <v>100</v>
      </c>
      <c r="BL40" s="48">
        <v>80</v>
      </c>
    </row>
    <row r="41" spans="1:64" ht="15">
      <c r="A41" s="64" t="s">
        <v>238</v>
      </c>
      <c r="B41" s="64" t="s">
        <v>266</v>
      </c>
      <c r="C41" s="65" t="s">
        <v>1816</v>
      </c>
      <c r="D41" s="66">
        <v>3</v>
      </c>
      <c r="E41" s="67" t="s">
        <v>132</v>
      </c>
      <c r="F41" s="68">
        <v>35</v>
      </c>
      <c r="G41" s="65"/>
      <c r="H41" s="69"/>
      <c r="I41" s="70"/>
      <c r="J41" s="70"/>
      <c r="K41" s="34" t="s">
        <v>65</v>
      </c>
      <c r="L41" s="77">
        <v>41</v>
      </c>
      <c r="M41" s="77"/>
      <c r="N41" s="72"/>
      <c r="O41" s="79" t="s">
        <v>279</v>
      </c>
      <c r="P41" s="81">
        <v>43684.29326388889</v>
      </c>
      <c r="Q41" s="79" t="s">
        <v>306</v>
      </c>
      <c r="R41" s="79"/>
      <c r="S41" s="79"/>
      <c r="T41" s="79" t="s">
        <v>444</v>
      </c>
      <c r="U41" s="79"/>
      <c r="V41" s="82" t="s">
        <v>478</v>
      </c>
      <c r="W41" s="81">
        <v>43684.29326388889</v>
      </c>
      <c r="X41" s="82" t="s">
        <v>544</v>
      </c>
      <c r="Y41" s="79"/>
      <c r="Z41" s="79"/>
      <c r="AA41" s="83" t="s">
        <v>668</v>
      </c>
      <c r="AB41" s="79"/>
      <c r="AC41" s="79" t="b">
        <v>0</v>
      </c>
      <c r="AD41" s="79">
        <v>0</v>
      </c>
      <c r="AE41" s="83" t="s">
        <v>765</v>
      </c>
      <c r="AF41" s="79" t="b">
        <v>0</v>
      </c>
      <c r="AG41" s="79" t="s">
        <v>772</v>
      </c>
      <c r="AH41" s="79"/>
      <c r="AI41" s="83" t="s">
        <v>765</v>
      </c>
      <c r="AJ41" s="79" t="b">
        <v>0</v>
      </c>
      <c r="AK41" s="79">
        <v>8</v>
      </c>
      <c r="AL41" s="83" t="s">
        <v>715</v>
      </c>
      <c r="AM41" s="79" t="s">
        <v>779</v>
      </c>
      <c r="AN41" s="79" t="b">
        <v>0</v>
      </c>
      <c r="AO41" s="83" t="s">
        <v>715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80</v>
      </c>
      <c r="BK41" s="49">
        <v>100</v>
      </c>
      <c r="BL41" s="48">
        <v>80</v>
      </c>
    </row>
    <row r="42" spans="1:64" ht="15">
      <c r="A42" s="64" t="s">
        <v>239</v>
      </c>
      <c r="B42" s="64" t="s">
        <v>239</v>
      </c>
      <c r="C42" s="65" t="s">
        <v>1816</v>
      </c>
      <c r="D42" s="66">
        <v>3</v>
      </c>
      <c r="E42" s="67" t="s">
        <v>132</v>
      </c>
      <c r="F42" s="68">
        <v>35</v>
      </c>
      <c r="G42" s="65"/>
      <c r="H42" s="69"/>
      <c r="I42" s="70"/>
      <c r="J42" s="70"/>
      <c r="K42" s="34" t="s">
        <v>65</v>
      </c>
      <c r="L42" s="77">
        <v>42</v>
      </c>
      <c r="M42" s="77"/>
      <c r="N42" s="72"/>
      <c r="O42" s="79" t="s">
        <v>176</v>
      </c>
      <c r="P42" s="81">
        <v>43683.51053240741</v>
      </c>
      <c r="Q42" s="79" t="s">
        <v>307</v>
      </c>
      <c r="R42" s="82" t="s">
        <v>390</v>
      </c>
      <c r="S42" s="79" t="s">
        <v>443</v>
      </c>
      <c r="T42" s="79"/>
      <c r="U42" s="79"/>
      <c r="V42" s="82" t="s">
        <v>479</v>
      </c>
      <c r="W42" s="81">
        <v>43683.51053240741</v>
      </c>
      <c r="X42" s="82" t="s">
        <v>545</v>
      </c>
      <c r="Y42" s="79"/>
      <c r="Z42" s="79"/>
      <c r="AA42" s="83" t="s">
        <v>669</v>
      </c>
      <c r="AB42" s="79"/>
      <c r="AC42" s="79" t="b">
        <v>0</v>
      </c>
      <c r="AD42" s="79">
        <v>0</v>
      </c>
      <c r="AE42" s="83" t="s">
        <v>765</v>
      </c>
      <c r="AF42" s="79" t="b">
        <v>0</v>
      </c>
      <c r="AG42" s="79" t="s">
        <v>772</v>
      </c>
      <c r="AH42" s="79"/>
      <c r="AI42" s="83" t="s">
        <v>765</v>
      </c>
      <c r="AJ42" s="79" t="b">
        <v>0</v>
      </c>
      <c r="AK42" s="79">
        <v>1</v>
      </c>
      <c r="AL42" s="83" t="s">
        <v>765</v>
      </c>
      <c r="AM42" s="79" t="s">
        <v>775</v>
      </c>
      <c r="AN42" s="79" t="b">
        <v>0</v>
      </c>
      <c r="AO42" s="83" t="s">
        <v>669</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7</v>
      </c>
      <c r="BD42" s="48">
        <v>0</v>
      </c>
      <c r="BE42" s="49">
        <v>0</v>
      </c>
      <c r="BF42" s="48">
        <v>0</v>
      </c>
      <c r="BG42" s="49">
        <v>0</v>
      </c>
      <c r="BH42" s="48">
        <v>0</v>
      </c>
      <c r="BI42" s="49">
        <v>0</v>
      </c>
      <c r="BJ42" s="48">
        <v>44</v>
      </c>
      <c r="BK42" s="49">
        <v>100</v>
      </c>
      <c r="BL42" s="48">
        <v>44</v>
      </c>
    </row>
    <row r="43" spans="1:64" ht="15">
      <c r="A43" s="64" t="s">
        <v>240</v>
      </c>
      <c r="B43" s="64" t="s">
        <v>239</v>
      </c>
      <c r="C43" s="65" t="s">
        <v>1816</v>
      </c>
      <c r="D43" s="66">
        <v>3</v>
      </c>
      <c r="E43" s="67" t="s">
        <v>132</v>
      </c>
      <c r="F43" s="68">
        <v>35</v>
      </c>
      <c r="G43" s="65"/>
      <c r="H43" s="69"/>
      <c r="I43" s="70"/>
      <c r="J43" s="70"/>
      <c r="K43" s="34" t="s">
        <v>65</v>
      </c>
      <c r="L43" s="77">
        <v>43</v>
      </c>
      <c r="M43" s="77"/>
      <c r="N43" s="72"/>
      <c r="O43" s="79" t="s">
        <v>279</v>
      </c>
      <c r="P43" s="81">
        <v>43684.4341087963</v>
      </c>
      <c r="Q43" s="79" t="s">
        <v>299</v>
      </c>
      <c r="R43" s="82" t="s">
        <v>390</v>
      </c>
      <c r="S43" s="79" t="s">
        <v>443</v>
      </c>
      <c r="T43" s="79"/>
      <c r="U43" s="79"/>
      <c r="V43" s="82" t="s">
        <v>480</v>
      </c>
      <c r="W43" s="81">
        <v>43684.4341087963</v>
      </c>
      <c r="X43" s="82" t="s">
        <v>546</v>
      </c>
      <c r="Y43" s="79"/>
      <c r="Z43" s="79"/>
      <c r="AA43" s="83" t="s">
        <v>670</v>
      </c>
      <c r="AB43" s="79"/>
      <c r="AC43" s="79" t="b">
        <v>0</v>
      </c>
      <c r="AD43" s="79">
        <v>0</v>
      </c>
      <c r="AE43" s="83" t="s">
        <v>765</v>
      </c>
      <c r="AF43" s="79" t="b">
        <v>0</v>
      </c>
      <c r="AG43" s="79" t="s">
        <v>772</v>
      </c>
      <c r="AH43" s="79"/>
      <c r="AI43" s="83" t="s">
        <v>765</v>
      </c>
      <c r="AJ43" s="79" t="b">
        <v>0</v>
      </c>
      <c r="AK43" s="79">
        <v>2</v>
      </c>
      <c r="AL43" s="83" t="s">
        <v>669</v>
      </c>
      <c r="AM43" s="79" t="s">
        <v>776</v>
      </c>
      <c r="AN43" s="79" t="b">
        <v>0</v>
      </c>
      <c r="AO43" s="83" t="s">
        <v>669</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v>0</v>
      </c>
      <c r="BE43" s="49">
        <v>0</v>
      </c>
      <c r="BF43" s="48">
        <v>0</v>
      </c>
      <c r="BG43" s="49">
        <v>0</v>
      </c>
      <c r="BH43" s="48">
        <v>0</v>
      </c>
      <c r="BI43" s="49">
        <v>0</v>
      </c>
      <c r="BJ43" s="48">
        <v>46</v>
      </c>
      <c r="BK43" s="49">
        <v>100</v>
      </c>
      <c r="BL43" s="48">
        <v>46</v>
      </c>
    </row>
    <row r="44" spans="1:64" ht="15">
      <c r="A44" s="64" t="s">
        <v>241</v>
      </c>
      <c r="B44" s="64" t="s">
        <v>268</v>
      </c>
      <c r="C44" s="65" t="s">
        <v>1816</v>
      </c>
      <c r="D44" s="66">
        <v>3</v>
      </c>
      <c r="E44" s="67" t="s">
        <v>132</v>
      </c>
      <c r="F44" s="68">
        <v>35</v>
      </c>
      <c r="G44" s="65"/>
      <c r="H44" s="69"/>
      <c r="I44" s="70"/>
      <c r="J44" s="70"/>
      <c r="K44" s="34" t="s">
        <v>65</v>
      </c>
      <c r="L44" s="77">
        <v>44</v>
      </c>
      <c r="M44" s="77"/>
      <c r="N44" s="72"/>
      <c r="O44" s="79" t="s">
        <v>279</v>
      </c>
      <c r="P44" s="81">
        <v>43684.47755787037</v>
      </c>
      <c r="Q44" s="79" t="s">
        <v>308</v>
      </c>
      <c r="R44" s="79"/>
      <c r="S44" s="79"/>
      <c r="T44" s="79" t="s">
        <v>445</v>
      </c>
      <c r="U44" s="79"/>
      <c r="V44" s="82" t="s">
        <v>481</v>
      </c>
      <c r="W44" s="81">
        <v>43684.47755787037</v>
      </c>
      <c r="X44" s="82" t="s">
        <v>547</v>
      </c>
      <c r="Y44" s="79"/>
      <c r="Z44" s="79"/>
      <c r="AA44" s="83" t="s">
        <v>671</v>
      </c>
      <c r="AB44" s="79"/>
      <c r="AC44" s="79" t="b">
        <v>0</v>
      </c>
      <c r="AD44" s="79">
        <v>0</v>
      </c>
      <c r="AE44" s="83" t="s">
        <v>765</v>
      </c>
      <c r="AF44" s="79" t="b">
        <v>0</v>
      </c>
      <c r="AG44" s="79" t="s">
        <v>773</v>
      </c>
      <c r="AH44" s="79"/>
      <c r="AI44" s="83" t="s">
        <v>765</v>
      </c>
      <c r="AJ44" s="79" t="b">
        <v>0</v>
      </c>
      <c r="AK44" s="79">
        <v>4</v>
      </c>
      <c r="AL44" s="83" t="s">
        <v>685</v>
      </c>
      <c r="AM44" s="79" t="s">
        <v>779</v>
      </c>
      <c r="AN44" s="79" t="b">
        <v>0</v>
      </c>
      <c r="AO44" s="83" t="s">
        <v>685</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241</v>
      </c>
      <c r="B45" s="64" t="s">
        <v>246</v>
      </c>
      <c r="C45" s="65" t="s">
        <v>1816</v>
      </c>
      <c r="D45" s="66">
        <v>3</v>
      </c>
      <c r="E45" s="67" t="s">
        <v>132</v>
      </c>
      <c r="F45" s="68">
        <v>35</v>
      </c>
      <c r="G45" s="65"/>
      <c r="H45" s="69"/>
      <c r="I45" s="70"/>
      <c r="J45" s="70"/>
      <c r="K45" s="34" t="s">
        <v>65</v>
      </c>
      <c r="L45" s="77">
        <v>45</v>
      </c>
      <c r="M45" s="77"/>
      <c r="N45" s="72"/>
      <c r="O45" s="79" t="s">
        <v>279</v>
      </c>
      <c r="P45" s="81">
        <v>43684.47755787037</v>
      </c>
      <c r="Q45" s="79" t="s">
        <v>308</v>
      </c>
      <c r="R45" s="79"/>
      <c r="S45" s="79"/>
      <c r="T45" s="79" t="s">
        <v>445</v>
      </c>
      <c r="U45" s="79"/>
      <c r="V45" s="82" t="s">
        <v>481</v>
      </c>
      <c r="W45" s="81">
        <v>43684.47755787037</v>
      </c>
      <c r="X45" s="82" t="s">
        <v>547</v>
      </c>
      <c r="Y45" s="79"/>
      <c r="Z45" s="79"/>
      <c r="AA45" s="83" t="s">
        <v>671</v>
      </c>
      <c r="AB45" s="79"/>
      <c r="AC45" s="79" t="b">
        <v>0</v>
      </c>
      <c r="AD45" s="79">
        <v>0</v>
      </c>
      <c r="AE45" s="83" t="s">
        <v>765</v>
      </c>
      <c r="AF45" s="79" t="b">
        <v>0</v>
      </c>
      <c r="AG45" s="79" t="s">
        <v>773</v>
      </c>
      <c r="AH45" s="79"/>
      <c r="AI45" s="83" t="s">
        <v>765</v>
      </c>
      <c r="AJ45" s="79" t="b">
        <v>0</v>
      </c>
      <c r="AK45" s="79">
        <v>4</v>
      </c>
      <c r="AL45" s="83" t="s">
        <v>685</v>
      </c>
      <c r="AM45" s="79" t="s">
        <v>779</v>
      </c>
      <c r="AN45" s="79" t="b">
        <v>0</v>
      </c>
      <c r="AO45" s="83" t="s">
        <v>685</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20</v>
      </c>
      <c r="BK45" s="49">
        <v>100</v>
      </c>
      <c r="BL45" s="48">
        <v>20</v>
      </c>
    </row>
    <row r="46" spans="1:64" ht="15">
      <c r="A46" s="64" t="s">
        <v>242</v>
      </c>
      <c r="B46" s="64" t="s">
        <v>268</v>
      </c>
      <c r="C46" s="65" t="s">
        <v>1818</v>
      </c>
      <c r="D46" s="66">
        <v>4.166666666666667</v>
      </c>
      <c r="E46" s="67" t="s">
        <v>136</v>
      </c>
      <c r="F46" s="68">
        <v>31.166666666666668</v>
      </c>
      <c r="G46" s="65"/>
      <c r="H46" s="69"/>
      <c r="I46" s="70"/>
      <c r="J46" s="70"/>
      <c r="K46" s="34" t="s">
        <v>65</v>
      </c>
      <c r="L46" s="77">
        <v>46</v>
      </c>
      <c r="M46" s="77"/>
      <c r="N46" s="72"/>
      <c r="O46" s="79" t="s">
        <v>279</v>
      </c>
      <c r="P46" s="81">
        <v>43684.54802083333</v>
      </c>
      <c r="Q46" s="79" t="s">
        <v>309</v>
      </c>
      <c r="R46" s="79"/>
      <c r="S46" s="79"/>
      <c r="T46" s="79"/>
      <c r="U46" s="79"/>
      <c r="V46" s="82" t="s">
        <v>482</v>
      </c>
      <c r="W46" s="81">
        <v>43684.54802083333</v>
      </c>
      <c r="X46" s="82" t="s">
        <v>548</v>
      </c>
      <c r="Y46" s="79"/>
      <c r="Z46" s="79"/>
      <c r="AA46" s="83" t="s">
        <v>672</v>
      </c>
      <c r="AB46" s="83" t="s">
        <v>685</v>
      </c>
      <c r="AC46" s="79" t="b">
        <v>0</v>
      </c>
      <c r="AD46" s="79">
        <v>0</v>
      </c>
      <c r="AE46" s="83" t="s">
        <v>770</v>
      </c>
      <c r="AF46" s="79" t="b">
        <v>0</v>
      </c>
      <c r="AG46" s="79" t="s">
        <v>773</v>
      </c>
      <c r="AH46" s="79"/>
      <c r="AI46" s="83" t="s">
        <v>765</v>
      </c>
      <c r="AJ46" s="79" t="b">
        <v>0</v>
      </c>
      <c r="AK46" s="79">
        <v>0</v>
      </c>
      <c r="AL46" s="83" t="s">
        <v>765</v>
      </c>
      <c r="AM46" s="79" t="s">
        <v>778</v>
      </c>
      <c r="AN46" s="79" t="b">
        <v>0</v>
      </c>
      <c r="AO46" s="83" t="s">
        <v>685</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242</v>
      </c>
      <c r="B47" s="64" t="s">
        <v>246</v>
      </c>
      <c r="C47" s="65" t="s">
        <v>1816</v>
      </c>
      <c r="D47" s="66">
        <v>3</v>
      </c>
      <c r="E47" s="67" t="s">
        <v>132</v>
      </c>
      <c r="F47" s="68">
        <v>35</v>
      </c>
      <c r="G47" s="65"/>
      <c r="H47" s="69"/>
      <c r="I47" s="70"/>
      <c r="J47" s="70"/>
      <c r="K47" s="34" t="s">
        <v>65</v>
      </c>
      <c r="L47" s="77">
        <v>47</v>
      </c>
      <c r="M47" s="77"/>
      <c r="N47" s="72"/>
      <c r="O47" s="79" t="s">
        <v>280</v>
      </c>
      <c r="P47" s="81">
        <v>43684.54802083333</v>
      </c>
      <c r="Q47" s="79" t="s">
        <v>309</v>
      </c>
      <c r="R47" s="79"/>
      <c r="S47" s="79"/>
      <c r="T47" s="79"/>
      <c r="U47" s="79"/>
      <c r="V47" s="82" t="s">
        <v>482</v>
      </c>
      <c r="W47" s="81">
        <v>43684.54802083333</v>
      </c>
      <c r="X47" s="82" t="s">
        <v>548</v>
      </c>
      <c r="Y47" s="79"/>
      <c r="Z47" s="79"/>
      <c r="AA47" s="83" t="s">
        <v>672</v>
      </c>
      <c r="AB47" s="83" t="s">
        <v>685</v>
      </c>
      <c r="AC47" s="79" t="b">
        <v>0</v>
      </c>
      <c r="AD47" s="79">
        <v>0</v>
      </c>
      <c r="AE47" s="83" t="s">
        <v>770</v>
      </c>
      <c r="AF47" s="79" t="b">
        <v>0</v>
      </c>
      <c r="AG47" s="79" t="s">
        <v>773</v>
      </c>
      <c r="AH47" s="79"/>
      <c r="AI47" s="83" t="s">
        <v>765</v>
      </c>
      <c r="AJ47" s="79" t="b">
        <v>0</v>
      </c>
      <c r="AK47" s="79">
        <v>0</v>
      </c>
      <c r="AL47" s="83" t="s">
        <v>765</v>
      </c>
      <c r="AM47" s="79" t="s">
        <v>778</v>
      </c>
      <c r="AN47" s="79" t="b">
        <v>0</v>
      </c>
      <c r="AO47" s="83" t="s">
        <v>685</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40</v>
      </c>
      <c r="BK47" s="49">
        <v>100</v>
      </c>
      <c r="BL47" s="48">
        <v>40</v>
      </c>
    </row>
    <row r="48" spans="1:64" ht="15">
      <c r="A48" s="64" t="s">
        <v>242</v>
      </c>
      <c r="B48" s="64" t="s">
        <v>268</v>
      </c>
      <c r="C48" s="65" t="s">
        <v>1818</v>
      </c>
      <c r="D48" s="66">
        <v>4.166666666666667</v>
      </c>
      <c r="E48" s="67" t="s">
        <v>136</v>
      </c>
      <c r="F48" s="68">
        <v>31.166666666666668</v>
      </c>
      <c r="G48" s="65"/>
      <c r="H48" s="69"/>
      <c r="I48" s="70"/>
      <c r="J48" s="70"/>
      <c r="K48" s="34" t="s">
        <v>65</v>
      </c>
      <c r="L48" s="77">
        <v>48</v>
      </c>
      <c r="M48" s="77"/>
      <c r="N48" s="72"/>
      <c r="O48" s="79" t="s">
        <v>279</v>
      </c>
      <c r="P48" s="81">
        <v>43684.548101851855</v>
      </c>
      <c r="Q48" s="79" t="s">
        <v>308</v>
      </c>
      <c r="R48" s="79"/>
      <c r="S48" s="79"/>
      <c r="T48" s="79" t="s">
        <v>445</v>
      </c>
      <c r="U48" s="79"/>
      <c r="V48" s="82" t="s">
        <v>482</v>
      </c>
      <c r="W48" s="81">
        <v>43684.548101851855</v>
      </c>
      <c r="X48" s="82" t="s">
        <v>549</v>
      </c>
      <c r="Y48" s="79"/>
      <c r="Z48" s="79"/>
      <c r="AA48" s="83" t="s">
        <v>673</v>
      </c>
      <c r="AB48" s="79"/>
      <c r="AC48" s="79" t="b">
        <v>0</v>
      </c>
      <c r="AD48" s="79">
        <v>0</v>
      </c>
      <c r="AE48" s="83" t="s">
        <v>765</v>
      </c>
      <c r="AF48" s="79" t="b">
        <v>0</v>
      </c>
      <c r="AG48" s="79" t="s">
        <v>773</v>
      </c>
      <c r="AH48" s="79"/>
      <c r="AI48" s="83" t="s">
        <v>765</v>
      </c>
      <c r="AJ48" s="79" t="b">
        <v>0</v>
      </c>
      <c r="AK48" s="79">
        <v>4</v>
      </c>
      <c r="AL48" s="83" t="s">
        <v>685</v>
      </c>
      <c r="AM48" s="79" t="s">
        <v>778</v>
      </c>
      <c r="AN48" s="79" t="b">
        <v>0</v>
      </c>
      <c r="AO48" s="83" t="s">
        <v>685</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242</v>
      </c>
      <c r="B49" s="64" t="s">
        <v>246</v>
      </c>
      <c r="C49" s="65" t="s">
        <v>1816</v>
      </c>
      <c r="D49" s="66">
        <v>3</v>
      </c>
      <c r="E49" s="67" t="s">
        <v>132</v>
      </c>
      <c r="F49" s="68">
        <v>35</v>
      </c>
      <c r="G49" s="65"/>
      <c r="H49" s="69"/>
      <c r="I49" s="70"/>
      <c r="J49" s="70"/>
      <c r="K49" s="34" t="s">
        <v>65</v>
      </c>
      <c r="L49" s="77">
        <v>49</v>
      </c>
      <c r="M49" s="77"/>
      <c r="N49" s="72"/>
      <c r="O49" s="79" t="s">
        <v>279</v>
      </c>
      <c r="P49" s="81">
        <v>43684.548101851855</v>
      </c>
      <c r="Q49" s="79" t="s">
        <v>308</v>
      </c>
      <c r="R49" s="79"/>
      <c r="S49" s="79"/>
      <c r="T49" s="79" t="s">
        <v>445</v>
      </c>
      <c r="U49" s="79"/>
      <c r="V49" s="82" t="s">
        <v>482</v>
      </c>
      <c r="W49" s="81">
        <v>43684.548101851855</v>
      </c>
      <c r="X49" s="82" t="s">
        <v>549</v>
      </c>
      <c r="Y49" s="79"/>
      <c r="Z49" s="79"/>
      <c r="AA49" s="83" t="s">
        <v>673</v>
      </c>
      <c r="AB49" s="79"/>
      <c r="AC49" s="79" t="b">
        <v>0</v>
      </c>
      <c r="AD49" s="79">
        <v>0</v>
      </c>
      <c r="AE49" s="83" t="s">
        <v>765</v>
      </c>
      <c r="AF49" s="79" t="b">
        <v>0</v>
      </c>
      <c r="AG49" s="79" t="s">
        <v>773</v>
      </c>
      <c r="AH49" s="79"/>
      <c r="AI49" s="83" t="s">
        <v>765</v>
      </c>
      <c r="AJ49" s="79" t="b">
        <v>0</v>
      </c>
      <c r="AK49" s="79">
        <v>4</v>
      </c>
      <c r="AL49" s="83" t="s">
        <v>685</v>
      </c>
      <c r="AM49" s="79" t="s">
        <v>778</v>
      </c>
      <c r="AN49" s="79" t="b">
        <v>0</v>
      </c>
      <c r="AO49" s="83" t="s">
        <v>685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20</v>
      </c>
      <c r="BK49" s="49">
        <v>100</v>
      </c>
      <c r="BL49" s="48">
        <v>20</v>
      </c>
    </row>
    <row r="50" spans="1:64" ht="15">
      <c r="A50" s="64" t="s">
        <v>243</v>
      </c>
      <c r="B50" s="64" t="s">
        <v>268</v>
      </c>
      <c r="C50" s="65" t="s">
        <v>1816</v>
      </c>
      <c r="D50" s="66">
        <v>3</v>
      </c>
      <c r="E50" s="67" t="s">
        <v>132</v>
      </c>
      <c r="F50" s="68">
        <v>35</v>
      </c>
      <c r="G50" s="65"/>
      <c r="H50" s="69"/>
      <c r="I50" s="70"/>
      <c r="J50" s="70"/>
      <c r="K50" s="34" t="s">
        <v>65</v>
      </c>
      <c r="L50" s="77">
        <v>50</v>
      </c>
      <c r="M50" s="77"/>
      <c r="N50" s="72"/>
      <c r="O50" s="79" t="s">
        <v>279</v>
      </c>
      <c r="P50" s="81">
        <v>43684.582916666666</v>
      </c>
      <c r="Q50" s="79" t="s">
        <v>308</v>
      </c>
      <c r="R50" s="79"/>
      <c r="S50" s="79"/>
      <c r="T50" s="79" t="s">
        <v>445</v>
      </c>
      <c r="U50" s="79"/>
      <c r="V50" s="82" t="s">
        <v>483</v>
      </c>
      <c r="W50" s="81">
        <v>43684.582916666666</v>
      </c>
      <c r="X50" s="82" t="s">
        <v>550</v>
      </c>
      <c r="Y50" s="79"/>
      <c r="Z50" s="79"/>
      <c r="AA50" s="83" t="s">
        <v>674</v>
      </c>
      <c r="AB50" s="79"/>
      <c r="AC50" s="79" t="b">
        <v>0</v>
      </c>
      <c r="AD50" s="79">
        <v>0</v>
      </c>
      <c r="AE50" s="83" t="s">
        <v>765</v>
      </c>
      <c r="AF50" s="79" t="b">
        <v>0</v>
      </c>
      <c r="AG50" s="79" t="s">
        <v>773</v>
      </c>
      <c r="AH50" s="79"/>
      <c r="AI50" s="83" t="s">
        <v>765</v>
      </c>
      <c r="AJ50" s="79" t="b">
        <v>0</v>
      </c>
      <c r="AK50" s="79">
        <v>4</v>
      </c>
      <c r="AL50" s="83" t="s">
        <v>685</v>
      </c>
      <c r="AM50" s="79" t="s">
        <v>779</v>
      </c>
      <c r="AN50" s="79" t="b">
        <v>0</v>
      </c>
      <c r="AO50" s="83" t="s">
        <v>685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243</v>
      </c>
      <c r="B51" s="64" t="s">
        <v>246</v>
      </c>
      <c r="C51" s="65" t="s">
        <v>1816</v>
      </c>
      <c r="D51" s="66">
        <v>3</v>
      </c>
      <c r="E51" s="67" t="s">
        <v>132</v>
      </c>
      <c r="F51" s="68">
        <v>35</v>
      </c>
      <c r="G51" s="65"/>
      <c r="H51" s="69"/>
      <c r="I51" s="70"/>
      <c r="J51" s="70"/>
      <c r="K51" s="34" t="s">
        <v>65</v>
      </c>
      <c r="L51" s="77">
        <v>51</v>
      </c>
      <c r="M51" s="77"/>
      <c r="N51" s="72"/>
      <c r="O51" s="79" t="s">
        <v>279</v>
      </c>
      <c r="P51" s="81">
        <v>43684.582916666666</v>
      </c>
      <c r="Q51" s="79" t="s">
        <v>308</v>
      </c>
      <c r="R51" s="79"/>
      <c r="S51" s="79"/>
      <c r="T51" s="79" t="s">
        <v>445</v>
      </c>
      <c r="U51" s="79"/>
      <c r="V51" s="82" t="s">
        <v>483</v>
      </c>
      <c r="W51" s="81">
        <v>43684.582916666666</v>
      </c>
      <c r="X51" s="82" t="s">
        <v>550</v>
      </c>
      <c r="Y51" s="79"/>
      <c r="Z51" s="79"/>
      <c r="AA51" s="83" t="s">
        <v>674</v>
      </c>
      <c r="AB51" s="79"/>
      <c r="AC51" s="79" t="b">
        <v>0</v>
      </c>
      <c r="AD51" s="79">
        <v>0</v>
      </c>
      <c r="AE51" s="83" t="s">
        <v>765</v>
      </c>
      <c r="AF51" s="79" t="b">
        <v>0</v>
      </c>
      <c r="AG51" s="79" t="s">
        <v>773</v>
      </c>
      <c r="AH51" s="79"/>
      <c r="AI51" s="83" t="s">
        <v>765</v>
      </c>
      <c r="AJ51" s="79" t="b">
        <v>0</v>
      </c>
      <c r="AK51" s="79">
        <v>4</v>
      </c>
      <c r="AL51" s="83" t="s">
        <v>685</v>
      </c>
      <c r="AM51" s="79" t="s">
        <v>779</v>
      </c>
      <c r="AN51" s="79" t="b">
        <v>0</v>
      </c>
      <c r="AO51" s="83" t="s">
        <v>685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20</v>
      </c>
      <c r="BK51" s="49">
        <v>100</v>
      </c>
      <c r="BL51" s="48">
        <v>20</v>
      </c>
    </row>
    <row r="52" spans="1:64" ht="15">
      <c r="A52" s="64" t="s">
        <v>244</v>
      </c>
      <c r="B52" s="64" t="s">
        <v>266</v>
      </c>
      <c r="C52" s="65" t="s">
        <v>1816</v>
      </c>
      <c r="D52" s="66">
        <v>3</v>
      </c>
      <c r="E52" s="67" t="s">
        <v>132</v>
      </c>
      <c r="F52" s="68">
        <v>35</v>
      </c>
      <c r="G52" s="65"/>
      <c r="H52" s="69"/>
      <c r="I52" s="70"/>
      <c r="J52" s="70"/>
      <c r="K52" s="34" t="s">
        <v>65</v>
      </c>
      <c r="L52" s="77">
        <v>52</v>
      </c>
      <c r="M52" s="77"/>
      <c r="N52" s="72"/>
      <c r="O52" s="79" t="s">
        <v>279</v>
      </c>
      <c r="P52" s="81">
        <v>43684.59122685185</v>
      </c>
      <c r="Q52" s="79" t="s">
        <v>306</v>
      </c>
      <c r="R52" s="79"/>
      <c r="S52" s="79"/>
      <c r="T52" s="79" t="s">
        <v>444</v>
      </c>
      <c r="U52" s="79"/>
      <c r="V52" s="82" t="s">
        <v>484</v>
      </c>
      <c r="W52" s="81">
        <v>43684.59122685185</v>
      </c>
      <c r="X52" s="82" t="s">
        <v>551</v>
      </c>
      <c r="Y52" s="79"/>
      <c r="Z52" s="79"/>
      <c r="AA52" s="83" t="s">
        <v>675</v>
      </c>
      <c r="AB52" s="79"/>
      <c r="AC52" s="79" t="b">
        <v>0</v>
      </c>
      <c r="AD52" s="79">
        <v>0</v>
      </c>
      <c r="AE52" s="83" t="s">
        <v>765</v>
      </c>
      <c r="AF52" s="79" t="b">
        <v>0</v>
      </c>
      <c r="AG52" s="79" t="s">
        <v>772</v>
      </c>
      <c r="AH52" s="79"/>
      <c r="AI52" s="83" t="s">
        <v>765</v>
      </c>
      <c r="AJ52" s="79" t="b">
        <v>0</v>
      </c>
      <c r="AK52" s="79">
        <v>9</v>
      </c>
      <c r="AL52" s="83" t="s">
        <v>715</v>
      </c>
      <c r="AM52" s="79" t="s">
        <v>776</v>
      </c>
      <c r="AN52" s="79" t="b">
        <v>0</v>
      </c>
      <c r="AO52" s="83" t="s">
        <v>715</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80</v>
      </c>
      <c r="BK52" s="49">
        <v>100</v>
      </c>
      <c r="BL52" s="48">
        <v>80</v>
      </c>
    </row>
    <row r="53" spans="1:64" ht="15">
      <c r="A53" s="64" t="s">
        <v>245</v>
      </c>
      <c r="B53" s="64" t="s">
        <v>268</v>
      </c>
      <c r="C53" s="65" t="s">
        <v>1816</v>
      </c>
      <c r="D53" s="66">
        <v>3</v>
      </c>
      <c r="E53" s="67" t="s">
        <v>132</v>
      </c>
      <c r="F53" s="68">
        <v>35</v>
      </c>
      <c r="G53" s="65"/>
      <c r="H53" s="69"/>
      <c r="I53" s="70"/>
      <c r="J53" s="70"/>
      <c r="K53" s="34" t="s">
        <v>65</v>
      </c>
      <c r="L53" s="77">
        <v>53</v>
      </c>
      <c r="M53" s="77"/>
      <c r="N53" s="72"/>
      <c r="O53" s="79" t="s">
        <v>279</v>
      </c>
      <c r="P53" s="81">
        <v>43684.473541666666</v>
      </c>
      <c r="Q53" s="79" t="s">
        <v>308</v>
      </c>
      <c r="R53" s="79"/>
      <c r="S53" s="79"/>
      <c r="T53" s="79" t="s">
        <v>445</v>
      </c>
      <c r="U53" s="79"/>
      <c r="V53" s="82" t="s">
        <v>485</v>
      </c>
      <c r="W53" s="81">
        <v>43684.473541666666</v>
      </c>
      <c r="X53" s="82" t="s">
        <v>552</v>
      </c>
      <c r="Y53" s="79"/>
      <c r="Z53" s="79"/>
      <c r="AA53" s="83" t="s">
        <v>676</v>
      </c>
      <c r="AB53" s="79"/>
      <c r="AC53" s="79" t="b">
        <v>0</v>
      </c>
      <c r="AD53" s="79">
        <v>0</v>
      </c>
      <c r="AE53" s="83" t="s">
        <v>765</v>
      </c>
      <c r="AF53" s="79" t="b">
        <v>0</v>
      </c>
      <c r="AG53" s="79" t="s">
        <v>773</v>
      </c>
      <c r="AH53" s="79"/>
      <c r="AI53" s="83" t="s">
        <v>765</v>
      </c>
      <c r="AJ53" s="79" t="b">
        <v>0</v>
      </c>
      <c r="AK53" s="79">
        <v>4</v>
      </c>
      <c r="AL53" s="83" t="s">
        <v>685</v>
      </c>
      <c r="AM53" s="79" t="s">
        <v>778</v>
      </c>
      <c r="AN53" s="79" t="b">
        <v>0</v>
      </c>
      <c r="AO53" s="83" t="s">
        <v>685</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245</v>
      </c>
      <c r="B54" s="64" t="s">
        <v>246</v>
      </c>
      <c r="C54" s="65" t="s">
        <v>1816</v>
      </c>
      <c r="D54" s="66">
        <v>3</v>
      </c>
      <c r="E54" s="67" t="s">
        <v>132</v>
      </c>
      <c r="F54" s="68">
        <v>35</v>
      </c>
      <c r="G54" s="65"/>
      <c r="H54" s="69"/>
      <c r="I54" s="70"/>
      <c r="J54" s="70"/>
      <c r="K54" s="34" t="s">
        <v>66</v>
      </c>
      <c r="L54" s="77">
        <v>54</v>
      </c>
      <c r="M54" s="77"/>
      <c r="N54" s="72"/>
      <c r="O54" s="79" t="s">
        <v>279</v>
      </c>
      <c r="P54" s="81">
        <v>43684.473541666666</v>
      </c>
      <c r="Q54" s="79" t="s">
        <v>308</v>
      </c>
      <c r="R54" s="79"/>
      <c r="S54" s="79"/>
      <c r="T54" s="79" t="s">
        <v>445</v>
      </c>
      <c r="U54" s="79"/>
      <c r="V54" s="82" t="s">
        <v>485</v>
      </c>
      <c r="W54" s="81">
        <v>43684.473541666666</v>
      </c>
      <c r="X54" s="82" t="s">
        <v>552</v>
      </c>
      <c r="Y54" s="79"/>
      <c r="Z54" s="79"/>
      <c r="AA54" s="83" t="s">
        <v>676</v>
      </c>
      <c r="AB54" s="79"/>
      <c r="AC54" s="79" t="b">
        <v>0</v>
      </c>
      <c r="AD54" s="79">
        <v>0</v>
      </c>
      <c r="AE54" s="83" t="s">
        <v>765</v>
      </c>
      <c r="AF54" s="79" t="b">
        <v>0</v>
      </c>
      <c r="AG54" s="79" t="s">
        <v>773</v>
      </c>
      <c r="AH54" s="79"/>
      <c r="AI54" s="83" t="s">
        <v>765</v>
      </c>
      <c r="AJ54" s="79" t="b">
        <v>0</v>
      </c>
      <c r="AK54" s="79">
        <v>4</v>
      </c>
      <c r="AL54" s="83" t="s">
        <v>685</v>
      </c>
      <c r="AM54" s="79" t="s">
        <v>778</v>
      </c>
      <c r="AN54" s="79" t="b">
        <v>0</v>
      </c>
      <c r="AO54" s="83" t="s">
        <v>685</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20</v>
      </c>
      <c r="BK54" s="49">
        <v>100</v>
      </c>
      <c r="BL54" s="48">
        <v>20</v>
      </c>
    </row>
    <row r="55" spans="1:64" ht="15">
      <c r="A55" s="64" t="s">
        <v>246</v>
      </c>
      <c r="B55" s="64" t="s">
        <v>245</v>
      </c>
      <c r="C55" s="65" t="s">
        <v>1817</v>
      </c>
      <c r="D55" s="66">
        <v>5.333333333333334</v>
      </c>
      <c r="E55" s="67" t="s">
        <v>136</v>
      </c>
      <c r="F55" s="68">
        <v>27.333333333333332</v>
      </c>
      <c r="G55" s="65"/>
      <c r="H55" s="69"/>
      <c r="I55" s="70"/>
      <c r="J55" s="70"/>
      <c r="K55" s="34" t="s">
        <v>66</v>
      </c>
      <c r="L55" s="77">
        <v>55</v>
      </c>
      <c r="M55" s="77"/>
      <c r="N55" s="72"/>
      <c r="O55" s="79" t="s">
        <v>279</v>
      </c>
      <c r="P55" s="81">
        <v>43684.539513888885</v>
      </c>
      <c r="Q55" s="79" t="s">
        <v>310</v>
      </c>
      <c r="R55" s="79"/>
      <c r="S55" s="79"/>
      <c r="T55" s="79"/>
      <c r="U55" s="79"/>
      <c r="V55" s="82" t="s">
        <v>486</v>
      </c>
      <c r="W55" s="81">
        <v>43684.539513888885</v>
      </c>
      <c r="X55" s="82" t="s">
        <v>553</v>
      </c>
      <c r="Y55" s="79"/>
      <c r="Z55" s="79"/>
      <c r="AA55" s="83" t="s">
        <v>677</v>
      </c>
      <c r="AB55" s="83" t="s">
        <v>680</v>
      </c>
      <c r="AC55" s="79" t="b">
        <v>0</v>
      </c>
      <c r="AD55" s="79">
        <v>2</v>
      </c>
      <c r="AE55" s="83" t="s">
        <v>771</v>
      </c>
      <c r="AF55" s="79" t="b">
        <v>0</v>
      </c>
      <c r="AG55" s="79" t="s">
        <v>773</v>
      </c>
      <c r="AH55" s="79"/>
      <c r="AI55" s="83" t="s">
        <v>765</v>
      </c>
      <c r="AJ55" s="79" t="b">
        <v>0</v>
      </c>
      <c r="AK55" s="79">
        <v>0</v>
      </c>
      <c r="AL55" s="83" t="s">
        <v>765</v>
      </c>
      <c r="AM55" s="79" t="s">
        <v>776</v>
      </c>
      <c r="AN55" s="79" t="b">
        <v>0</v>
      </c>
      <c r="AO55" s="83" t="s">
        <v>680</v>
      </c>
      <c r="AP55" s="79" t="s">
        <v>176</v>
      </c>
      <c r="AQ55" s="79">
        <v>0</v>
      </c>
      <c r="AR55" s="79">
        <v>0</v>
      </c>
      <c r="AS55" s="79"/>
      <c r="AT55" s="79"/>
      <c r="AU55" s="79"/>
      <c r="AV55" s="79"/>
      <c r="AW55" s="79"/>
      <c r="AX55" s="79"/>
      <c r="AY55" s="79"/>
      <c r="AZ55" s="79"/>
      <c r="BA55">
        <v>3</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246</v>
      </c>
      <c r="B56" s="64" t="s">
        <v>245</v>
      </c>
      <c r="C56" s="65" t="s">
        <v>1817</v>
      </c>
      <c r="D56" s="66">
        <v>5.333333333333334</v>
      </c>
      <c r="E56" s="67" t="s">
        <v>136</v>
      </c>
      <c r="F56" s="68">
        <v>27.333333333333332</v>
      </c>
      <c r="G56" s="65"/>
      <c r="H56" s="69"/>
      <c r="I56" s="70"/>
      <c r="J56" s="70"/>
      <c r="K56" s="34" t="s">
        <v>66</v>
      </c>
      <c r="L56" s="77">
        <v>56</v>
      </c>
      <c r="M56" s="77"/>
      <c r="N56" s="72"/>
      <c r="O56" s="79" t="s">
        <v>279</v>
      </c>
      <c r="P56" s="81">
        <v>43684.570127314815</v>
      </c>
      <c r="Q56" s="79" t="s">
        <v>311</v>
      </c>
      <c r="R56" s="79"/>
      <c r="S56" s="79"/>
      <c r="T56" s="79"/>
      <c r="U56" s="79"/>
      <c r="V56" s="82" t="s">
        <v>486</v>
      </c>
      <c r="W56" s="81">
        <v>43684.570127314815</v>
      </c>
      <c r="X56" s="82" t="s">
        <v>554</v>
      </c>
      <c r="Y56" s="79"/>
      <c r="Z56" s="79"/>
      <c r="AA56" s="83" t="s">
        <v>678</v>
      </c>
      <c r="AB56" s="83" t="s">
        <v>681</v>
      </c>
      <c r="AC56" s="79" t="b">
        <v>0</v>
      </c>
      <c r="AD56" s="79">
        <v>0</v>
      </c>
      <c r="AE56" s="83" t="s">
        <v>771</v>
      </c>
      <c r="AF56" s="79" t="b">
        <v>0</v>
      </c>
      <c r="AG56" s="79" t="s">
        <v>773</v>
      </c>
      <c r="AH56" s="79"/>
      <c r="AI56" s="83" t="s">
        <v>765</v>
      </c>
      <c r="AJ56" s="79" t="b">
        <v>0</v>
      </c>
      <c r="AK56" s="79">
        <v>0</v>
      </c>
      <c r="AL56" s="83" t="s">
        <v>765</v>
      </c>
      <c r="AM56" s="79" t="s">
        <v>776</v>
      </c>
      <c r="AN56" s="79" t="b">
        <v>0</v>
      </c>
      <c r="AO56" s="83" t="s">
        <v>681</v>
      </c>
      <c r="AP56" s="79" t="s">
        <v>176</v>
      </c>
      <c r="AQ56" s="79">
        <v>0</v>
      </c>
      <c r="AR56" s="79">
        <v>0</v>
      </c>
      <c r="AS56" s="79"/>
      <c r="AT56" s="79"/>
      <c r="AU56" s="79"/>
      <c r="AV56" s="79"/>
      <c r="AW56" s="79"/>
      <c r="AX56" s="79"/>
      <c r="AY56" s="79"/>
      <c r="AZ56" s="79"/>
      <c r="BA56">
        <v>3</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246</v>
      </c>
      <c r="B57" s="64" t="s">
        <v>245</v>
      </c>
      <c r="C57" s="65" t="s">
        <v>1817</v>
      </c>
      <c r="D57" s="66">
        <v>5.333333333333334</v>
      </c>
      <c r="E57" s="67" t="s">
        <v>136</v>
      </c>
      <c r="F57" s="68">
        <v>27.333333333333332</v>
      </c>
      <c r="G57" s="65"/>
      <c r="H57" s="69"/>
      <c r="I57" s="70"/>
      <c r="J57" s="70"/>
      <c r="K57" s="34" t="s">
        <v>66</v>
      </c>
      <c r="L57" s="77">
        <v>57</v>
      </c>
      <c r="M57" s="77"/>
      <c r="N57" s="72"/>
      <c r="O57" s="79" t="s">
        <v>279</v>
      </c>
      <c r="P57" s="81">
        <v>43684.584756944445</v>
      </c>
      <c r="Q57" s="79" t="s">
        <v>312</v>
      </c>
      <c r="R57" s="79"/>
      <c r="S57" s="79"/>
      <c r="T57" s="79"/>
      <c r="U57" s="79"/>
      <c r="V57" s="82" t="s">
        <v>486</v>
      </c>
      <c r="W57" s="81">
        <v>43684.584756944445</v>
      </c>
      <c r="X57" s="82" t="s">
        <v>555</v>
      </c>
      <c r="Y57" s="79"/>
      <c r="Z57" s="79"/>
      <c r="AA57" s="83" t="s">
        <v>679</v>
      </c>
      <c r="AB57" s="83" t="s">
        <v>682</v>
      </c>
      <c r="AC57" s="79" t="b">
        <v>0</v>
      </c>
      <c r="AD57" s="79">
        <v>0</v>
      </c>
      <c r="AE57" s="83" t="s">
        <v>771</v>
      </c>
      <c r="AF57" s="79" t="b">
        <v>0</v>
      </c>
      <c r="AG57" s="79" t="s">
        <v>773</v>
      </c>
      <c r="AH57" s="79"/>
      <c r="AI57" s="83" t="s">
        <v>765</v>
      </c>
      <c r="AJ57" s="79" t="b">
        <v>0</v>
      </c>
      <c r="AK57" s="79">
        <v>0</v>
      </c>
      <c r="AL57" s="83" t="s">
        <v>765</v>
      </c>
      <c r="AM57" s="79" t="s">
        <v>776</v>
      </c>
      <c r="AN57" s="79" t="b">
        <v>0</v>
      </c>
      <c r="AO57" s="83" t="s">
        <v>682</v>
      </c>
      <c r="AP57" s="79" t="s">
        <v>176</v>
      </c>
      <c r="AQ57" s="79">
        <v>0</v>
      </c>
      <c r="AR57" s="79">
        <v>0</v>
      </c>
      <c r="AS57" s="79"/>
      <c r="AT57" s="79"/>
      <c r="AU57" s="79"/>
      <c r="AV57" s="79"/>
      <c r="AW57" s="79"/>
      <c r="AX57" s="79"/>
      <c r="AY57" s="79"/>
      <c r="AZ57" s="79"/>
      <c r="BA57">
        <v>3</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247</v>
      </c>
      <c r="B58" s="64" t="s">
        <v>245</v>
      </c>
      <c r="C58" s="65" t="s">
        <v>1819</v>
      </c>
      <c r="D58" s="66">
        <v>7.666666666666667</v>
      </c>
      <c r="E58" s="67" t="s">
        <v>136</v>
      </c>
      <c r="F58" s="68">
        <v>19.666666666666664</v>
      </c>
      <c r="G58" s="65"/>
      <c r="H58" s="69"/>
      <c r="I58" s="70"/>
      <c r="J58" s="70"/>
      <c r="K58" s="34" t="s">
        <v>65</v>
      </c>
      <c r="L58" s="77">
        <v>58</v>
      </c>
      <c r="M58" s="77"/>
      <c r="N58" s="72"/>
      <c r="O58" s="79" t="s">
        <v>279</v>
      </c>
      <c r="P58" s="81">
        <v>43684.535405092596</v>
      </c>
      <c r="Q58" s="79" t="s">
        <v>313</v>
      </c>
      <c r="R58" s="79"/>
      <c r="S58" s="79"/>
      <c r="T58" s="79"/>
      <c r="U58" s="79"/>
      <c r="V58" s="82" t="s">
        <v>487</v>
      </c>
      <c r="W58" s="81">
        <v>43684.535405092596</v>
      </c>
      <c r="X58" s="82" t="s">
        <v>556</v>
      </c>
      <c r="Y58" s="79"/>
      <c r="Z58" s="79"/>
      <c r="AA58" s="83" t="s">
        <v>680</v>
      </c>
      <c r="AB58" s="83" t="s">
        <v>685</v>
      </c>
      <c r="AC58" s="79" t="b">
        <v>0</v>
      </c>
      <c r="AD58" s="79">
        <v>1</v>
      </c>
      <c r="AE58" s="83" t="s">
        <v>770</v>
      </c>
      <c r="AF58" s="79" t="b">
        <v>0</v>
      </c>
      <c r="AG58" s="79" t="s">
        <v>773</v>
      </c>
      <c r="AH58" s="79"/>
      <c r="AI58" s="83" t="s">
        <v>765</v>
      </c>
      <c r="AJ58" s="79" t="b">
        <v>0</v>
      </c>
      <c r="AK58" s="79">
        <v>0</v>
      </c>
      <c r="AL58" s="83" t="s">
        <v>765</v>
      </c>
      <c r="AM58" s="79" t="s">
        <v>776</v>
      </c>
      <c r="AN58" s="79" t="b">
        <v>0</v>
      </c>
      <c r="AO58" s="83" t="s">
        <v>685</v>
      </c>
      <c r="AP58" s="79" t="s">
        <v>176</v>
      </c>
      <c r="AQ58" s="79">
        <v>0</v>
      </c>
      <c r="AR58" s="79">
        <v>0</v>
      </c>
      <c r="AS58" s="79"/>
      <c r="AT58" s="79"/>
      <c r="AU58" s="79"/>
      <c r="AV58" s="79"/>
      <c r="AW58" s="79"/>
      <c r="AX58" s="79"/>
      <c r="AY58" s="79"/>
      <c r="AZ58" s="79"/>
      <c r="BA58">
        <v>5</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247</v>
      </c>
      <c r="B59" s="64" t="s">
        <v>245</v>
      </c>
      <c r="C59" s="65" t="s">
        <v>1819</v>
      </c>
      <c r="D59" s="66">
        <v>7.666666666666667</v>
      </c>
      <c r="E59" s="67" t="s">
        <v>136</v>
      </c>
      <c r="F59" s="68">
        <v>19.666666666666664</v>
      </c>
      <c r="G59" s="65"/>
      <c r="H59" s="69"/>
      <c r="I59" s="70"/>
      <c r="J59" s="70"/>
      <c r="K59" s="34" t="s">
        <v>65</v>
      </c>
      <c r="L59" s="77">
        <v>59</v>
      </c>
      <c r="M59" s="77"/>
      <c r="N59" s="72"/>
      <c r="O59" s="79" t="s">
        <v>279</v>
      </c>
      <c r="P59" s="81">
        <v>43684.566099537034</v>
      </c>
      <c r="Q59" s="79" t="s">
        <v>314</v>
      </c>
      <c r="R59" s="79"/>
      <c r="S59" s="79"/>
      <c r="T59" s="79"/>
      <c r="U59" s="79"/>
      <c r="V59" s="82" t="s">
        <v>487</v>
      </c>
      <c r="W59" s="81">
        <v>43684.566099537034</v>
      </c>
      <c r="X59" s="82" t="s">
        <v>557</v>
      </c>
      <c r="Y59" s="79"/>
      <c r="Z59" s="79"/>
      <c r="AA59" s="83" t="s">
        <v>681</v>
      </c>
      <c r="AB59" s="83" t="s">
        <v>677</v>
      </c>
      <c r="AC59" s="79" t="b">
        <v>0</v>
      </c>
      <c r="AD59" s="79">
        <v>0</v>
      </c>
      <c r="AE59" s="83" t="s">
        <v>770</v>
      </c>
      <c r="AF59" s="79" t="b">
        <v>0</v>
      </c>
      <c r="AG59" s="79" t="s">
        <v>773</v>
      </c>
      <c r="AH59" s="79"/>
      <c r="AI59" s="83" t="s">
        <v>765</v>
      </c>
      <c r="AJ59" s="79" t="b">
        <v>0</v>
      </c>
      <c r="AK59" s="79">
        <v>0</v>
      </c>
      <c r="AL59" s="83" t="s">
        <v>765</v>
      </c>
      <c r="AM59" s="79" t="s">
        <v>776</v>
      </c>
      <c r="AN59" s="79" t="b">
        <v>0</v>
      </c>
      <c r="AO59" s="83" t="s">
        <v>677</v>
      </c>
      <c r="AP59" s="79" t="s">
        <v>176</v>
      </c>
      <c r="AQ59" s="79">
        <v>0</v>
      </c>
      <c r="AR59" s="79">
        <v>0</v>
      </c>
      <c r="AS59" s="79"/>
      <c r="AT59" s="79"/>
      <c r="AU59" s="79"/>
      <c r="AV59" s="79"/>
      <c r="AW59" s="79"/>
      <c r="AX59" s="79"/>
      <c r="AY59" s="79"/>
      <c r="AZ59" s="79"/>
      <c r="BA59">
        <v>5</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247</v>
      </c>
      <c r="B60" s="64" t="s">
        <v>245</v>
      </c>
      <c r="C60" s="65" t="s">
        <v>1819</v>
      </c>
      <c r="D60" s="66">
        <v>7.666666666666667</v>
      </c>
      <c r="E60" s="67" t="s">
        <v>136</v>
      </c>
      <c r="F60" s="68">
        <v>19.666666666666664</v>
      </c>
      <c r="G60" s="65"/>
      <c r="H60" s="69"/>
      <c r="I60" s="70"/>
      <c r="J60" s="70"/>
      <c r="K60" s="34" t="s">
        <v>65</v>
      </c>
      <c r="L60" s="77">
        <v>60</v>
      </c>
      <c r="M60" s="77"/>
      <c r="N60" s="72"/>
      <c r="O60" s="79" t="s">
        <v>279</v>
      </c>
      <c r="P60" s="81">
        <v>43684.57509259259</v>
      </c>
      <c r="Q60" s="79" t="s">
        <v>315</v>
      </c>
      <c r="R60" s="79"/>
      <c r="S60" s="79"/>
      <c r="T60" s="79"/>
      <c r="U60" s="79"/>
      <c r="V60" s="82" t="s">
        <v>487</v>
      </c>
      <c r="W60" s="81">
        <v>43684.57509259259</v>
      </c>
      <c r="X60" s="82" t="s">
        <v>558</v>
      </c>
      <c r="Y60" s="79"/>
      <c r="Z60" s="79"/>
      <c r="AA60" s="83" t="s">
        <v>682</v>
      </c>
      <c r="AB60" s="83" t="s">
        <v>678</v>
      </c>
      <c r="AC60" s="79" t="b">
        <v>0</v>
      </c>
      <c r="AD60" s="79">
        <v>0</v>
      </c>
      <c r="AE60" s="83" t="s">
        <v>770</v>
      </c>
      <c r="AF60" s="79" t="b">
        <v>0</v>
      </c>
      <c r="AG60" s="79" t="s">
        <v>773</v>
      </c>
      <c r="AH60" s="79"/>
      <c r="AI60" s="83" t="s">
        <v>765</v>
      </c>
      <c r="AJ60" s="79" t="b">
        <v>0</v>
      </c>
      <c r="AK60" s="79">
        <v>0</v>
      </c>
      <c r="AL60" s="83" t="s">
        <v>765</v>
      </c>
      <c r="AM60" s="79" t="s">
        <v>776</v>
      </c>
      <c r="AN60" s="79" t="b">
        <v>0</v>
      </c>
      <c r="AO60" s="83" t="s">
        <v>678</v>
      </c>
      <c r="AP60" s="79" t="s">
        <v>176</v>
      </c>
      <c r="AQ60" s="79">
        <v>0</v>
      </c>
      <c r="AR60" s="79">
        <v>0</v>
      </c>
      <c r="AS60" s="79"/>
      <c r="AT60" s="79"/>
      <c r="AU60" s="79"/>
      <c r="AV60" s="79"/>
      <c r="AW60" s="79"/>
      <c r="AX60" s="79"/>
      <c r="AY60" s="79"/>
      <c r="AZ60" s="79"/>
      <c r="BA60">
        <v>5</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247</v>
      </c>
      <c r="B61" s="64" t="s">
        <v>245</v>
      </c>
      <c r="C61" s="65" t="s">
        <v>1819</v>
      </c>
      <c r="D61" s="66">
        <v>7.666666666666667</v>
      </c>
      <c r="E61" s="67" t="s">
        <v>136</v>
      </c>
      <c r="F61" s="68">
        <v>19.666666666666664</v>
      </c>
      <c r="G61" s="65"/>
      <c r="H61" s="69"/>
      <c r="I61" s="70"/>
      <c r="J61" s="70"/>
      <c r="K61" s="34" t="s">
        <v>65</v>
      </c>
      <c r="L61" s="77">
        <v>61</v>
      </c>
      <c r="M61" s="77"/>
      <c r="N61" s="72"/>
      <c r="O61" s="79" t="s">
        <v>279</v>
      </c>
      <c r="P61" s="81">
        <v>43684.60126157408</v>
      </c>
      <c r="Q61" s="79" t="s">
        <v>316</v>
      </c>
      <c r="R61" s="79"/>
      <c r="S61" s="79"/>
      <c r="T61" s="79"/>
      <c r="U61" s="79"/>
      <c r="V61" s="82" t="s">
        <v>487</v>
      </c>
      <c r="W61" s="81">
        <v>43684.60126157408</v>
      </c>
      <c r="X61" s="82" t="s">
        <v>559</v>
      </c>
      <c r="Y61" s="79"/>
      <c r="Z61" s="79"/>
      <c r="AA61" s="83" t="s">
        <v>683</v>
      </c>
      <c r="AB61" s="83" t="s">
        <v>679</v>
      </c>
      <c r="AC61" s="79" t="b">
        <v>0</v>
      </c>
      <c r="AD61" s="79">
        <v>0</v>
      </c>
      <c r="AE61" s="83" t="s">
        <v>770</v>
      </c>
      <c r="AF61" s="79" t="b">
        <v>0</v>
      </c>
      <c r="AG61" s="79" t="s">
        <v>773</v>
      </c>
      <c r="AH61" s="79"/>
      <c r="AI61" s="83" t="s">
        <v>765</v>
      </c>
      <c r="AJ61" s="79" t="b">
        <v>0</v>
      </c>
      <c r="AK61" s="79">
        <v>0</v>
      </c>
      <c r="AL61" s="83" t="s">
        <v>765</v>
      </c>
      <c r="AM61" s="79" t="s">
        <v>776</v>
      </c>
      <c r="AN61" s="79" t="b">
        <v>0</v>
      </c>
      <c r="AO61" s="83" t="s">
        <v>679</v>
      </c>
      <c r="AP61" s="79" t="s">
        <v>176</v>
      </c>
      <c r="AQ61" s="79">
        <v>0</v>
      </c>
      <c r="AR61" s="79">
        <v>0</v>
      </c>
      <c r="AS61" s="79"/>
      <c r="AT61" s="79"/>
      <c r="AU61" s="79"/>
      <c r="AV61" s="79"/>
      <c r="AW61" s="79"/>
      <c r="AX61" s="79"/>
      <c r="AY61" s="79"/>
      <c r="AZ61" s="79"/>
      <c r="BA61">
        <v>5</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247</v>
      </c>
      <c r="B62" s="64" t="s">
        <v>245</v>
      </c>
      <c r="C62" s="65" t="s">
        <v>1819</v>
      </c>
      <c r="D62" s="66">
        <v>7.666666666666667</v>
      </c>
      <c r="E62" s="67" t="s">
        <v>136</v>
      </c>
      <c r="F62" s="68">
        <v>19.666666666666664</v>
      </c>
      <c r="G62" s="65"/>
      <c r="H62" s="69"/>
      <c r="I62" s="70"/>
      <c r="J62" s="70"/>
      <c r="K62" s="34" t="s">
        <v>65</v>
      </c>
      <c r="L62" s="77">
        <v>62</v>
      </c>
      <c r="M62" s="77"/>
      <c r="N62" s="72"/>
      <c r="O62" s="79" t="s">
        <v>279</v>
      </c>
      <c r="P62" s="81">
        <v>43684.60309027778</v>
      </c>
      <c r="Q62" s="79" t="s">
        <v>317</v>
      </c>
      <c r="R62" s="79"/>
      <c r="S62" s="79"/>
      <c r="T62" s="79"/>
      <c r="U62" s="79"/>
      <c r="V62" s="82" t="s">
        <v>487</v>
      </c>
      <c r="W62" s="81">
        <v>43684.60309027778</v>
      </c>
      <c r="X62" s="82" t="s">
        <v>560</v>
      </c>
      <c r="Y62" s="79"/>
      <c r="Z62" s="79"/>
      <c r="AA62" s="83" t="s">
        <v>684</v>
      </c>
      <c r="AB62" s="83" t="s">
        <v>679</v>
      </c>
      <c r="AC62" s="79" t="b">
        <v>0</v>
      </c>
      <c r="AD62" s="79">
        <v>0</v>
      </c>
      <c r="AE62" s="83" t="s">
        <v>770</v>
      </c>
      <c r="AF62" s="79" t="b">
        <v>0</v>
      </c>
      <c r="AG62" s="79" t="s">
        <v>773</v>
      </c>
      <c r="AH62" s="79"/>
      <c r="AI62" s="83" t="s">
        <v>765</v>
      </c>
      <c r="AJ62" s="79" t="b">
        <v>0</v>
      </c>
      <c r="AK62" s="79">
        <v>0</v>
      </c>
      <c r="AL62" s="83" t="s">
        <v>765</v>
      </c>
      <c r="AM62" s="79" t="s">
        <v>776</v>
      </c>
      <c r="AN62" s="79" t="b">
        <v>0</v>
      </c>
      <c r="AO62" s="83" t="s">
        <v>679</v>
      </c>
      <c r="AP62" s="79" t="s">
        <v>176</v>
      </c>
      <c r="AQ62" s="79">
        <v>0</v>
      </c>
      <c r="AR62" s="79">
        <v>0</v>
      </c>
      <c r="AS62" s="79"/>
      <c r="AT62" s="79"/>
      <c r="AU62" s="79"/>
      <c r="AV62" s="79"/>
      <c r="AW62" s="79"/>
      <c r="AX62" s="79"/>
      <c r="AY62" s="79"/>
      <c r="AZ62" s="79"/>
      <c r="BA62">
        <v>5</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246</v>
      </c>
      <c r="B63" s="64" t="s">
        <v>268</v>
      </c>
      <c r="C63" s="65" t="s">
        <v>1820</v>
      </c>
      <c r="D63" s="66">
        <v>6.5</v>
      </c>
      <c r="E63" s="67" t="s">
        <v>136</v>
      </c>
      <c r="F63" s="68">
        <v>23.5</v>
      </c>
      <c r="G63" s="65"/>
      <c r="H63" s="69"/>
      <c r="I63" s="70"/>
      <c r="J63" s="70"/>
      <c r="K63" s="34" t="s">
        <v>65</v>
      </c>
      <c r="L63" s="77">
        <v>63</v>
      </c>
      <c r="M63" s="77"/>
      <c r="N63" s="72"/>
      <c r="O63" s="79" t="s">
        <v>279</v>
      </c>
      <c r="P63" s="81">
        <v>43684.470671296294</v>
      </c>
      <c r="Q63" s="79" t="s">
        <v>318</v>
      </c>
      <c r="R63" s="79"/>
      <c r="S63" s="79"/>
      <c r="T63" s="79" t="s">
        <v>445</v>
      </c>
      <c r="U63" s="82" t="s">
        <v>448</v>
      </c>
      <c r="V63" s="82" t="s">
        <v>448</v>
      </c>
      <c r="W63" s="81">
        <v>43684.470671296294</v>
      </c>
      <c r="X63" s="82" t="s">
        <v>561</v>
      </c>
      <c r="Y63" s="79"/>
      <c r="Z63" s="79"/>
      <c r="AA63" s="83" t="s">
        <v>685</v>
      </c>
      <c r="AB63" s="79"/>
      <c r="AC63" s="79" t="b">
        <v>0</v>
      </c>
      <c r="AD63" s="79">
        <v>7</v>
      </c>
      <c r="AE63" s="83" t="s">
        <v>765</v>
      </c>
      <c r="AF63" s="79" t="b">
        <v>0</v>
      </c>
      <c r="AG63" s="79" t="s">
        <v>773</v>
      </c>
      <c r="AH63" s="79"/>
      <c r="AI63" s="83" t="s">
        <v>765</v>
      </c>
      <c r="AJ63" s="79" t="b">
        <v>0</v>
      </c>
      <c r="AK63" s="79">
        <v>4</v>
      </c>
      <c r="AL63" s="83" t="s">
        <v>765</v>
      </c>
      <c r="AM63" s="79" t="s">
        <v>779</v>
      </c>
      <c r="AN63" s="79" t="b">
        <v>0</v>
      </c>
      <c r="AO63" s="83" t="s">
        <v>685</v>
      </c>
      <c r="AP63" s="79" t="s">
        <v>176</v>
      </c>
      <c r="AQ63" s="79">
        <v>0</v>
      </c>
      <c r="AR63" s="79">
        <v>0</v>
      </c>
      <c r="AS63" s="79"/>
      <c r="AT63" s="79"/>
      <c r="AU63" s="79"/>
      <c r="AV63" s="79"/>
      <c r="AW63" s="79"/>
      <c r="AX63" s="79"/>
      <c r="AY63" s="79"/>
      <c r="AZ63" s="79"/>
      <c r="BA63">
        <v>4</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18</v>
      </c>
      <c r="BK63" s="49">
        <v>100</v>
      </c>
      <c r="BL63" s="48">
        <v>18</v>
      </c>
    </row>
    <row r="64" spans="1:64" ht="15">
      <c r="A64" s="64" t="s">
        <v>246</v>
      </c>
      <c r="B64" s="64" t="s">
        <v>268</v>
      </c>
      <c r="C64" s="65" t="s">
        <v>1816</v>
      </c>
      <c r="D64" s="66">
        <v>3</v>
      </c>
      <c r="E64" s="67" t="s">
        <v>132</v>
      </c>
      <c r="F64" s="68">
        <v>35</v>
      </c>
      <c r="G64" s="65"/>
      <c r="H64" s="69"/>
      <c r="I64" s="70"/>
      <c r="J64" s="70"/>
      <c r="K64" s="34" t="s">
        <v>65</v>
      </c>
      <c r="L64" s="77">
        <v>64</v>
      </c>
      <c r="M64" s="77"/>
      <c r="N64" s="72"/>
      <c r="O64" s="79" t="s">
        <v>280</v>
      </c>
      <c r="P64" s="81">
        <v>43684.479733796295</v>
      </c>
      <c r="Q64" s="79" t="s">
        <v>319</v>
      </c>
      <c r="R64" s="79"/>
      <c r="S64" s="79"/>
      <c r="T64" s="79"/>
      <c r="U64" s="79"/>
      <c r="V64" s="82" t="s">
        <v>486</v>
      </c>
      <c r="W64" s="81">
        <v>43684.479733796295</v>
      </c>
      <c r="X64" s="82" t="s">
        <v>562</v>
      </c>
      <c r="Y64" s="79"/>
      <c r="Z64" s="79"/>
      <c r="AA64" s="83" t="s">
        <v>686</v>
      </c>
      <c r="AB64" s="83" t="s">
        <v>685</v>
      </c>
      <c r="AC64" s="79" t="b">
        <v>0</v>
      </c>
      <c r="AD64" s="79">
        <v>0</v>
      </c>
      <c r="AE64" s="83" t="s">
        <v>770</v>
      </c>
      <c r="AF64" s="79" t="b">
        <v>0</v>
      </c>
      <c r="AG64" s="79" t="s">
        <v>773</v>
      </c>
      <c r="AH64" s="79"/>
      <c r="AI64" s="83" t="s">
        <v>765</v>
      </c>
      <c r="AJ64" s="79" t="b">
        <v>0</v>
      </c>
      <c r="AK64" s="79">
        <v>0</v>
      </c>
      <c r="AL64" s="83" t="s">
        <v>765</v>
      </c>
      <c r="AM64" s="79" t="s">
        <v>779</v>
      </c>
      <c r="AN64" s="79" t="b">
        <v>0</v>
      </c>
      <c r="AO64" s="83" t="s">
        <v>685</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10</v>
      </c>
      <c r="BK64" s="49">
        <v>100</v>
      </c>
      <c r="BL64" s="48">
        <v>10</v>
      </c>
    </row>
    <row r="65" spans="1:64" ht="15">
      <c r="A65" s="64" t="s">
        <v>246</v>
      </c>
      <c r="B65" s="64" t="s">
        <v>268</v>
      </c>
      <c r="C65" s="65" t="s">
        <v>1820</v>
      </c>
      <c r="D65" s="66">
        <v>6.5</v>
      </c>
      <c r="E65" s="67" t="s">
        <v>136</v>
      </c>
      <c r="F65" s="68">
        <v>23.5</v>
      </c>
      <c r="G65" s="65"/>
      <c r="H65" s="69"/>
      <c r="I65" s="70"/>
      <c r="J65" s="70"/>
      <c r="K65" s="34" t="s">
        <v>65</v>
      </c>
      <c r="L65" s="77">
        <v>65</v>
      </c>
      <c r="M65" s="77"/>
      <c r="N65" s="72"/>
      <c r="O65" s="79" t="s">
        <v>279</v>
      </c>
      <c r="P65" s="81">
        <v>43684.539513888885</v>
      </c>
      <c r="Q65" s="79" t="s">
        <v>310</v>
      </c>
      <c r="R65" s="79"/>
      <c r="S65" s="79"/>
      <c r="T65" s="79"/>
      <c r="U65" s="79"/>
      <c r="V65" s="82" t="s">
        <v>486</v>
      </c>
      <c r="W65" s="81">
        <v>43684.539513888885</v>
      </c>
      <c r="X65" s="82" t="s">
        <v>553</v>
      </c>
      <c r="Y65" s="79"/>
      <c r="Z65" s="79"/>
      <c r="AA65" s="83" t="s">
        <v>677</v>
      </c>
      <c r="AB65" s="83" t="s">
        <v>680</v>
      </c>
      <c r="AC65" s="79" t="b">
        <v>0</v>
      </c>
      <c r="AD65" s="79">
        <v>2</v>
      </c>
      <c r="AE65" s="83" t="s">
        <v>771</v>
      </c>
      <c r="AF65" s="79" t="b">
        <v>0</v>
      </c>
      <c r="AG65" s="79" t="s">
        <v>773</v>
      </c>
      <c r="AH65" s="79"/>
      <c r="AI65" s="83" t="s">
        <v>765</v>
      </c>
      <c r="AJ65" s="79" t="b">
        <v>0</v>
      </c>
      <c r="AK65" s="79">
        <v>0</v>
      </c>
      <c r="AL65" s="83" t="s">
        <v>765</v>
      </c>
      <c r="AM65" s="79" t="s">
        <v>776</v>
      </c>
      <c r="AN65" s="79" t="b">
        <v>0</v>
      </c>
      <c r="AO65" s="83" t="s">
        <v>680</v>
      </c>
      <c r="AP65" s="79" t="s">
        <v>176</v>
      </c>
      <c r="AQ65" s="79">
        <v>0</v>
      </c>
      <c r="AR65" s="79">
        <v>0</v>
      </c>
      <c r="AS65" s="79"/>
      <c r="AT65" s="79"/>
      <c r="AU65" s="79"/>
      <c r="AV65" s="79"/>
      <c r="AW65" s="79"/>
      <c r="AX65" s="79"/>
      <c r="AY65" s="79"/>
      <c r="AZ65" s="79"/>
      <c r="BA65">
        <v>4</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246</v>
      </c>
      <c r="B66" s="64" t="s">
        <v>247</v>
      </c>
      <c r="C66" s="65" t="s">
        <v>1817</v>
      </c>
      <c r="D66" s="66">
        <v>5.333333333333334</v>
      </c>
      <c r="E66" s="67" t="s">
        <v>136</v>
      </c>
      <c r="F66" s="68">
        <v>27.333333333333332</v>
      </c>
      <c r="G66" s="65"/>
      <c r="H66" s="69"/>
      <c r="I66" s="70"/>
      <c r="J66" s="70"/>
      <c r="K66" s="34" t="s">
        <v>66</v>
      </c>
      <c r="L66" s="77">
        <v>66</v>
      </c>
      <c r="M66" s="77"/>
      <c r="N66" s="72"/>
      <c r="O66" s="79" t="s">
        <v>280</v>
      </c>
      <c r="P66" s="81">
        <v>43684.539513888885</v>
      </c>
      <c r="Q66" s="79" t="s">
        <v>310</v>
      </c>
      <c r="R66" s="79"/>
      <c r="S66" s="79"/>
      <c r="T66" s="79"/>
      <c r="U66" s="79"/>
      <c r="V66" s="82" t="s">
        <v>486</v>
      </c>
      <c r="W66" s="81">
        <v>43684.539513888885</v>
      </c>
      <c r="X66" s="82" t="s">
        <v>553</v>
      </c>
      <c r="Y66" s="79"/>
      <c r="Z66" s="79"/>
      <c r="AA66" s="83" t="s">
        <v>677</v>
      </c>
      <c r="AB66" s="83" t="s">
        <v>680</v>
      </c>
      <c r="AC66" s="79" t="b">
        <v>0</v>
      </c>
      <c r="AD66" s="79">
        <v>2</v>
      </c>
      <c r="AE66" s="83" t="s">
        <v>771</v>
      </c>
      <c r="AF66" s="79" t="b">
        <v>0</v>
      </c>
      <c r="AG66" s="79" t="s">
        <v>773</v>
      </c>
      <c r="AH66" s="79"/>
      <c r="AI66" s="83" t="s">
        <v>765</v>
      </c>
      <c r="AJ66" s="79" t="b">
        <v>0</v>
      </c>
      <c r="AK66" s="79">
        <v>0</v>
      </c>
      <c r="AL66" s="83" t="s">
        <v>765</v>
      </c>
      <c r="AM66" s="79" t="s">
        <v>776</v>
      </c>
      <c r="AN66" s="79" t="b">
        <v>0</v>
      </c>
      <c r="AO66" s="83" t="s">
        <v>680</v>
      </c>
      <c r="AP66" s="79" t="s">
        <v>176</v>
      </c>
      <c r="AQ66" s="79">
        <v>0</v>
      </c>
      <c r="AR66" s="79">
        <v>0</v>
      </c>
      <c r="AS66" s="79"/>
      <c r="AT66" s="79"/>
      <c r="AU66" s="79"/>
      <c r="AV66" s="79"/>
      <c r="AW66" s="79"/>
      <c r="AX66" s="79"/>
      <c r="AY66" s="79"/>
      <c r="AZ66" s="79"/>
      <c r="BA66">
        <v>3</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17</v>
      </c>
      <c r="BK66" s="49">
        <v>100</v>
      </c>
      <c r="BL66" s="48">
        <v>17</v>
      </c>
    </row>
    <row r="67" spans="1:64" ht="15">
      <c r="A67" s="64" t="s">
        <v>246</v>
      </c>
      <c r="B67" s="64" t="s">
        <v>268</v>
      </c>
      <c r="C67" s="65" t="s">
        <v>1820</v>
      </c>
      <c r="D67" s="66">
        <v>6.5</v>
      </c>
      <c r="E67" s="67" t="s">
        <v>136</v>
      </c>
      <c r="F67" s="68">
        <v>23.5</v>
      </c>
      <c r="G67" s="65"/>
      <c r="H67" s="69"/>
      <c r="I67" s="70"/>
      <c r="J67" s="70"/>
      <c r="K67" s="34" t="s">
        <v>65</v>
      </c>
      <c r="L67" s="77">
        <v>67</v>
      </c>
      <c r="M67" s="77"/>
      <c r="N67" s="72"/>
      <c r="O67" s="79" t="s">
        <v>279</v>
      </c>
      <c r="P67" s="81">
        <v>43684.570127314815</v>
      </c>
      <c r="Q67" s="79" t="s">
        <v>311</v>
      </c>
      <c r="R67" s="79"/>
      <c r="S67" s="79"/>
      <c r="T67" s="79"/>
      <c r="U67" s="79"/>
      <c r="V67" s="82" t="s">
        <v>486</v>
      </c>
      <c r="W67" s="81">
        <v>43684.570127314815</v>
      </c>
      <c r="X67" s="82" t="s">
        <v>554</v>
      </c>
      <c r="Y67" s="79"/>
      <c r="Z67" s="79"/>
      <c r="AA67" s="83" t="s">
        <v>678</v>
      </c>
      <c r="AB67" s="83" t="s">
        <v>681</v>
      </c>
      <c r="AC67" s="79" t="b">
        <v>0</v>
      </c>
      <c r="AD67" s="79">
        <v>0</v>
      </c>
      <c r="AE67" s="83" t="s">
        <v>771</v>
      </c>
      <c r="AF67" s="79" t="b">
        <v>0</v>
      </c>
      <c r="AG67" s="79" t="s">
        <v>773</v>
      </c>
      <c r="AH67" s="79"/>
      <c r="AI67" s="83" t="s">
        <v>765</v>
      </c>
      <c r="AJ67" s="79" t="b">
        <v>0</v>
      </c>
      <c r="AK67" s="79">
        <v>0</v>
      </c>
      <c r="AL67" s="83" t="s">
        <v>765</v>
      </c>
      <c r="AM67" s="79" t="s">
        <v>776</v>
      </c>
      <c r="AN67" s="79" t="b">
        <v>0</v>
      </c>
      <c r="AO67" s="83" t="s">
        <v>681</v>
      </c>
      <c r="AP67" s="79" t="s">
        <v>176</v>
      </c>
      <c r="AQ67" s="79">
        <v>0</v>
      </c>
      <c r="AR67" s="79">
        <v>0</v>
      </c>
      <c r="AS67" s="79"/>
      <c r="AT67" s="79"/>
      <c r="AU67" s="79"/>
      <c r="AV67" s="79"/>
      <c r="AW67" s="79"/>
      <c r="AX67" s="79"/>
      <c r="AY67" s="79"/>
      <c r="AZ67" s="79"/>
      <c r="BA67">
        <v>4</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246</v>
      </c>
      <c r="B68" s="64" t="s">
        <v>247</v>
      </c>
      <c r="C68" s="65" t="s">
        <v>1817</v>
      </c>
      <c r="D68" s="66">
        <v>5.333333333333334</v>
      </c>
      <c r="E68" s="67" t="s">
        <v>136</v>
      </c>
      <c r="F68" s="68">
        <v>27.333333333333332</v>
      </c>
      <c r="G68" s="65"/>
      <c r="H68" s="69"/>
      <c r="I68" s="70"/>
      <c r="J68" s="70"/>
      <c r="K68" s="34" t="s">
        <v>66</v>
      </c>
      <c r="L68" s="77">
        <v>68</v>
      </c>
      <c r="M68" s="77"/>
      <c r="N68" s="72"/>
      <c r="O68" s="79" t="s">
        <v>280</v>
      </c>
      <c r="P68" s="81">
        <v>43684.570127314815</v>
      </c>
      <c r="Q68" s="79" t="s">
        <v>311</v>
      </c>
      <c r="R68" s="79"/>
      <c r="S68" s="79"/>
      <c r="T68" s="79"/>
      <c r="U68" s="79"/>
      <c r="V68" s="82" t="s">
        <v>486</v>
      </c>
      <c r="W68" s="81">
        <v>43684.570127314815</v>
      </c>
      <c r="X68" s="82" t="s">
        <v>554</v>
      </c>
      <c r="Y68" s="79"/>
      <c r="Z68" s="79"/>
      <c r="AA68" s="83" t="s">
        <v>678</v>
      </c>
      <c r="AB68" s="83" t="s">
        <v>681</v>
      </c>
      <c r="AC68" s="79" t="b">
        <v>0</v>
      </c>
      <c r="AD68" s="79">
        <v>0</v>
      </c>
      <c r="AE68" s="83" t="s">
        <v>771</v>
      </c>
      <c r="AF68" s="79" t="b">
        <v>0</v>
      </c>
      <c r="AG68" s="79" t="s">
        <v>773</v>
      </c>
      <c r="AH68" s="79"/>
      <c r="AI68" s="83" t="s">
        <v>765</v>
      </c>
      <c r="AJ68" s="79" t="b">
        <v>0</v>
      </c>
      <c r="AK68" s="79">
        <v>0</v>
      </c>
      <c r="AL68" s="83" t="s">
        <v>765</v>
      </c>
      <c r="AM68" s="79" t="s">
        <v>776</v>
      </c>
      <c r="AN68" s="79" t="b">
        <v>0</v>
      </c>
      <c r="AO68" s="83" t="s">
        <v>681</v>
      </c>
      <c r="AP68" s="79" t="s">
        <v>176</v>
      </c>
      <c r="AQ68" s="79">
        <v>0</v>
      </c>
      <c r="AR68" s="79">
        <v>0</v>
      </c>
      <c r="AS68" s="79"/>
      <c r="AT68" s="79"/>
      <c r="AU68" s="79"/>
      <c r="AV68" s="79"/>
      <c r="AW68" s="79"/>
      <c r="AX68" s="79"/>
      <c r="AY68" s="79"/>
      <c r="AZ68" s="79"/>
      <c r="BA68">
        <v>3</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40</v>
      </c>
      <c r="BK68" s="49">
        <v>100</v>
      </c>
      <c r="BL68" s="48">
        <v>40</v>
      </c>
    </row>
    <row r="69" spans="1:64" ht="15">
      <c r="A69" s="64" t="s">
        <v>246</v>
      </c>
      <c r="B69" s="64" t="s">
        <v>268</v>
      </c>
      <c r="C69" s="65" t="s">
        <v>1820</v>
      </c>
      <c r="D69" s="66">
        <v>6.5</v>
      </c>
      <c r="E69" s="67" t="s">
        <v>136</v>
      </c>
      <c r="F69" s="68">
        <v>23.5</v>
      </c>
      <c r="G69" s="65"/>
      <c r="H69" s="69"/>
      <c r="I69" s="70"/>
      <c r="J69" s="70"/>
      <c r="K69" s="34" t="s">
        <v>65</v>
      </c>
      <c r="L69" s="77">
        <v>69</v>
      </c>
      <c r="M69" s="77"/>
      <c r="N69" s="72"/>
      <c r="O69" s="79" t="s">
        <v>279</v>
      </c>
      <c r="P69" s="81">
        <v>43684.584756944445</v>
      </c>
      <c r="Q69" s="79" t="s">
        <v>312</v>
      </c>
      <c r="R69" s="79"/>
      <c r="S69" s="79"/>
      <c r="T69" s="79"/>
      <c r="U69" s="79"/>
      <c r="V69" s="82" t="s">
        <v>486</v>
      </c>
      <c r="W69" s="81">
        <v>43684.584756944445</v>
      </c>
      <c r="X69" s="82" t="s">
        <v>555</v>
      </c>
      <c r="Y69" s="79"/>
      <c r="Z69" s="79"/>
      <c r="AA69" s="83" t="s">
        <v>679</v>
      </c>
      <c r="AB69" s="83" t="s">
        <v>682</v>
      </c>
      <c r="AC69" s="79" t="b">
        <v>0</v>
      </c>
      <c r="AD69" s="79">
        <v>0</v>
      </c>
      <c r="AE69" s="83" t="s">
        <v>771</v>
      </c>
      <c r="AF69" s="79" t="b">
        <v>0</v>
      </c>
      <c r="AG69" s="79" t="s">
        <v>773</v>
      </c>
      <c r="AH69" s="79"/>
      <c r="AI69" s="83" t="s">
        <v>765</v>
      </c>
      <c r="AJ69" s="79" t="b">
        <v>0</v>
      </c>
      <c r="AK69" s="79">
        <v>0</v>
      </c>
      <c r="AL69" s="83" t="s">
        <v>765</v>
      </c>
      <c r="AM69" s="79" t="s">
        <v>776</v>
      </c>
      <c r="AN69" s="79" t="b">
        <v>0</v>
      </c>
      <c r="AO69" s="83" t="s">
        <v>682</v>
      </c>
      <c r="AP69" s="79" t="s">
        <v>176</v>
      </c>
      <c r="AQ69" s="79">
        <v>0</v>
      </c>
      <c r="AR69" s="79">
        <v>0</v>
      </c>
      <c r="AS69" s="79"/>
      <c r="AT69" s="79"/>
      <c r="AU69" s="79"/>
      <c r="AV69" s="79"/>
      <c r="AW69" s="79"/>
      <c r="AX69" s="79"/>
      <c r="AY69" s="79"/>
      <c r="AZ69" s="79"/>
      <c r="BA69">
        <v>4</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246</v>
      </c>
      <c r="B70" s="64" t="s">
        <v>247</v>
      </c>
      <c r="C70" s="65" t="s">
        <v>1817</v>
      </c>
      <c r="D70" s="66">
        <v>5.333333333333334</v>
      </c>
      <c r="E70" s="67" t="s">
        <v>136</v>
      </c>
      <c r="F70" s="68">
        <v>27.333333333333332</v>
      </c>
      <c r="G70" s="65"/>
      <c r="H70" s="69"/>
      <c r="I70" s="70"/>
      <c r="J70" s="70"/>
      <c r="K70" s="34" t="s">
        <v>66</v>
      </c>
      <c r="L70" s="77">
        <v>70</v>
      </c>
      <c r="M70" s="77"/>
      <c r="N70" s="72"/>
      <c r="O70" s="79" t="s">
        <v>280</v>
      </c>
      <c r="P70" s="81">
        <v>43684.584756944445</v>
      </c>
      <c r="Q70" s="79" t="s">
        <v>312</v>
      </c>
      <c r="R70" s="79"/>
      <c r="S70" s="79"/>
      <c r="T70" s="79"/>
      <c r="U70" s="79"/>
      <c r="V70" s="82" t="s">
        <v>486</v>
      </c>
      <c r="W70" s="81">
        <v>43684.584756944445</v>
      </c>
      <c r="X70" s="82" t="s">
        <v>555</v>
      </c>
      <c r="Y70" s="79"/>
      <c r="Z70" s="79"/>
      <c r="AA70" s="83" t="s">
        <v>679</v>
      </c>
      <c r="AB70" s="83" t="s">
        <v>682</v>
      </c>
      <c r="AC70" s="79" t="b">
        <v>0</v>
      </c>
      <c r="AD70" s="79">
        <v>0</v>
      </c>
      <c r="AE70" s="83" t="s">
        <v>771</v>
      </c>
      <c r="AF70" s="79" t="b">
        <v>0</v>
      </c>
      <c r="AG70" s="79" t="s">
        <v>773</v>
      </c>
      <c r="AH70" s="79"/>
      <c r="AI70" s="83" t="s">
        <v>765</v>
      </c>
      <c r="AJ70" s="79" t="b">
        <v>0</v>
      </c>
      <c r="AK70" s="79">
        <v>0</v>
      </c>
      <c r="AL70" s="83" t="s">
        <v>765</v>
      </c>
      <c r="AM70" s="79" t="s">
        <v>776</v>
      </c>
      <c r="AN70" s="79" t="b">
        <v>0</v>
      </c>
      <c r="AO70" s="83" t="s">
        <v>682</v>
      </c>
      <c r="AP70" s="79" t="s">
        <v>176</v>
      </c>
      <c r="AQ70" s="79">
        <v>0</v>
      </c>
      <c r="AR70" s="79">
        <v>0</v>
      </c>
      <c r="AS70" s="79"/>
      <c r="AT70" s="79"/>
      <c r="AU70" s="79"/>
      <c r="AV70" s="79"/>
      <c r="AW70" s="79"/>
      <c r="AX70" s="79"/>
      <c r="AY70" s="79"/>
      <c r="AZ70" s="79"/>
      <c r="BA70">
        <v>3</v>
      </c>
      <c r="BB70" s="78" t="str">
        <f>REPLACE(INDEX(GroupVertices[Group],MATCH(Edges[[#This Row],[Vertex 1]],GroupVertices[Vertex],0)),1,1,"")</f>
        <v>3</v>
      </c>
      <c r="BC70" s="78" t="str">
        <f>REPLACE(INDEX(GroupVertices[Group],MATCH(Edges[[#This Row],[Vertex 2]],GroupVertices[Vertex],0)),1,1,"")</f>
        <v>3</v>
      </c>
      <c r="BD70" s="48">
        <v>1</v>
      </c>
      <c r="BE70" s="49">
        <v>1.8867924528301887</v>
      </c>
      <c r="BF70" s="48">
        <v>1</v>
      </c>
      <c r="BG70" s="49">
        <v>1.8867924528301887</v>
      </c>
      <c r="BH70" s="48">
        <v>0</v>
      </c>
      <c r="BI70" s="49">
        <v>0</v>
      </c>
      <c r="BJ70" s="48">
        <v>51</v>
      </c>
      <c r="BK70" s="49">
        <v>96.22641509433963</v>
      </c>
      <c r="BL70" s="48">
        <v>53</v>
      </c>
    </row>
    <row r="71" spans="1:64" ht="15">
      <c r="A71" s="64" t="s">
        <v>247</v>
      </c>
      <c r="B71" s="64" t="s">
        <v>246</v>
      </c>
      <c r="C71" s="65" t="s">
        <v>1819</v>
      </c>
      <c r="D71" s="66">
        <v>7.666666666666667</v>
      </c>
      <c r="E71" s="67" t="s">
        <v>136</v>
      </c>
      <c r="F71" s="68">
        <v>19.666666666666664</v>
      </c>
      <c r="G71" s="65"/>
      <c r="H71" s="69"/>
      <c r="I71" s="70"/>
      <c r="J71" s="70"/>
      <c r="K71" s="34" t="s">
        <v>66</v>
      </c>
      <c r="L71" s="77">
        <v>71</v>
      </c>
      <c r="M71" s="77"/>
      <c r="N71" s="72"/>
      <c r="O71" s="79" t="s">
        <v>280</v>
      </c>
      <c r="P71" s="81">
        <v>43684.535405092596</v>
      </c>
      <c r="Q71" s="79" t="s">
        <v>313</v>
      </c>
      <c r="R71" s="79"/>
      <c r="S71" s="79"/>
      <c r="T71" s="79"/>
      <c r="U71" s="79"/>
      <c r="V71" s="82" t="s">
        <v>487</v>
      </c>
      <c r="W71" s="81">
        <v>43684.535405092596</v>
      </c>
      <c r="X71" s="82" t="s">
        <v>556</v>
      </c>
      <c r="Y71" s="79"/>
      <c r="Z71" s="79"/>
      <c r="AA71" s="83" t="s">
        <v>680</v>
      </c>
      <c r="AB71" s="83" t="s">
        <v>685</v>
      </c>
      <c r="AC71" s="79" t="b">
        <v>0</v>
      </c>
      <c r="AD71" s="79">
        <v>1</v>
      </c>
      <c r="AE71" s="83" t="s">
        <v>770</v>
      </c>
      <c r="AF71" s="79" t="b">
        <v>0</v>
      </c>
      <c r="AG71" s="79" t="s">
        <v>773</v>
      </c>
      <c r="AH71" s="79"/>
      <c r="AI71" s="83" t="s">
        <v>765</v>
      </c>
      <c r="AJ71" s="79" t="b">
        <v>0</v>
      </c>
      <c r="AK71" s="79">
        <v>0</v>
      </c>
      <c r="AL71" s="83" t="s">
        <v>765</v>
      </c>
      <c r="AM71" s="79" t="s">
        <v>776</v>
      </c>
      <c r="AN71" s="79" t="b">
        <v>0</v>
      </c>
      <c r="AO71" s="83" t="s">
        <v>685</v>
      </c>
      <c r="AP71" s="79" t="s">
        <v>176</v>
      </c>
      <c r="AQ71" s="79">
        <v>0</v>
      </c>
      <c r="AR71" s="79">
        <v>0</v>
      </c>
      <c r="AS71" s="79"/>
      <c r="AT71" s="79"/>
      <c r="AU71" s="79"/>
      <c r="AV71" s="79"/>
      <c r="AW71" s="79"/>
      <c r="AX71" s="79"/>
      <c r="AY71" s="79"/>
      <c r="AZ71" s="79"/>
      <c r="BA71">
        <v>5</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247</v>
      </c>
      <c r="B72" s="64" t="s">
        <v>246</v>
      </c>
      <c r="C72" s="65" t="s">
        <v>1819</v>
      </c>
      <c r="D72" s="66">
        <v>7.666666666666667</v>
      </c>
      <c r="E72" s="67" t="s">
        <v>136</v>
      </c>
      <c r="F72" s="68">
        <v>19.666666666666664</v>
      </c>
      <c r="G72" s="65"/>
      <c r="H72" s="69"/>
      <c r="I72" s="70"/>
      <c r="J72" s="70"/>
      <c r="K72" s="34" t="s">
        <v>66</v>
      </c>
      <c r="L72" s="77">
        <v>72</v>
      </c>
      <c r="M72" s="77"/>
      <c r="N72" s="72"/>
      <c r="O72" s="79" t="s">
        <v>280</v>
      </c>
      <c r="P72" s="81">
        <v>43684.566099537034</v>
      </c>
      <c r="Q72" s="79" t="s">
        <v>314</v>
      </c>
      <c r="R72" s="79"/>
      <c r="S72" s="79"/>
      <c r="T72" s="79"/>
      <c r="U72" s="79"/>
      <c r="V72" s="82" t="s">
        <v>487</v>
      </c>
      <c r="W72" s="81">
        <v>43684.566099537034</v>
      </c>
      <c r="X72" s="82" t="s">
        <v>557</v>
      </c>
      <c r="Y72" s="79"/>
      <c r="Z72" s="79"/>
      <c r="AA72" s="83" t="s">
        <v>681</v>
      </c>
      <c r="AB72" s="83" t="s">
        <v>677</v>
      </c>
      <c r="AC72" s="79" t="b">
        <v>0</v>
      </c>
      <c r="AD72" s="79">
        <v>0</v>
      </c>
      <c r="AE72" s="83" t="s">
        <v>770</v>
      </c>
      <c r="AF72" s="79" t="b">
        <v>0</v>
      </c>
      <c r="AG72" s="79" t="s">
        <v>773</v>
      </c>
      <c r="AH72" s="79"/>
      <c r="AI72" s="83" t="s">
        <v>765</v>
      </c>
      <c r="AJ72" s="79" t="b">
        <v>0</v>
      </c>
      <c r="AK72" s="79">
        <v>0</v>
      </c>
      <c r="AL72" s="83" t="s">
        <v>765</v>
      </c>
      <c r="AM72" s="79" t="s">
        <v>776</v>
      </c>
      <c r="AN72" s="79" t="b">
        <v>0</v>
      </c>
      <c r="AO72" s="83" t="s">
        <v>677</v>
      </c>
      <c r="AP72" s="79" t="s">
        <v>176</v>
      </c>
      <c r="AQ72" s="79">
        <v>0</v>
      </c>
      <c r="AR72" s="79">
        <v>0</v>
      </c>
      <c r="AS72" s="79"/>
      <c r="AT72" s="79"/>
      <c r="AU72" s="79"/>
      <c r="AV72" s="79"/>
      <c r="AW72" s="79"/>
      <c r="AX72" s="79"/>
      <c r="AY72" s="79"/>
      <c r="AZ72" s="79"/>
      <c r="BA72">
        <v>5</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247</v>
      </c>
      <c r="B73" s="64" t="s">
        <v>246</v>
      </c>
      <c r="C73" s="65" t="s">
        <v>1819</v>
      </c>
      <c r="D73" s="66">
        <v>7.666666666666667</v>
      </c>
      <c r="E73" s="67" t="s">
        <v>136</v>
      </c>
      <c r="F73" s="68">
        <v>19.666666666666664</v>
      </c>
      <c r="G73" s="65"/>
      <c r="H73" s="69"/>
      <c r="I73" s="70"/>
      <c r="J73" s="70"/>
      <c r="K73" s="34" t="s">
        <v>66</v>
      </c>
      <c r="L73" s="77">
        <v>73</v>
      </c>
      <c r="M73" s="77"/>
      <c r="N73" s="72"/>
      <c r="O73" s="79" t="s">
        <v>280</v>
      </c>
      <c r="P73" s="81">
        <v>43684.57509259259</v>
      </c>
      <c r="Q73" s="79" t="s">
        <v>315</v>
      </c>
      <c r="R73" s="79"/>
      <c r="S73" s="79"/>
      <c r="T73" s="79"/>
      <c r="U73" s="79"/>
      <c r="V73" s="82" t="s">
        <v>487</v>
      </c>
      <c r="W73" s="81">
        <v>43684.57509259259</v>
      </c>
      <c r="X73" s="82" t="s">
        <v>558</v>
      </c>
      <c r="Y73" s="79"/>
      <c r="Z73" s="79"/>
      <c r="AA73" s="83" t="s">
        <v>682</v>
      </c>
      <c r="AB73" s="83" t="s">
        <v>678</v>
      </c>
      <c r="AC73" s="79" t="b">
        <v>0</v>
      </c>
      <c r="AD73" s="79">
        <v>0</v>
      </c>
      <c r="AE73" s="83" t="s">
        <v>770</v>
      </c>
      <c r="AF73" s="79" t="b">
        <v>0</v>
      </c>
      <c r="AG73" s="79" t="s">
        <v>773</v>
      </c>
      <c r="AH73" s="79"/>
      <c r="AI73" s="83" t="s">
        <v>765</v>
      </c>
      <c r="AJ73" s="79" t="b">
        <v>0</v>
      </c>
      <c r="AK73" s="79">
        <v>0</v>
      </c>
      <c r="AL73" s="83" t="s">
        <v>765</v>
      </c>
      <c r="AM73" s="79" t="s">
        <v>776</v>
      </c>
      <c r="AN73" s="79" t="b">
        <v>0</v>
      </c>
      <c r="AO73" s="83" t="s">
        <v>678</v>
      </c>
      <c r="AP73" s="79" t="s">
        <v>176</v>
      </c>
      <c r="AQ73" s="79">
        <v>0</v>
      </c>
      <c r="AR73" s="79">
        <v>0</v>
      </c>
      <c r="AS73" s="79"/>
      <c r="AT73" s="79"/>
      <c r="AU73" s="79"/>
      <c r="AV73" s="79"/>
      <c r="AW73" s="79"/>
      <c r="AX73" s="79"/>
      <c r="AY73" s="79"/>
      <c r="AZ73" s="79"/>
      <c r="BA73">
        <v>5</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247</v>
      </c>
      <c r="B74" s="64" t="s">
        <v>246</v>
      </c>
      <c r="C74" s="65" t="s">
        <v>1819</v>
      </c>
      <c r="D74" s="66">
        <v>7.666666666666667</v>
      </c>
      <c r="E74" s="67" t="s">
        <v>136</v>
      </c>
      <c r="F74" s="68">
        <v>19.666666666666664</v>
      </c>
      <c r="G74" s="65"/>
      <c r="H74" s="69"/>
      <c r="I74" s="70"/>
      <c r="J74" s="70"/>
      <c r="K74" s="34" t="s">
        <v>66</v>
      </c>
      <c r="L74" s="77">
        <v>74</v>
      </c>
      <c r="M74" s="77"/>
      <c r="N74" s="72"/>
      <c r="O74" s="79" t="s">
        <v>280</v>
      </c>
      <c r="P74" s="81">
        <v>43684.60126157408</v>
      </c>
      <c r="Q74" s="79" t="s">
        <v>316</v>
      </c>
      <c r="R74" s="79"/>
      <c r="S74" s="79"/>
      <c r="T74" s="79"/>
      <c r="U74" s="79"/>
      <c r="V74" s="82" t="s">
        <v>487</v>
      </c>
      <c r="W74" s="81">
        <v>43684.60126157408</v>
      </c>
      <c r="X74" s="82" t="s">
        <v>559</v>
      </c>
      <c r="Y74" s="79"/>
      <c r="Z74" s="79"/>
      <c r="AA74" s="83" t="s">
        <v>683</v>
      </c>
      <c r="AB74" s="83" t="s">
        <v>679</v>
      </c>
      <c r="AC74" s="79" t="b">
        <v>0</v>
      </c>
      <c r="AD74" s="79">
        <v>0</v>
      </c>
      <c r="AE74" s="83" t="s">
        <v>770</v>
      </c>
      <c r="AF74" s="79" t="b">
        <v>0</v>
      </c>
      <c r="AG74" s="79" t="s">
        <v>773</v>
      </c>
      <c r="AH74" s="79"/>
      <c r="AI74" s="83" t="s">
        <v>765</v>
      </c>
      <c r="AJ74" s="79" t="b">
        <v>0</v>
      </c>
      <c r="AK74" s="79">
        <v>0</v>
      </c>
      <c r="AL74" s="83" t="s">
        <v>765</v>
      </c>
      <c r="AM74" s="79" t="s">
        <v>776</v>
      </c>
      <c r="AN74" s="79" t="b">
        <v>0</v>
      </c>
      <c r="AO74" s="83" t="s">
        <v>679</v>
      </c>
      <c r="AP74" s="79" t="s">
        <v>176</v>
      </c>
      <c r="AQ74" s="79">
        <v>0</v>
      </c>
      <c r="AR74" s="79">
        <v>0</v>
      </c>
      <c r="AS74" s="79"/>
      <c r="AT74" s="79"/>
      <c r="AU74" s="79"/>
      <c r="AV74" s="79"/>
      <c r="AW74" s="79"/>
      <c r="AX74" s="79"/>
      <c r="AY74" s="79"/>
      <c r="AZ74" s="79"/>
      <c r="BA74">
        <v>5</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247</v>
      </c>
      <c r="B75" s="64" t="s">
        <v>246</v>
      </c>
      <c r="C75" s="65" t="s">
        <v>1819</v>
      </c>
      <c r="D75" s="66">
        <v>7.666666666666667</v>
      </c>
      <c r="E75" s="67" t="s">
        <v>136</v>
      </c>
      <c r="F75" s="68">
        <v>19.666666666666664</v>
      </c>
      <c r="G75" s="65"/>
      <c r="H75" s="69"/>
      <c r="I75" s="70"/>
      <c r="J75" s="70"/>
      <c r="K75" s="34" t="s">
        <v>66</v>
      </c>
      <c r="L75" s="77">
        <v>75</v>
      </c>
      <c r="M75" s="77"/>
      <c r="N75" s="72"/>
      <c r="O75" s="79" t="s">
        <v>280</v>
      </c>
      <c r="P75" s="81">
        <v>43684.60309027778</v>
      </c>
      <c r="Q75" s="79" t="s">
        <v>317</v>
      </c>
      <c r="R75" s="79"/>
      <c r="S75" s="79"/>
      <c r="T75" s="79"/>
      <c r="U75" s="79"/>
      <c r="V75" s="82" t="s">
        <v>487</v>
      </c>
      <c r="W75" s="81">
        <v>43684.60309027778</v>
      </c>
      <c r="X75" s="82" t="s">
        <v>560</v>
      </c>
      <c r="Y75" s="79"/>
      <c r="Z75" s="79"/>
      <c r="AA75" s="83" t="s">
        <v>684</v>
      </c>
      <c r="AB75" s="83" t="s">
        <v>679</v>
      </c>
      <c r="AC75" s="79" t="b">
        <v>0</v>
      </c>
      <c r="AD75" s="79">
        <v>0</v>
      </c>
      <c r="AE75" s="83" t="s">
        <v>770</v>
      </c>
      <c r="AF75" s="79" t="b">
        <v>0</v>
      </c>
      <c r="AG75" s="79" t="s">
        <v>773</v>
      </c>
      <c r="AH75" s="79"/>
      <c r="AI75" s="83" t="s">
        <v>765</v>
      </c>
      <c r="AJ75" s="79" t="b">
        <v>0</v>
      </c>
      <c r="AK75" s="79">
        <v>0</v>
      </c>
      <c r="AL75" s="83" t="s">
        <v>765</v>
      </c>
      <c r="AM75" s="79" t="s">
        <v>776</v>
      </c>
      <c r="AN75" s="79" t="b">
        <v>0</v>
      </c>
      <c r="AO75" s="83" t="s">
        <v>679</v>
      </c>
      <c r="AP75" s="79" t="s">
        <v>176</v>
      </c>
      <c r="AQ75" s="79">
        <v>0</v>
      </c>
      <c r="AR75" s="79">
        <v>0</v>
      </c>
      <c r="AS75" s="79"/>
      <c r="AT75" s="79"/>
      <c r="AU75" s="79"/>
      <c r="AV75" s="79"/>
      <c r="AW75" s="79"/>
      <c r="AX75" s="79"/>
      <c r="AY75" s="79"/>
      <c r="AZ75" s="79"/>
      <c r="BA75">
        <v>5</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247</v>
      </c>
      <c r="B76" s="64" t="s">
        <v>268</v>
      </c>
      <c r="C76" s="65" t="s">
        <v>1819</v>
      </c>
      <c r="D76" s="66">
        <v>7.666666666666667</v>
      </c>
      <c r="E76" s="67" t="s">
        <v>136</v>
      </c>
      <c r="F76" s="68">
        <v>19.666666666666664</v>
      </c>
      <c r="G76" s="65"/>
      <c r="H76" s="69"/>
      <c r="I76" s="70"/>
      <c r="J76" s="70"/>
      <c r="K76" s="34" t="s">
        <v>65</v>
      </c>
      <c r="L76" s="77">
        <v>76</v>
      </c>
      <c r="M76" s="77"/>
      <c r="N76" s="72"/>
      <c r="O76" s="79" t="s">
        <v>279</v>
      </c>
      <c r="P76" s="81">
        <v>43684.535405092596</v>
      </c>
      <c r="Q76" s="79" t="s">
        <v>313</v>
      </c>
      <c r="R76" s="79"/>
      <c r="S76" s="79"/>
      <c r="T76" s="79"/>
      <c r="U76" s="79"/>
      <c r="V76" s="82" t="s">
        <v>487</v>
      </c>
      <c r="W76" s="81">
        <v>43684.535405092596</v>
      </c>
      <c r="X76" s="82" t="s">
        <v>556</v>
      </c>
      <c r="Y76" s="79"/>
      <c r="Z76" s="79"/>
      <c r="AA76" s="83" t="s">
        <v>680</v>
      </c>
      <c r="AB76" s="83" t="s">
        <v>685</v>
      </c>
      <c r="AC76" s="79" t="b">
        <v>0</v>
      </c>
      <c r="AD76" s="79">
        <v>1</v>
      </c>
      <c r="AE76" s="83" t="s">
        <v>770</v>
      </c>
      <c r="AF76" s="79" t="b">
        <v>0</v>
      </c>
      <c r="AG76" s="79" t="s">
        <v>773</v>
      </c>
      <c r="AH76" s="79"/>
      <c r="AI76" s="83" t="s">
        <v>765</v>
      </c>
      <c r="AJ76" s="79" t="b">
        <v>0</v>
      </c>
      <c r="AK76" s="79">
        <v>0</v>
      </c>
      <c r="AL76" s="83" t="s">
        <v>765</v>
      </c>
      <c r="AM76" s="79" t="s">
        <v>776</v>
      </c>
      <c r="AN76" s="79" t="b">
        <v>0</v>
      </c>
      <c r="AO76" s="83" t="s">
        <v>685</v>
      </c>
      <c r="AP76" s="79" t="s">
        <v>176</v>
      </c>
      <c r="AQ76" s="79">
        <v>0</v>
      </c>
      <c r="AR76" s="79">
        <v>0</v>
      </c>
      <c r="AS76" s="79"/>
      <c r="AT76" s="79"/>
      <c r="AU76" s="79"/>
      <c r="AV76" s="79"/>
      <c r="AW76" s="79"/>
      <c r="AX76" s="79"/>
      <c r="AY76" s="79"/>
      <c r="AZ76" s="79"/>
      <c r="BA76">
        <v>5</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9</v>
      </c>
      <c r="BK76" s="49">
        <v>100</v>
      </c>
      <c r="BL76" s="48">
        <v>9</v>
      </c>
    </row>
    <row r="77" spans="1:64" ht="15">
      <c r="A77" s="64" t="s">
        <v>247</v>
      </c>
      <c r="B77" s="64" t="s">
        <v>268</v>
      </c>
      <c r="C77" s="65" t="s">
        <v>1819</v>
      </c>
      <c r="D77" s="66">
        <v>7.666666666666667</v>
      </c>
      <c r="E77" s="67" t="s">
        <v>136</v>
      </c>
      <c r="F77" s="68">
        <v>19.666666666666664</v>
      </c>
      <c r="G77" s="65"/>
      <c r="H77" s="69"/>
      <c r="I77" s="70"/>
      <c r="J77" s="70"/>
      <c r="K77" s="34" t="s">
        <v>65</v>
      </c>
      <c r="L77" s="77">
        <v>77</v>
      </c>
      <c r="M77" s="77"/>
      <c r="N77" s="72"/>
      <c r="O77" s="79" t="s">
        <v>279</v>
      </c>
      <c r="P77" s="81">
        <v>43684.566099537034</v>
      </c>
      <c r="Q77" s="79" t="s">
        <v>314</v>
      </c>
      <c r="R77" s="79"/>
      <c r="S77" s="79"/>
      <c r="T77" s="79"/>
      <c r="U77" s="79"/>
      <c r="V77" s="82" t="s">
        <v>487</v>
      </c>
      <c r="W77" s="81">
        <v>43684.566099537034</v>
      </c>
      <c r="X77" s="82" t="s">
        <v>557</v>
      </c>
      <c r="Y77" s="79"/>
      <c r="Z77" s="79"/>
      <c r="AA77" s="83" t="s">
        <v>681</v>
      </c>
      <c r="AB77" s="83" t="s">
        <v>677</v>
      </c>
      <c r="AC77" s="79" t="b">
        <v>0</v>
      </c>
      <c r="AD77" s="79">
        <v>0</v>
      </c>
      <c r="AE77" s="83" t="s">
        <v>770</v>
      </c>
      <c r="AF77" s="79" t="b">
        <v>0</v>
      </c>
      <c r="AG77" s="79" t="s">
        <v>773</v>
      </c>
      <c r="AH77" s="79"/>
      <c r="AI77" s="83" t="s">
        <v>765</v>
      </c>
      <c r="AJ77" s="79" t="b">
        <v>0</v>
      </c>
      <c r="AK77" s="79">
        <v>0</v>
      </c>
      <c r="AL77" s="83" t="s">
        <v>765</v>
      </c>
      <c r="AM77" s="79" t="s">
        <v>776</v>
      </c>
      <c r="AN77" s="79" t="b">
        <v>0</v>
      </c>
      <c r="AO77" s="83" t="s">
        <v>677</v>
      </c>
      <c r="AP77" s="79" t="s">
        <v>176</v>
      </c>
      <c r="AQ77" s="79">
        <v>0</v>
      </c>
      <c r="AR77" s="79">
        <v>0</v>
      </c>
      <c r="AS77" s="79"/>
      <c r="AT77" s="79"/>
      <c r="AU77" s="79"/>
      <c r="AV77" s="79"/>
      <c r="AW77" s="79"/>
      <c r="AX77" s="79"/>
      <c r="AY77" s="79"/>
      <c r="AZ77" s="79"/>
      <c r="BA77">
        <v>5</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9</v>
      </c>
      <c r="BK77" s="49">
        <v>100</v>
      </c>
      <c r="BL77" s="48">
        <v>9</v>
      </c>
    </row>
    <row r="78" spans="1:64" ht="15">
      <c r="A78" s="64" t="s">
        <v>247</v>
      </c>
      <c r="B78" s="64" t="s">
        <v>268</v>
      </c>
      <c r="C78" s="65" t="s">
        <v>1819</v>
      </c>
      <c r="D78" s="66">
        <v>7.666666666666667</v>
      </c>
      <c r="E78" s="67" t="s">
        <v>136</v>
      </c>
      <c r="F78" s="68">
        <v>19.666666666666664</v>
      </c>
      <c r="G78" s="65"/>
      <c r="H78" s="69"/>
      <c r="I78" s="70"/>
      <c r="J78" s="70"/>
      <c r="K78" s="34" t="s">
        <v>65</v>
      </c>
      <c r="L78" s="77">
        <v>78</v>
      </c>
      <c r="M78" s="77"/>
      <c r="N78" s="72"/>
      <c r="O78" s="79" t="s">
        <v>279</v>
      </c>
      <c r="P78" s="81">
        <v>43684.57509259259</v>
      </c>
      <c r="Q78" s="79" t="s">
        <v>315</v>
      </c>
      <c r="R78" s="79"/>
      <c r="S78" s="79"/>
      <c r="T78" s="79"/>
      <c r="U78" s="79"/>
      <c r="V78" s="82" t="s">
        <v>487</v>
      </c>
      <c r="W78" s="81">
        <v>43684.57509259259</v>
      </c>
      <c r="X78" s="82" t="s">
        <v>558</v>
      </c>
      <c r="Y78" s="79"/>
      <c r="Z78" s="79"/>
      <c r="AA78" s="83" t="s">
        <v>682</v>
      </c>
      <c r="AB78" s="83" t="s">
        <v>678</v>
      </c>
      <c r="AC78" s="79" t="b">
        <v>0</v>
      </c>
      <c r="AD78" s="79">
        <v>0</v>
      </c>
      <c r="AE78" s="83" t="s">
        <v>770</v>
      </c>
      <c r="AF78" s="79" t="b">
        <v>0</v>
      </c>
      <c r="AG78" s="79" t="s">
        <v>773</v>
      </c>
      <c r="AH78" s="79"/>
      <c r="AI78" s="83" t="s">
        <v>765</v>
      </c>
      <c r="AJ78" s="79" t="b">
        <v>0</v>
      </c>
      <c r="AK78" s="79">
        <v>0</v>
      </c>
      <c r="AL78" s="83" t="s">
        <v>765</v>
      </c>
      <c r="AM78" s="79" t="s">
        <v>776</v>
      </c>
      <c r="AN78" s="79" t="b">
        <v>0</v>
      </c>
      <c r="AO78" s="83" t="s">
        <v>678</v>
      </c>
      <c r="AP78" s="79" t="s">
        <v>176</v>
      </c>
      <c r="AQ78" s="79">
        <v>0</v>
      </c>
      <c r="AR78" s="79">
        <v>0</v>
      </c>
      <c r="AS78" s="79"/>
      <c r="AT78" s="79"/>
      <c r="AU78" s="79"/>
      <c r="AV78" s="79"/>
      <c r="AW78" s="79"/>
      <c r="AX78" s="79"/>
      <c r="AY78" s="79"/>
      <c r="AZ78" s="79"/>
      <c r="BA78">
        <v>5</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26</v>
      </c>
      <c r="BK78" s="49">
        <v>100</v>
      </c>
      <c r="BL78" s="48">
        <v>26</v>
      </c>
    </row>
    <row r="79" spans="1:64" ht="15">
      <c r="A79" s="64" t="s">
        <v>247</v>
      </c>
      <c r="B79" s="64" t="s">
        <v>268</v>
      </c>
      <c r="C79" s="65" t="s">
        <v>1819</v>
      </c>
      <c r="D79" s="66">
        <v>7.666666666666667</v>
      </c>
      <c r="E79" s="67" t="s">
        <v>136</v>
      </c>
      <c r="F79" s="68">
        <v>19.666666666666664</v>
      </c>
      <c r="G79" s="65"/>
      <c r="H79" s="69"/>
      <c r="I79" s="70"/>
      <c r="J79" s="70"/>
      <c r="K79" s="34" t="s">
        <v>65</v>
      </c>
      <c r="L79" s="77">
        <v>79</v>
      </c>
      <c r="M79" s="77"/>
      <c r="N79" s="72"/>
      <c r="O79" s="79" t="s">
        <v>279</v>
      </c>
      <c r="P79" s="81">
        <v>43684.60126157408</v>
      </c>
      <c r="Q79" s="79" t="s">
        <v>316</v>
      </c>
      <c r="R79" s="79"/>
      <c r="S79" s="79"/>
      <c r="T79" s="79"/>
      <c r="U79" s="79"/>
      <c r="V79" s="82" t="s">
        <v>487</v>
      </c>
      <c r="W79" s="81">
        <v>43684.60126157408</v>
      </c>
      <c r="X79" s="82" t="s">
        <v>559</v>
      </c>
      <c r="Y79" s="79"/>
      <c r="Z79" s="79"/>
      <c r="AA79" s="83" t="s">
        <v>683</v>
      </c>
      <c r="AB79" s="83" t="s">
        <v>679</v>
      </c>
      <c r="AC79" s="79" t="b">
        <v>0</v>
      </c>
      <c r="AD79" s="79">
        <v>0</v>
      </c>
      <c r="AE79" s="83" t="s">
        <v>770</v>
      </c>
      <c r="AF79" s="79" t="b">
        <v>0</v>
      </c>
      <c r="AG79" s="79" t="s">
        <v>773</v>
      </c>
      <c r="AH79" s="79"/>
      <c r="AI79" s="83" t="s">
        <v>765</v>
      </c>
      <c r="AJ79" s="79" t="b">
        <v>0</v>
      </c>
      <c r="AK79" s="79">
        <v>0</v>
      </c>
      <c r="AL79" s="83" t="s">
        <v>765</v>
      </c>
      <c r="AM79" s="79" t="s">
        <v>776</v>
      </c>
      <c r="AN79" s="79" t="b">
        <v>0</v>
      </c>
      <c r="AO79" s="83" t="s">
        <v>679</v>
      </c>
      <c r="AP79" s="79" t="s">
        <v>176</v>
      </c>
      <c r="AQ79" s="79">
        <v>0</v>
      </c>
      <c r="AR79" s="79">
        <v>0</v>
      </c>
      <c r="AS79" s="79"/>
      <c r="AT79" s="79"/>
      <c r="AU79" s="79"/>
      <c r="AV79" s="79"/>
      <c r="AW79" s="79"/>
      <c r="AX79" s="79"/>
      <c r="AY79" s="79"/>
      <c r="AZ79" s="79"/>
      <c r="BA79">
        <v>5</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24</v>
      </c>
      <c r="BK79" s="49">
        <v>100</v>
      </c>
      <c r="BL79" s="48">
        <v>24</v>
      </c>
    </row>
    <row r="80" spans="1:64" ht="15">
      <c r="A80" s="64" t="s">
        <v>247</v>
      </c>
      <c r="B80" s="64" t="s">
        <v>268</v>
      </c>
      <c r="C80" s="65" t="s">
        <v>1819</v>
      </c>
      <c r="D80" s="66">
        <v>7.666666666666667</v>
      </c>
      <c r="E80" s="67" t="s">
        <v>136</v>
      </c>
      <c r="F80" s="68">
        <v>19.666666666666664</v>
      </c>
      <c r="G80" s="65"/>
      <c r="H80" s="69"/>
      <c r="I80" s="70"/>
      <c r="J80" s="70"/>
      <c r="K80" s="34" t="s">
        <v>65</v>
      </c>
      <c r="L80" s="77">
        <v>80</v>
      </c>
      <c r="M80" s="77"/>
      <c r="N80" s="72"/>
      <c r="O80" s="79" t="s">
        <v>279</v>
      </c>
      <c r="P80" s="81">
        <v>43684.60309027778</v>
      </c>
      <c r="Q80" s="79" t="s">
        <v>317</v>
      </c>
      <c r="R80" s="79"/>
      <c r="S80" s="79"/>
      <c r="T80" s="79"/>
      <c r="U80" s="79"/>
      <c r="V80" s="82" t="s">
        <v>487</v>
      </c>
      <c r="W80" s="81">
        <v>43684.60309027778</v>
      </c>
      <c r="X80" s="82" t="s">
        <v>560</v>
      </c>
      <c r="Y80" s="79"/>
      <c r="Z80" s="79"/>
      <c r="AA80" s="83" t="s">
        <v>684</v>
      </c>
      <c r="AB80" s="83" t="s">
        <v>679</v>
      </c>
      <c r="AC80" s="79" t="b">
        <v>0</v>
      </c>
      <c r="AD80" s="79">
        <v>0</v>
      </c>
      <c r="AE80" s="83" t="s">
        <v>770</v>
      </c>
      <c r="AF80" s="79" t="b">
        <v>0</v>
      </c>
      <c r="AG80" s="79" t="s">
        <v>773</v>
      </c>
      <c r="AH80" s="79"/>
      <c r="AI80" s="83" t="s">
        <v>765</v>
      </c>
      <c r="AJ80" s="79" t="b">
        <v>0</v>
      </c>
      <c r="AK80" s="79">
        <v>0</v>
      </c>
      <c r="AL80" s="83" t="s">
        <v>765</v>
      </c>
      <c r="AM80" s="79" t="s">
        <v>776</v>
      </c>
      <c r="AN80" s="79" t="b">
        <v>0</v>
      </c>
      <c r="AO80" s="83" t="s">
        <v>679</v>
      </c>
      <c r="AP80" s="79" t="s">
        <v>176</v>
      </c>
      <c r="AQ80" s="79">
        <v>0</v>
      </c>
      <c r="AR80" s="79">
        <v>0</v>
      </c>
      <c r="AS80" s="79"/>
      <c r="AT80" s="79"/>
      <c r="AU80" s="79"/>
      <c r="AV80" s="79"/>
      <c r="AW80" s="79"/>
      <c r="AX80" s="79"/>
      <c r="AY80" s="79"/>
      <c r="AZ80" s="79"/>
      <c r="BA80">
        <v>5</v>
      </c>
      <c r="BB80" s="78" t="str">
        <f>REPLACE(INDEX(GroupVertices[Group],MATCH(Edges[[#This Row],[Vertex 1]],GroupVertices[Vertex],0)),1,1,"")</f>
        <v>3</v>
      </c>
      <c r="BC80" s="78" t="str">
        <f>REPLACE(INDEX(GroupVertices[Group],MATCH(Edges[[#This Row],[Vertex 2]],GroupVertices[Vertex],0)),1,1,"")</f>
        <v>3</v>
      </c>
      <c r="BD80" s="48">
        <v>0</v>
      </c>
      <c r="BE80" s="49">
        <v>0</v>
      </c>
      <c r="BF80" s="48">
        <v>1</v>
      </c>
      <c r="BG80" s="49">
        <v>2.7027027027027026</v>
      </c>
      <c r="BH80" s="48">
        <v>0</v>
      </c>
      <c r="BI80" s="49">
        <v>0</v>
      </c>
      <c r="BJ80" s="48">
        <v>36</v>
      </c>
      <c r="BK80" s="49">
        <v>97.29729729729729</v>
      </c>
      <c r="BL80" s="48">
        <v>37</v>
      </c>
    </row>
    <row r="81" spans="1:64" ht="15">
      <c r="A81" s="64" t="s">
        <v>248</v>
      </c>
      <c r="B81" s="64" t="s">
        <v>248</v>
      </c>
      <c r="C81" s="65" t="s">
        <v>1821</v>
      </c>
      <c r="D81" s="66">
        <v>8.833333333333332</v>
      </c>
      <c r="E81" s="67" t="s">
        <v>136</v>
      </c>
      <c r="F81" s="68">
        <v>15.833333333333332</v>
      </c>
      <c r="G81" s="65"/>
      <c r="H81" s="69"/>
      <c r="I81" s="70"/>
      <c r="J81" s="70"/>
      <c r="K81" s="34" t="s">
        <v>65</v>
      </c>
      <c r="L81" s="77">
        <v>81</v>
      </c>
      <c r="M81" s="77"/>
      <c r="N81" s="72"/>
      <c r="O81" s="79" t="s">
        <v>176</v>
      </c>
      <c r="P81" s="81">
        <v>43677.73804398148</v>
      </c>
      <c r="Q81" s="79" t="s">
        <v>320</v>
      </c>
      <c r="R81" s="82" t="s">
        <v>386</v>
      </c>
      <c r="S81" s="79" t="s">
        <v>443</v>
      </c>
      <c r="T81" s="79"/>
      <c r="U81" s="79"/>
      <c r="V81" s="82" t="s">
        <v>488</v>
      </c>
      <c r="W81" s="81">
        <v>43677.73804398148</v>
      </c>
      <c r="X81" s="82" t="s">
        <v>563</v>
      </c>
      <c r="Y81" s="79"/>
      <c r="Z81" s="79"/>
      <c r="AA81" s="83" t="s">
        <v>687</v>
      </c>
      <c r="AB81" s="79"/>
      <c r="AC81" s="79" t="b">
        <v>0</v>
      </c>
      <c r="AD81" s="79">
        <v>0</v>
      </c>
      <c r="AE81" s="83" t="s">
        <v>765</v>
      </c>
      <c r="AF81" s="79" t="b">
        <v>0</v>
      </c>
      <c r="AG81" s="79" t="s">
        <v>772</v>
      </c>
      <c r="AH81" s="79"/>
      <c r="AI81" s="83" t="s">
        <v>765</v>
      </c>
      <c r="AJ81" s="79" t="b">
        <v>0</v>
      </c>
      <c r="AK81" s="79">
        <v>0</v>
      </c>
      <c r="AL81" s="83" t="s">
        <v>765</v>
      </c>
      <c r="AM81" s="79" t="s">
        <v>777</v>
      </c>
      <c r="AN81" s="79" t="b">
        <v>0</v>
      </c>
      <c r="AO81" s="83" t="s">
        <v>687</v>
      </c>
      <c r="AP81" s="79" t="s">
        <v>176</v>
      </c>
      <c r="AQ81" s="79">
        <v>0</v>
      </c>
      <c r="AR81" s="79">
        <v>0</v>
      </c>
      <c r="AS81" s="79"/>
      <c r="AT81" s="79"/>
      <c r="AU81" s="79"/>
      <c r="AV81" s="79"/>
      <c r="AW81" s="79"/>
      <c r="AX81" s="79"/>
      <c r="AY81" s="79"/>
      <c r="AZ81" s="79"/>
      <c r="BA81">
        <v>6</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8</v>
      </c>
      <c r="BK81" s="49">
        <v>100</v>
      </c>
      <c r="BL81" s="48">
        <v>8</v>
      </c>
    </row>
    <row r="82" spans="1:64" ht="15">
      <c r="A82" s="64" t="s">
        <v>248</v>
      </c>
      <c r="B82" s="64" t="s">
        <v>248</v>
      </c>
      <c r="C82" s="65" t="s">
        <v>1821</v>
      </c>
      <c r="D82" s="66">
        <v>8.833333333333332</v>
      </c>
      <c r="E82" s="67" t="s">
        <v>136</v>
      </c>
      <c r="F82" s="68">
        <v>15.833333333333332</v>
      </c>
      <c r="G82" s="65"/>
      <c r="H82" s="69"/>
      <c r="I82" s="70"/>
      <c r="J82" s="70"/>
      <c r="K82" s="34" t="s">
        <v>65</v>
      </c>
      <c r="L82" s="77">
        <v>82</v>
      </c>
      <c r="M82" s="77"/>
      <c r="N82" s="72"/>
      <c r="O82" s="79" t="s">
        <v>176</v>
      </c>
      <c r="P82" s="81">
        <v>43682.74542824074</v>
      </c>
      <c r="Q82" s="79" t="s">
        <v>321</v>
      </c>
      <c r="R82" s="82" t="s">
        <v>394</v>
      </c>
      <c r="S82" s="79" t="s">
        <v>443</v>
      </c>
      <c r="T82" s="79"/>
      <c r="U82" s="79"/>
      <c r="V82" s="82" t="s">
        <v>488</v>
      </c>
      <c r="W82" s="81">
        <v>43682.74542824074</v>
      </c>
      <c r="X82" s="82" t="s">
        <v>564</v>
      </c>
      <c r="Y82" s="79"/>
      <c r="Z82" s="79"/>
      <c r="AA82" s="83" t="s">
        <v>688</v>
      </c>
      <c r="AB82" s="79"/>
      <c r="AC82" s="79" t="b">
        <v>0</v>
      </c>
      <c r="AD82" s="79">
        <v>0</v>
      </c>
      <c r="AE82" s="83" t="s">
        <v>765</v>
      </c>
      <c r="AF82" s="79" t="b">
        <v>0</v>
      </c>
      <c r="AG82" s="79" t="s">
        <v>772</v>
      </c>
      <c r="AH82" s="79"/>
      <c r="AI82" s="83" t="s">
        <v>765</v>
      </c>
      <c r="AJ82" s="79" t="b">
        <v>0</v>
      </c>
      <c r="AK82" s="79">
        <v>0</v>
      </c>
      <c r="AL82" s="83" t="s">
        <v>765</v>
      </c>
      <c r="AM82" s="79" t="s">
        <v>777</v>
      </c>
      <c r="AN82" s="79" t="b">
        <v>0</v>
      </c>
      <c r="AO82" s="83" t="s">
        <v>688</v>
      </c>
      <c r="AP82" s="79" t="s">
        <v>176</v>
      </c>
      <c r="AQ82" s="79">
        <v>0</v>
      </c>
      <c r="AR82" s="79">
        <v>0</v>
      </c>
      <c r="AS82" s="79"/>
      <c r="AT82" s="79"/>
      <c r="AU82" s="79"/>
      <c r="AV82" s="79"/>
      <c r="AW82" s="79"/>
      <c r="AX82" s="79"/>
      <c r="AY82" s="79"/>
      <c r="AZ82" s="79"/>
      <c r="BA82">
        <v>6</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28</v>
      </c>
      <c r="BK82" s="49">
        <v>100</v>
      </c>
      <c r="BL82" s="48">
        <v>28</v>
      </c>
    </row>
    <row r="83" spans="1:64" ht="15">
      <c r="A83" s="64" t="s">
        <v>248</v>
      </c>
      <c r="B83" s="64" t="s">
        <v>248</v>
      </c>
      <c r="C83" s="65" t="s">
        <v>1821</v>
      </c>
      <c r="D83" s="66">
        <v>8.833333333333332</v>
      </c>
      <c r="E83" s="67" t="s">
        <v>136</v>
      </c>
      <c r="F83" s="68">
        <v>15.833333333333332</v>
      </c>
      <c r="G83" s="65"/>
      <c r="H83" s="69"/>
      <c r="I83" s="70"/>
      <c r="J83" s="70"/>
      <c r="K83" s="34" t="s">
        <v>65</v>
      </c>
      <c r="L83" s="77">
        <v>83</v>
      </c>
      <c r="M83" s="77"/>
      <c r="N83" s="72"/>
      <c r="O83" s="79" t="s">
        <v>176</v>
      </c>
      <c r="P83" s="81">
        <v>43683.480474537035</v>
      </c>
      <c r="Q83" s="79" t="s">
        <v>322</v>
      </c>
      <c r="R83" s="82" t="s">
        <v>395</v>
      </c>
      <c r="S83" s="79" t="s">
        <v>443</v>
      </c>
      <c r="T83" s="79"/>
      <c r="U83" s="79"/>
      <c r="V83" s="82" t="s">
        <v>488</v>
      </c>
      <c r="W83" s="81">
        <v>43683.480474537035</v>
      </c>
      <c r="X83" s="82" t="s">
        <v>565</v>
      </c>
      <c r="Y83" s="79"/>
      <c r="Z83" s="79"/>
      <c r="AA83" s="83" t="s">
        <v>689</v>
      </c>
      <c r="AB83" s="79"/>
      <c r="AC83" s="79" t="b">
        <v>0</v>
      </c>
      <c r="AD83" s="79">
        <v>0</v>
      </c>
      <c r="AE83" s="83" t="s">
        <v>765</v>
      </c>
      <c r="AF83" s="79" t="b">
        <v>0</v>
      </c>
      <c r="AG83" s="79" t="s">
        <v>772</v>
      </c>
      <c r="AH83" s="79"/>
      <c r="AI83" s="83" t="s">
        <v>765</v>
      </c>
      <c r="AJ83" s="79" t="b">
        <v>0</v>
      </c>
      <c r="AK83" s="79">
        <v>0</v>
      </c>
      <c r="AL83" s="83" t="s">
        <v>765</v>
      </c>
      <c r="AM83" s="79" t="s">
        <v>777</v>
      </c>
      <c r="AN83" s="79" t="b">
        <v>0</v>
      </c>
      <c r="AO83" s="83" t="s">
        <v>689</v>
      </c>
      <c r="AP83" s="79" t="s">
        <v>176</v>
      </c>
      <c r="AQ83" s="79">
        <v>0</v>
      </c>
      <c r="AR83" s="79">
        <v>0</v>
      </c>
      <c r="AS83" s="79"/>
      <c r="AT83" s="79"/>
      <c r="AU83" s="79"/>
      <c r="AV83" s="79"/>
      <c r="AW83" s="79"/>
      <c r="AX83" s="79"/>
      <c r="AY83" s="79"/>
      <c r="AZ83" s="79"/>
      <c r="BA83">
        <v>6</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30</v>
      </c>
      <c r="BK83" s="49">
        <v>100</v>
      </c>
      <c r="BL83" s="48">
        <v>30</v>
      </c>
    </row>
    <row r="84" spans="1:64" ht="15">
      <c r="A84" s="64" t="s">
        <v>248</v>
      </c>
      <c r="B84" s="64" t="s">
        <v>248</v>
      </c>
      <c r="C84" s="65" t="s">
        <v>1821</v>
      </c>
      <c r="D84" s="66">
        <v>8.833333333333332</v>
      </c>
      <c r="E84" s="67" t="s">
        <v>136</v>
      </c>
      <c r="F84" s="68">
        <v>15.833333333333332</v>
      </c>
      <c r="G84" s="65"/>
      <c r="H84" s="69"/>
      <c r="I84" s="70"/>
      <c r="J84" s="70"/>
      <c r="K84" s="34" t="s">
        <v>65</v>
      </c>
      <c r="L84" s="77">
        <v>84</v>
      </c>
      <c r="M84" s="77"/>
      <c r="N84" s="72"/>
      <c r="O84" s="79" t="s">
        <v>176</v>
      </c>
      <c r="P84" s="81">
        <v>43684.49549768519</v>
      </c>
      <c r="Q84" s="79" t="s">
        <v>323</v>
      </c>
      <c r="R84" s="82" t="s">
        <v>396</v>
      </c>
      <c r="S84" s="79" t="s">
        <v>443</v>
      </c>
      <c r="T84" s="79"/>
      <c r="U84" s="79"/>
      <c r="V84" s="82" t="s">
        <v>488</v>
      </c>
      <c r="W84" s="81">
        <v>43684.49549768519</v>
      </c>
      <c r="X84" s="82" t="s">
        <v>566</v>
      </c>
      <c r="Y84" s="79"/>
      <c r="Z84" s="79"/>
      <c r="AA84" s="83" t="s">
        <v>690</v>
      </c>
      <c r="AB84" s="79"/>
      <c r="AC84" s="79" t="b">
        <v>0</v>
      </c>
      <c r="AD84" s="79">
        <v>0</v>
      </c>
      <c r="AE84" s="83" t="s">
        <v>765</v>
      </c>
      <c r="AF84" s="79" t="b">
        <v>0</v>
      </c>
      <c r="AG84" s="79" t="s">
        <v>772</v>
      </c>
      <c r="AH84" s="79"/>
      <c r="AI84" s="83" t="s">
        <v>765</v>
      </c>
      <c r="AJ84" s="79" t="b">
        <v>0</v>
      </c>
      <c r="AK84" s="79">
        <v>0</v>
      </c>
      <c r="AL84" s="83" t="s">
        <v>765</v>
      </c>
      <c r="AM84" s="79" t="s">
        <v>777</v>
      </c>
      <c r="AN84" s="79" t="b">
        <v>0</v>
      </c>
      <c r="AO84" s="83" t="s">
        <v>690</v>
      </c>
      <c r="AP84" s="79" t="s">
        <v>176</v>
      </c>
      <c r="AQ84" s="79">
        <v>0</v>
      </c>
      <c r="AR84" s="79">
        <v>0</v>
      </c>
      <c r="AS84" s="79"/>
      <c r="AT84" s="79"/>
      <c r="AU84" s="79"/>
      <c r="AV84" s="79"/>
      <c r="AW84" s="79"/>
      <c r="AX84" s="79"/>
      <c r="AY84" s="79"/>
      <c r="AZ84" s="79"/>
      <c r="BA84">
        <v>6</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30</v>
      </c>
      <c r="BK84" s="49">
        <v>100</v>
      </c>
      <c r="BL84" s="48">
        <v>30</v>
      </c>
    </row>
    <row r="85" spans="1:64" ht="15">
      <c r="A85" s="64" t="s">
        <v>248</v>
      </c>
      <c r="B85" s="64" t="s">
        <v>248</v>
      </c>
      <c r="C85" s="65" t="s">
        <v>1821</v>
      </c>
      <c r="D85" s="66">
        <v>8.833333333333332</v>
      </c>
      <c r="E85" s="67" t="s">
        <v>136</v>
      </c>
      <c r="F85" s="68">
        <v>15.833333333333332</v>
      </c>
      <c r="G85" s="65"/>
      <c r="H85" s="69"/>
      <c r="I85" s="70"/>
      <c r="J85" s="70"/>
      <c r="K85" s="34" t="s">
        <v>65</v>
      </c>
      <c r="L85" s="77">
        <v>85</v>
      </c>
      <c r="M85" s="77"/>
      <c r="N85" s="72"/>
      <c r="O85" s="79" t="s">
        <v>176</v>
      </c>
      <c r="P85" s="81">
        <v>43684.49561342593</v>
      </c>
      <c r="Q85" s="79" t="s">
        <v>324</v>
      </c>
      <c r="R85" s="82" t="s">
        <v>397</v>
      </c>
      <c r="S85" s="79" t="s">
        <v>443</v>
      </c>
      <c r="T85" s="79"/>
      <c r="U85" s="79"/>
      <c r="V85" s="82" t="s">
        <v>488</v>
      </c>
      <c r="W85" s="81">
        <v>43684.49561342593</v>
      </c>
      <c r="X85" s="82" t="s">
        <v>567</v>
      </c>
      <c r="Y85" s="79"/>
      <c r="Z85" s="79"/>
      <c r="AA85" s="83" t="s">
        <v>691</v>
      </c>
      <c r="AB85" s="79"/>
      <c r="AC85" s="79" t="b">
        <v>0</v>
      </c>
      <c r="AD85" s="79">
        <v>0</v>
      </c>
      <c r="AE85" s="83" t="s">
        <v>765</v>
      </c>
      <c r="AF85" s="79" t="b">
        <v>0</v>
      </c>
      <c r="AG85" s="79" t="s">
        <v>772</v>
      </c>
      <c r="AH85" s="79"/>
      <c r="AI85" s="83" t="s">
        <v>765</v>
      </c>
      <c r="AJ85" s="79" t="b">
        <v>0</v>
      </c>
      <c r="AK85" s="79">
        <v>0</v>
      </c>
      <c r="AL85" s="83" t="s">
        <v>765</v>
      </c>
      <c r="AM85" s="79" t="s">
        <v>777</v>
      </c>
      <c r="AN85" s="79" t="b">
        <v>0</v>
      </c>
      <c r="AO85" s="83" t="s">
        <v>691</v>
      </c>
      <c r="AP85" s="79" t="s">
        <v>176</v>
      </c>
      <c r="AQ85" s="79">
        <v>0</v>
      </c>
      <c r="AR85" s="79">
        <v>0</v>
      </c>
      <c r="AS85" s="79"/>
      <c r="AT85" s="79"/>
      <c r="AU85" s="79"/>
      <c r="AV85" s="79"/>
      <c r="AW85" s="79"/>
      <c r="AX85" s="79"/>
      <c r="AY85" s="79"/>
      <c r="AZ85" s="79"/>
      <c r="BA85">
        <v>6</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34</v>
      </c>
      <c r="BK85" s="49">
        <v>100</v>
      </c>
      <c r="BL85" s="48">
        <v>34</v>
      </c>
    </row>
    <row r="86" spans="1:64" ht="15">
      <c r="A86" s="64" t="s">
        <v>248</v>
      </c>
      <c r="B86" s="64" t="s">
        <v>248</v>
      </c>
      <c r="C86" s="65" t="s">
        <v>1821</v>
      </c>
      <c r="D86" s="66">
        <v>8.833333333333332</v>
      </c>
      <c r="E86" s="67" t="s">
        <v>136</v>
      </c>
      <c r="F86" s="68">
        <v>15.833333333333332</v>
      </c>
      <c r="G86" s="65"/>
      <c r="H86" s="69"/>
      <c r="I86" s="70"/>
      <c r="J86" s="70"/>
      <c r="K86" s="34" t="s">
        <v>65</v>
      </c>
      <c r="L86" s="77">
        <v>86</v>
      </c>
      <c r="M86" s="77"/>
      <c r="N86" s="72"/>
      <c r="O86" s="79" t="s">
        <v>176</v>
      </c>
      <c r="P86" s="81">
        <v>43684.689155092594</v>
      </c>
      <c r="Q86" s="79" t="s">
        <v>325</v>
      </c>
      <c r="R86" s="82" t="s">
        <v>398</v>
      </c>
      <c r="S86" s="79" t="s">
        <v>443</v>
      </c>
      <c r="T86" s="79"/>
      <c r="U86" s="79"/>
      <c r="V86" s="82" t="s">
        <v>488</v>
      </c>
      <c r="W86" s="81">
        <v>43684.689155092594</v>
      </c>
      <c r="X86" s="82" t="s">
        <v>568</v>
      </c>
      <c r="Y86" s="79"/>
      <c r="Z86" s="79"/>
      <c r="AA86" s="83" t="s">
        <v>692</v>
      </c>
      <c r="AB86" s="79"/>
      <c r="AC86" s="79" t="b">
        <v>0</v>
      </c>
      <c r="AD86" s="79">
        <v>0</v>
      </c>
      <c r="AE86" s="83" t="s">
        <v>765</v>
      </c>
      <c r="AF86" s="79" t="b">
        <v>0</v>
      </c>
      <c r="AG86" s="79" t="s">
        <v>772</v>
      </c>
      <c r="AH86" s="79"/>
      <c r="AI86" s="83" t="s">
        <v>765</v>
      </c>
      <c r="AJ86" s="79" t="b">
        <v>0</v>
      </c>
      <c r="AK86" s="79">
        <v>0</v>
      </c>
      <c r="AL86" s="83" t="s">
        <v>765</v>
      </c>
      <c r="AM86" s="79" t="s">
        <v>777</v>
      </c>
      <c r="AN86" s="79" t="b">
        <v>0</v>
      </c>
      <c r="AO86" s="83" t="s">
        <v>692</v>
      </c>
      <c r="AP86" s="79" t="s">
        <v>176</v>
      </c>
      <c r="AQ86" s="79">
        <v>0</v>
      </c>
      <c r="AR86" s="79">
        <v>0</v>
      </c>
      <c r="AS86" s="79"/>
      <c r="AT86" s="79"/>
      <c r="AU86" s="79"/>
      <c r="AV86" s="79"/>
      <c r="AW86" s="79"/>
      <c r="AX86" s="79"/>
      <c r="AY86" s="79"/>
      <c r="AZ86" s="79"/>
      <c r="BA86">
        <v>6</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37</v>
      </c>
      <c r="BK86" s="49">
        <v>100</v>
      </c>
      <c r="BL86" s="48">
        <v>37</v>
      </c>
    </row>
    <row r="87" spans="1:64" ht="15">
      <c r="A87" s="64" t="s">
        <v>249</v>
      </c>
      <c r="B87" s="64" t="s">
        <v>249</v>
      </c>
      <c r="C87" s="65" t="s">
        <v>1816</v>
      </c>
      <c r="D87" s="66">
        <v>3</v>
      </c>
      <c r="E87" s="67" t="s">
        <v>132</v>
      </c>
      <c r="F87" s="68">
        <v>35</v>
      </c>
      <c r="G87" s="65"/>
      <c r="H87" s="69"/>
      <c r="I87" s="70"/>
      <c r="J87" s="70"/>
      <c r="K87" s="34" t="s">
        <v>65</v>
      </c>
      <c r="L87" s="77">
        <v>87</v>
      </c>
      <c r="M87" s="77"/>
      <c r="N87" s="72"/>
      <c r="O87" s="79" t="s">
        <v>176</v>
      </c>
      <c r="P87" s="81">
        <v>43684.84240740741</v>
      </c>
      <c r="Q87" s="79" t="s">
        <v>326</v>
      </c>
      <c r="R87" s="82" t="s">
        <v>399</v>
      </c>
      <c r="S87" s="79" t="s">
        <v>443</v>
      </c>
      <c r="T87" s="79"/>
      <c r="U87" s="79"/>
      <c r="V87" s="82" t="s">
        <v>489</v>
      </c>
      <c r="W87" s="81">
        <v>43684.84240740741</v>
      </c>
      <c r="X87" s="82" t="s">
        <v>569</v>
      </c>
      <c r="Y87" s="79"/>
      <c r="Z87" s="79"/>
      <c r="AA87" s="83" t="s">
        <v>693</v>
      </c>
      <c r="AB87" s="79"/>
      <c r="AC87" s="79" t="b">
        <v>0</v>
      </c>
      <c r="AD87" s="79">
        <v>0</v>
      </c>
      <c r="AE87" s="83" t="s">
        <v>765</v>
      </c>
      <c r="AF87" s="79" t="b">
        <v>0</v>
      </c>
      <c r="AG87" s="79" t="s">
        <v>772</v>
      </c>
      <c r="AH87" s="79"/>
      <c r="AI87" s="83" t="s">
        <v>765</v>
      </c>
      <c r="AJ87" s="79" t="b">
        <v>0</v>
      </c>
      <c r="AK87" s="79">
        <v>0</v>
      </c>
      <c r="AL87" s="83" t="s">
        <v>765</v>
      </c>
      <c r="AM87" s="79" t="s">
        <v>776</v>
      </c>
      <c r="AN87" s="79" t="b">
        <v>0</v>
      </c>
      <c r="AO87" s="83" t="s">
        <v>693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35</v>
      </c>
      <c r="BK87" s="49">
        <v>100</v>
      </c>
      <c r="BL87" s="48">
        <v>35</v>
      </c>
    </row>
    <row r="88" spans="1:64" ht="15">
      <c r="A88" s="64" t="s">
        <v>250</v>
      </c>
      <c r="B88" s="64" t="s">
        <v>250</v>
      </c>
      <c r="C88" s="65" t="s">
        <v>1816</v>
      </c>
      <c r="D88" s="66">
        <v>3</v>
      </c>
      <c r="E88" s="67" t="s">
        <v>132</v>
      </c>
      <c r="F88" s="68">
        <v>35</v>
      </c>
      <c r="G88" s="65"/>
      <c r="H88" s="69"/>
      <c r="I88" s="70"/>
      <c r="J88" s="70"/>
      <c r="K88" s="34" t="s">
        <v>65</v>
      </c>
      <c r="L88" s="77">
        <v>88</v>
      </c>
      <c r="M88" s="77"/>
      <c r="N88" s="72"/>
      <c r="O88" s="79" t="s">
        <v>176</v>
      </c>
      <c r="P88" s="81">
        <v>43684.955196759256</v>
      </c>
      <c r="Q88" s="79" t="s">
        <v>327</v>
      </c>
      <c r="R88" s="82" t="s">
        <v>400</v>
      </c>
      <c r="S88" s="79" t="s">
        <v>443</v>
      </c>
      <c r="T88" s="79"/>
      <c r="U88" s="79"/>
      <c r="V88" s="82" t="s">
        <v>490</v>
      </c>
      <c r="W88" s="81">
        <v>43684.955196759256</v>
      </c>
      <c r="X88" s="82" t="s">
        <v>570</v>
      </c>
      <c r="Y88" s="79"/>
      <c r="Z88" s="79"/>
      <c r="AA88" s="83" t="s">
        <v>694</v>
      </c>
      <c r="AB88" s="79"/>
      <c r="AC88" s="79" t="b">
        <v>0</v>
      </c>
      <c r="AD88" s="79">
        <v>0</v>
      </c>
      <c r="AE88" s="83" t="s">
        <v>765</v>
      </c>
      <c r="AF88" s="79" t="b">
        <v>0</v>
      </c>
      <c r="AG88" s="79" t="s">
        <v>772</v>
      </c>
      <c r="AH88" s="79"/>
      <c r="AI88" s="83" t="s">
        <v>765</v>
      </c>
      <c r="AJ88" s="79" t="b">
        <v>0</v>
      </c>
      <c r="AK88" s="79">
        <v>0</v>
      </c>
      <c r="AL88" s="83" t="s">
        <v>765</v>
      </c>
      <c r="AM88" s="79" t="s">
        <v>775</v>
      </c>
      <c r="AN88" s="79" t="b">
        <v>0</v>
      </c>
      <c r="AO88" s="83" t="s">
        <v>694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26</v>
      </c>
      <c r="BK88" s="49">
        <v>100</v>
      </c>
      <c r="BL88" s="48">
        <v>26</v>
      </c>
    </row>
    <row r="89" spans="1:64" ht="15">
      <c r="A89" s="64" t="s">
        <v>251</v>
      </c>
      <c r="B89" s="64" t="s">
        <v>251</v>
      </c>
      <c r="C89" s="65" t="s">
        <v>1818</v>
      </c>
      <c r="D89" s="66">
        <v>4.166666666666667</v>
      </c>
      <c r="E89" s="67" t="s">
        <v>136</v>
      </c>
      <c r="F89" s="68">
        <v>31.166666666666668</v>
      </c>
      <c r="G89" s="65"/>
      <c r="H89" s="69"/>
      <c r="I89" s="70"/>
      <c r="J89" s="70"/>
      <c r="K89" s="34" t="s">
        <v>65</v>
      </c>
      <c r="L89" s="77">
        <v>89</v>
      </c>
      <c r="M89" s="77"/>
      <c r="N89" s="72"/>
      <c r="O89" s="79" t="s">
        <v>176</v>
      </c>
      <c r="P89" s="81">
        <v>43682.00237268519</v>
      </c>
      <c r="Q89" s="79" t="s">
        <v>328</v>
      </c>
      <c r="R89" s="82" t="s">
        <v>390</v>
      </c>
      <c r="S89" s="79" t="s">
        <v>443</v>
      </c>
      <c r="T89" s="79"/>
      <c r="U89" s="79"/>
      <c r="V89" s="82" t="s">
        <v>491</v>
      </c>
      <c r="W89" s="81">
        <v>43682.00237268519</v>
      </c>
      <c r="X89" s="82" t="s">
        <v>571</v>
      </c>
      <c r="Y89" s="79"/>
      <c r="Z89" s="79"/>
      <c r="AA89" s="83" t="s">
        <v>695</v>
      </c>
      <c r="AB89" s="79"/>
      <c r="AC89" s="79" t="b">
        <v>0</v>
      </c>
      <c r="AD89" s="79">
        <v>2</v>
      </c>
      <c r="AE89" s="83" t="s">
        <v>765</v>
      </c>
      <c r="AF89" s="79" t="b">
        <v>0</v>
      </c>
      <c r="AG89" s="79" t="s">
        <v>772</v>
      </c>
      <c r="AH89" s="79"/>
      <c r="AI89" s="83" t="s">
        <v>765</v>
      </c>
      <c r="AJ89" s="79" t="b">
        <v>0</v>
      </c>
      <c r="AK89" s="79">
        <v>1</v>
      </c>
      <c r="AL89" s="83" t="s">
        <v>765</v>
      </c>
      <c r="AM89" s="79" t="s">
        <v>779</v>
      </c>
      <c r="AN89" s="79" t="b">
        <v>0</v>
      </c>
      <c r="AO89" s="83" t="s">
        <v>695</v>
      </c>
      <c r="AP89" s="79" t="s">
        <v>176</v>
      </c>
      <c r="AQ89" s="79">
        <v>0</v>
      </c>
      <c r="AR89" s="79">
        <v>0</v>
      </c>
      <c r="AS89" s="79"/>
      <c r="AT89" s="79"/>
      <c r="AU89" s="79"/>
      <c r="AV89" s="79"/>
      <c r="AW89" s="79"/>
      <c r="AX89" s="79"/>
      <c r="AY89" s="79"/>
      <c r="AZ89" s="79"/>
      <c r="BA89">
        <v>2</v>
      </c>
      <c r="BB89" s="78" t="str">
        <f>REPLACE(INDEX(GroupVertices[Group],MATCH(Edges[[#This Row],[Vertex 1]],GroupVertices[Vertex],0)),1,1,"")</f>
        <v>9</v>
      </c>
      <c r="BC89" s="78" t="str">
        <f>REPLACE(INDEX(GroupVertices[Group],MATCH(Edges[[#This Row],[Vertex 2]],GroupVertices[Vertex],0)),1,1,"")</f>
        <v>9</v>
      </c>
      <c r="BD89" s="48">
        <v>0</v>
      </c>
      <c r="BE89" s="49">
        <v>0</v>
      </c>
      <c r="BF89" s="48">
        <v>0</v>
      </c>
      <c r="BG89" s="49">
        <v>0</v>
      </c>
      <c r="BH89" s="48">
        <v>0</v>
      </c>
      <c r="BI89" s="49">
        <v>0</v>
      </c>
      <c r="BJ89" s="48">
        <v>33</v>
      </c>
      <c r="BK89" s="49">
        <v>100</v>
      </c>
      <c r="BL89" s="48">
        <v>33</v>
      </c>
    </row>
    <row r="90" spans="1:64" ht="15">
      <c r="A90" s="64" t="s">
        <v>251</v>
      </c>
      <c r="B90" s="64" t="s">
        <v>251</v>
      </c>
      <c r="C90" s="65" t="s">
        <v>1818</v>
      </c>
      <c r="D90" s="66">
        <v>4.166666666666667</v>
      </c>
      <c r="E90" s="67" t="s">
        <v>136</v>
      </c>
      <c r="F90" s="68">
        <v>31.166666666666668</v>
      </c>
      <c r="G90" s="65"/>
      <c r="H90" s="69"/>
      <c r="I90" s="70"/>
      <c r="J90" s="70"/>
      <c r="K90" s="34" t="s">
        <v>65</v>
      </c>
      <c r="L90" s="77">
        <v>90</v>
      </c>
      <c r="M90" s="77"/>
      <c r="N90" s="72"/>
      <c r="O90" s="79" t="s">
        <v>176</v>
      </c>
      <c r="P90" s="81">
        <v>43685.58846064815</v>
      </c>
      <c r="Q90" s="79" t="s">
        <v>329</v>
      </c>
      <c r="R90" s="82" t="s">
        <v>400</v>
      </c>
      <c r="S90" s="79" t="s">
        <v>443</v>
      </c>
      <c r="T90" s="79"/>
      <c r="U90" s="79"/>
      <c r="V90" s="82" t="s">
        <v>491</v>
      </c>
      <c r="W90" s="81">
        <v>43685.58846064815</v>
      </c>
      <c r="X90" s="82" t="s">
        <v>572</v>
      </c>
      <c r="Y90" s="79"/>
      <c r="Z90" s="79"/>
      <c r="AA90" s="83" t="s">
        <v>696</v>
      </c>
      <c r="AB90" s="79"/>
      <c r="AC90" s="79" t="b">
        <v>0</v>
      </c>
      <c r="AD90" s="79">
        <v>3</v>
      </c>
      <c r="AE90" s="83" t="s">
        <v>765</v>
      </c>
      <c r="AF90" s="79" t="b">
        <v>0</v>
      </c>
      <c r="AG90" s="79" t="s">
        <v>772</v>
      </c>
      <c r="AH90" s="79"/>
      <c r="AI90" s="83" t="s">
        <v>765</v>
      </c>
      <c r="AJ90" s="79" t="b">
        <v>0</v>
      </c>
      <c r="AK90" s="79">
        <v>0</v>
      </c>
      <c r="AL90" s="83" t="s">
        <v>765</v>
      </c>
      <c r="AM90" s="79" t="s">
        <v>779</v>
      </c>
      <c r="AN90" s="79" t="b">
        <v>0</v>
      </c>
      <c r="AO90" s="83" t="s">
        <v>696</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0</v>
      </c>
      <c r="BE90" s="49">
        <v>0</v>
      </c>
      <c r="BF90" s="48">
        <v>0</v>
      </c>
      <c r="BG90" s="49">
        <v>0</v>
      </c>
      <c r="BH90" s="48">
        <v>0</v>
      </c>
      <c r="BI90" s="49">
        <v>0</v>
      </c>
      <c r="BJ90" s="48">
        <v>5</v>
      </c>
      <c r="BK90" s="49">
        <v>100</v>
      </c>
      <c r="BL90" s="48">
        <v>5</v>
      </c>
    </row>
    <row r="91" spans="1:64" ht="15">
      <c r="A91" s="64" t="s">
        <v>252</v>
      </c>
      <c r="B91" s="64" t="s">
        <v>252</v>
      </c>
      <c r="C91" s="65" t="s">
        <v>1816</v>
      </c>
      <c r="D91" s="66">
        <v>3</v>
      </c>
      <c r="E91" s="67" t="s">
        <v>132</v>
      </c>
      <c r="F91" s="68">
        <v>35</v>
      </c>
      <c r="G91" s="65"/>
      <c r="H91" s="69"/>
      <c r="I91" s="70"/>
      <c r="J91" s="70"/>
      <c r="K91" s="34" t="s">
        <v>65</v>
      </c>
      <c r="L91" s="77">
        <v>91</v>
      </c>
      <c r="M91" s="77"/>
      <c r="N91" s="72"/>
      <c r="O91" s="79" t="s">
        <v>176</v>
      </c>
      <c r="P91" s="81">
        <v>43685.924479166664</v>
      </c>
      <c r="Q91" s="79" t="s">
        <v>330</v>
      </c>
      <c r="R91" s="82" t="s">
        <v>401</v>
      </c>
      <c r="S91" s="79" t="s">
        <v>443</v>
      </c>
      <c r="T91" s="79"/>
      <c r="U91" s="79"/>
      <c r="V91" s="82" t="s">
        <v>492</v>
      </c>
      <c r="W91" s="81">
        <v>43685.924479166664</v>
      </c>
      <c r="X91" s="82" t="s">
        <v>573</v>
      </c>
      <c r="Y91" s="79"/>
      <c r="Z91" s="79"/>
      <c r="AA91" s="83" t="s">
        <v>697</v>
      </c>
      <c r="AB91" s="79"/>
      <c r="AC91" s="79" t="b">
        <v>0</v>
      </c>
      <c r="AD91" s="79">
        <v>0</v>
      </c>
      <c r="AE91" s="83" t="s">
        <v>765</v>
      </c>
      <c r="AF91" s="79" t="b">
        <v>0</v>
      </c>
      <c r="AG91" s="79" t="s">
        <v>772</v>
      </c>
      <c r="AH91" s="79"/>
      <c r="AI91" s="83" t="s">
        <v>765</v>
      </c>
      <c r="AJ91" s="79" t="b">
        <v>0</v>
      </c>
      <c r="AK91" s="79">
        <v>0</v>
      </c>
      <c r="AL91" s="83" t="s">
        <v>765</v>
      </c>
      <c r="AM91" s="79" t="s">
        <v>775</v>
      </c>
      <c r="AN91" s="79" t="b">
        <v>0</v>
      </c>
      <c r="AO91" s="83" t="s">
        <v>697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6</v>
      </c>
      <c r="BK91" s="49">
        <v>100</v>
      </c>
      <c r="BL91" s="48">
        <v>6</v>
      </c>
    </row>
    <row r="92" spans="1:64" ht="15">
      <c r="A92" s="64" t="s">
        <v>253</v>
      </c>
      <c r="B92" s="64" t="s">
        <v>257</v>
      </c>
      <c r="C92" s="65" t="s">
        <v>1816</v>
      </c>
      <c r="D92" s="66">
        <v>3</v>
      </c>
      <c r="E92" s="67" t="s">
        <v>132</v>
      </c>
      <c r="F92" s="68">
        <v>35</v>
      </c>
      <c r="G92" s="65"/>
      <c r="H92" s="69"/>
      <c r="I92" s="70"/>
      <c r="J92" s="70"/>
      <c r="K92" s="34" t="s">
        <v>65</v>
      </c>
      <c r="L92" s="77">
        <v>92</v>
      </c>
      <c r="M92" s="77"/>
      <c r="N92" s="72"/>
      <c r="O92" s="79" t="s">
        <v>279</v>
      </c>
      <c r="P92" s="81">
        <v>43685.95068287037</v>
      </c>
      <c r="Q92" s="79" t="s">
        <v>331</v>
      </c>
      <c r="R92" s="82" t="s">
        <v>402</v>
      </c>
      <c r="S92" s="79" t="s">
        <v>443</v>
      </c>
      <c r="T92" s="79"/>
      <c r="U92" s="79"/>
      <c r="V92" s="82" t="s">
        <v>493</v>
      </c>
      <c r="W92" s="81">
        <v>43685.95068287037</v>
      </c>
      <c r="X92" s="82" t="s">
        <v>574</v>
      </c>
      <c r="Y92" s="79"/>
      <c r="Z92" s="79"/>
      <c r="AA92" s="83" t="s">
        <v>698</v>
      </c>
      <c r="AB92" s="79"/>
      <c r="AC92" s="79" t="b">
        <v>0</v>
      </c>
      <c r="AD92" s="79">
        <v>0</v>
      </c>
      <c r="AE92" s="83" t="s">
        <v>765</v>
      </c>
      <c r="AF92" s="79" t="b">
        <v>0</v>
      </c>
      <c r="AG92" s="79" t="s">
        <v>772</v>
      </c>
      <c r="AH92" s="79"/>
      <c r="AI92" s="83" t="s">
        <v>765</v>
      </c>
      <c r="AJ92" s="79" t="b">
        <v>0</v>
      </c>
      <c r="AK92" s="79">
        <v>4</v>
      </c>
      <c r="AL92" s="83" t="s">
        <v>702</v>
      </c>
      <c r="AM92" s="79" t="s">
        <v>780</v>
      </c>
      <c r="AN92" s="79" t="b">
        <v>0</v>
      </c>
      <c r="AO92" s="83" t="s">
        <v>702</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v>0</v>
      </c>
      <c r="BE92" s="49">
        <v>0</v>
      </c>
      <c r="BF92" s="48">
        <v>0</v>
      </c>
      <c r="BG92" s="49">
        <v>0</v>
      </c>
      <c r="BH92" s="48">
        <v>0</v>
      </c>
      <c r="BI92" s="49">
        <v>0</v>
      </c>
      <c r="BJ92" s="48">
        <v>10</v>
      </c>
      <c r="BK92" s="49">
        <v>100</v>
      </c>
      <c r="BL92" s="48">
        <v>10</v>
      </c>
    </row>
    <row r="93" spans="1:64" ht="15">
      <c r="A93" s="64" t="s">
        <v>254</v>
      </c>
      <c r="B93" s="64" t="s">
        <v>257</v>
      </c>
      <c r="C93" s="65" t="s">
        <v>1816</v>
      </c>
      <c r="D93" s="66">
        <v>3</v>
      </c>
      <c r="E93" s="67" t="s">
        <v>132</v>
      </c>
      <c r="F93" s="68">
        <v>35</v>
      </c>
      <c r="G93" s="65"/>
      <c r="H93" s="69"/>
      <c r="I93" s="70"/>
      <c r="J93" s="70"/>
      <c r="K93" s="34" t="s">
        <v>65</v>
      </c>
      <c r="L93" s="77">
        <v>93</v>
      </c>
      <c r="M93" s="77"/>
      <c r="N93" s="72"/>
      <c r="O93" s="79" t="s">
        <v>279</v>
      </c>
      <c r="P93" s="81">
        <v>43686.00409722222</v>
      </c>
      <c r="Q93" s="79" t="s">
        <v>331</v>
      </c>
      <c r="R93" s="82" t="s">
        <v>402</v>
      </c>
      <c r="S93" s="79" t="s">
        <v>443</v>
      </c>
      <c r="T93" s="79"/>
      <c r="U93" s="79"/>
      <c r="V93" s="82" t="s">
        <v>494</v>
      </c>
      <c r="W93" s="81">
        <v>43686.00409722222</v>
      </c>
      <c r="X93" s="82" t="s">
        <v>575</v>
      </c>
      <c r="Y93" s="79"/>
      <c r="Z93" s="79"/>
      <c r="AA93" s="83" t="s">
        <v>699</v>
      </c>
      <c r="AB93" s="79"/>
      <c r="AC93" s="79" t="b">
        <v>0</v>
      </c>
      <c r="AD93" s="79">
        <v>0</v>
      </c>
      <c r="AE93" s="83" t="s">
        <v>765</v>
      </c>
      <c r="AF93" s="79" t="b">
        <v>0</v>
      </c>
      <c r="AG93" s="79" t="s">
        <v>772</v>
      </c>
      <c r="AH93" s="79"/>
      <c r="AI93" s="83" t="s">
        <v>765</v>
      </c>
      <c r="AJ93" s="79" t="b">
        <v>0</v>
      </c>
      <c r="AK93" s="79">
        <v>4</v>
      </c>
      <c r="AL93" s="83" t="s">
        <v>702</v>
      </c>
      <c r="AM93" s="79" t="s">
        <v>776</v>
      </c>
      <c r="AN93" s="79" t="b">
        <v>0</v>
      </c>
      <c r="AO93" s="83" t="s">
        <v>702</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10</v>
      </c>
      <c r="BK93" s="49">
        <v>100</v>
      </c>
      <c r="BL93" s="48">
        <v>10</v>
      </c>
    </row>
    <row r="94" spans="1:64" ht="15">
      <c r="A94" s="64" t="s">
        <v>255</v>
      </c>
      <c r="B94" s="64" t="s">
        <v>257</v>
      </c>
      <c r="C94" s="65" t="s">
        <v>1816</v>
      </c>
      <c r="D94" s="66">
        <v>3</v>
      </c>
      <c r="E94" s="67" t="s">
        <v>132</v>
      </c>
      <c r="F94" s="68">
        <v>35</v>
      </c>
      <c r="G94" s="65"/>
      <c r="H94" s="69"/>
      <c r="I94" s="70"/>
      <c r="J94" s="70"/>
      <c r="K94" s="34" t="s">
        <v>65</v>
      </c>
      <c r="L94" s="77">
        <v>94</v>
      </c>
      <c r="M94" s="77"/>
      <c r="N94" s="72"/>
      <c r="O94" s="79" t="s">
        <v>279</v>
      </c>
      <c r="P94" s="81">
        <v>43686.00667824074</v>
      </c>
      <c r="Q94" s="79" t="s">
        <v>331</v>
      </c>
      <c r="R94" s="82" t="s">
        <v>402</v>
      </c>
      <c r="S94" s="79" t="s">
        <v>443</v>
      </c>
      <c r="T94" s="79"/>
      <c r="U94" s="79"/>
      <c r="V94" s="82" t="s">
        <v>495</v>
      </c>
      <c r="W94" s="81">
        <v>43686.00667824074</v>
      </c>
      <c r="X94" s="82" t="s">
        <v>576</v>
      </c>
      <c r="Y94" s="79"/>
      <c r="Z94" s="79"/>
      <c r="AA94" s="83" t="s">
        <v>700</v>
      </c>
      <c r="AB94" s="79"/>
      <c r="AC94" s="79" t="b">
        <v>0</v>
      </c>
      <c r="AD94" s="79">
        <v>0</v>
      </c>
      <c r="AE94" s="83" t="s">
        <v>765</v>
      </c>
      <c r="AF94" s="79" t="b">
        <v>0</v>
      </c>
      <c r="AG94" s="79" t="s">
        <v>772</v>
      </c>
      <c r="AH94" s="79"/>
      <c r="AI94" s="83" t="s">
        <v>765</v>
      </c>
      <c r="AJ94" s="79" t="b">
        <v>0</v>
      </c>
      <c r="AK94" s="79">
        <v>4</v>
      </c>
      <c r="AL94" s="83" t="s">
        <v>702</v>
      </c>
      <c r="AM94" s="79" t="s">
        <v>776</v>
      </c>
      <c r="AN94" s="79" t="b">
        <v>0</v>
      </c>
      <c r="AO94" s="83" t="s">
        <v>702</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0</v>
      </c>
      <c r="BE94" s="49">
        <v>0</v>
      </c>
      <c r="BF94" s="48">
        <v>0</v>
      </c>
      <c r="BG94" s="49">
        <v>0</v>
      </c>
      <c r="BH94" s="48">
        <v>0</v>
      </c>
      <c r="BI94" s="49">
        <v>0</v>
      </c>
      <c r="BJ94" s="48">
        <v>10</v>
      </c>
      <c r="BK94" s="49">
        <v>100</v>
      </c>
      <c r="BL94" s="48">
        <v>10</v>
      </c>
    </row>
    <row r="95" spans="1:64" ht="15">
      <c r="A95" s="64" t="s">
        <v>256</v>
      </c>
      <c r="B95" s="64" t="s">
        <v>256</v>
      </c>
      <c r="C95" s="65" t="s">
        <v>1816</v>
      </c>
      <c r="D95" s="66">
        <v>3</v>
      </c>
      <c r="E95" s="67" t="s">
        <v>132</v>
      </c>
      <c r="F95" s="68">
        <v>35</v>
      </c>
      <c r="G95" s="65"/>
      <c r="H95" s="69"/>
      <c r="I95" s="70"/>
      <c r="J95" s="70"/>
      <c r="K95" s="34" t="s">
        <v>65</v>
      </c>
      <c r="L95" s="77">
        <v>95</v>
      </c>
      <c r="M95" s="77"/>
      <c r="N95" s="72"/>
      <c r="O95" s="79" t="s">
        <v>176</v>
      </c>
      <c r="P95" s="81">
        <v>43686.18851851852</v>
      </c>
      <c r="Q95" s="79" t="s">
        <v>332</v>
      </c>
      <c r="R95" s="82" t="s">
        <v>402</v>
      </c>
      <c r="S95" s="79" t="s">
        <v>443</v>
      </c>
      <c r="T95" s="79"/>
      <c r="U95" s="79"/>
      <c r="V95" s="82" t="s">
        <v>496</v>
      </c>
      <c r="W95" s="81">
        <v>43686.18851851852</v>
      </c>
      <c r="X95" s="82" t="s">
        <v>577</v>
      </c>
      <c r="Y95" s="79"/>
      <c r="Z95" s="79"/>
      <c r="AA95" s="83" t="s">
        <v>701</v>
      </c>
      <c r="AB95" s="79"/>
      <c r="AC95" s="79" t="b">
        <v>0</v>
      </c>
      <c r="AD95" s="79">
        <v>0</v>
      </c>
      <c r="AE95" s="83" t="s">
        <v>765</v>
      </c>
      <c r="AF95" s="79" t="b">
        <v>0</v>
      </c>
      <c r="AG95" s="79" t="s">
        <v>772</v>
      </c>
      <c r="AH95" s="79"/>
      <c r="AI95" s="83" t="s">
        <v>765</v>
      </c>
      <c r="AJ95" s="79" t="b">
        <v>0</v>
      </c>
      <c r="AK95" s="79">
        <v>0</v>
      </c>
      <c r="AL95" s="83" t="s">
        <v>765</v>
      </c>
      <c r="AM95" s="79" t="s">
        <v>775</v>
      </c>
      <c r="AN95" s="79" t="b">
        <v>0</v>
      </c>
      <c r="AO95" s="83" t="s">
        <v>701</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3</v>
      </c>
      <c r="BK95" s="49">
        <v>100</v>
      </c>
      <c r="BL95" s="48">
        <v>3</v>
      </c>
    </row>
    <row r="96" spans="1:64" ht="15">
      <c r="A96" s="64" t="s">
        <v>257</v>
      </c>
      <c r="B96" s="64" t="s">
        <v>257</v>
      </c>
      <c r="C96" s="65" t="s">
        <v>1816</v>
      </c>
      <c r="D96" s="66">
        <v>3</v>
      </c>
      <c r="E96" s="67" t="s">
        <v>132</v>
      </c>
      <c r="F96" s="68">
        <v>35</v>
      </c>
      <c r="G96" s="65"/>
      <c r="H96" s="69"/>
      <c r="I96" s="70"/>
      <c r="J96" s="70"/>
      <c r="K96" s="34" t="s">
        <v>65</v>
      </c>
      <c r="L96" s="77">
        <v>96</v>
      </c>
      <c r="M96" s="77"/>
      <c r="N96" s="72"/>
      <c r="O96" s="79" t="s">
        <v>176</v>
      </c>
      <c r="P96" s="81">
        <v>43685.94875</v>
      </c>
      <c r="Q96" s="79" t="s">
        <v>333</v>
      </c>
      <c r="R96" s="82" t="s">
        <v>402</v>
      </c>
      <c r="S96" s="79" t="s">
        <v>443</v>
      </c>
      <c r="T96" s="79"/>
      <c r="U96" s="79"/>
      <c r="V96" s="82" t="s">
        <v>497</v>
      </c>
      <c r="W96" s="81">
        <v>43685.94875</v>
      </c>
      <c r="X96" s="82" t="s">
        <v>578</v>
      </c>
      <c r="Y96" s="79"/>
      <c r="Z96" s="79"/>
      <c r="AA96" s="83" t="s">
        <v>702</v>
      </c>
      <c r="AB96" s="79"/>
      <c r="AC96" s="79" t="b">
        <v>0</v>
      </c>
      <c r="AD96" s="79">
        <v>12</v>
      </c>
      <c r="AE96" s="83" t="s">
        <v>765</v>
      </c>
      <c r="AF96" s="79" t="b">
        <v>0</v>
      </c>
      <c r="AG96" s="79" t="s">
        <v>772</v>
      </c>
      <c r="AH96" s="79"/>
      <c r="AI96" s="83" t="s">
        <v>765</v>
      </c>
      <c r="AJ96" s="79" t="b">
        <v>0</v>
      </c>
      <c r="AK96" s="79">
        <v>4</v>
      </c>
      <c r="AL96" s="83" t="s">
        <v>765</v>
      </c>
      <c r="AM96" s="79" t="s">
        <v>775</v>
      </c>
      <c r="AN96" s="79" t="b">
        <v>0</v>
      </c>
      <c r="AO96" s="83" t="s">
        <v>702</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0</v>
      </c>
      <c r="BE96" s="49">
        <v>0</v>
      </c>
      <c r="BF96" s="48">
        <v>0</v>
      </c>
      <c r="BG96" s="49">
        <v>0</v>
      </c>
      <c r="BH96" s="48">
        <v>0</v>
      </c>
      <c r="BI96" s="49">
        <v>0</v>
      </c>
      <c r="BJ96" s="48">
        <v>8</v>
      </c>
      <c r="BK96" s="49">
        <v>100</v>
      </c>
      <c r="BL96" s="48">
        <v>8</v>
      </c>
    </row>
    <row r="97" spans="1:64" ht="15">
      <c r="A97" s="64" t="s">
        <v>258</v>
      </c>
      <c r="B97" s="64" t="s">
        <v>257</v>
      </c>
      <c r="C97" s="65" t="s">
        <v>1816</v>
      </c>
      <c r="D97" s="66">
        <v>3</v>
      </c>
      <c r="E97" s="67" t="s">
        <v>132</v>
      </c>
      <c r="F97" s="68">
        <v>35</v>
      </c>
      <c r="G97" s="65"/>
      <c r="H97" s="69"/>
      <c r="I97" s="70"/>
      <c r="J97" s="70"/>
      <c r="K97" s="34" t="s">
        <v>65</v>
      </c>
      <c r="L97" s="77">
        <v>97</v>
      </c>
      <c r="M97" s="77"/>
      <c r="N97" s="72"/>
      <c r="O97" s="79" t="s">
        <v>279</v>
      </c>
      <c r="P97" s="81">
        <v>43686.30074074074</v>
      </c>
      <c r="Q97" s="79" t="s">
        <v>331</v>
      </c>
      <c r="R97" s="82" t="s">
        <v>402</v>
      </c>
      <c r="S97" s="79" t="s">
        <v>443</v>
      </c>
      <c r="T97" s="79"/>
      <c r="U97" s="79"/>
      <c r="V97" s="82" t="s">
        <v>498</v>
      </c>
      <c r="W97" s="81">
        <v>43686.30074074074</v>
      </c>
      <c r="X97" s="82" t="s">
        <v>579</v>
      </c>
      <c r="Y97" s="79"/>
      <c r="Z97" s="79"/>
      <c r="AA97" s="83" t="s">
        <v>703</v>
      </c>
      <c r="AB97" s="79"/>
      <c r="AC97" s="79" t="b">
        <v>0</v>
      </c>
      <c r="AD97" s="79">
        <v>0</v>
      </c>
      <c r="AE97" s="83" t="s">
        <v>765</v>
      </c>
      <c r="AF97" s="79" t="b">
        <v>0</v>
      </c>
      <c r="AG97" s="79" t="s">
        <v>772</v>
      </c>
      <c r="AH97" s="79"/>
      <c r="AI97" s="83" t="s">
        <v>765</v>
      </c>
      <c r="AJ97" s="79" t="b">
        <v>0</v>
      </c>
      <c r="AK97" s="79">
        <v>0</v>
      </c>
      <c r="AL97" s="83" t="s">
        <v>702</v>
      </c>
      <c r="AM97" s="79" t="s">
        <v>779</v>
      </c>
      <c r="AN97" s="79" t="b">
        <v>0</v>
      </c>
      <c r="AO97" s="83" t="s">
        <v>702</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0</v>
      </c>
      <c r="BE97" s="49">
        <v>0</v>
      </c>
      <c r="BF97" s="48">
        <v>0</v>
      </c>
      <c r="BG97" s="49">
        <v>0</v>
      </c>
      <c r="BH97" s="48">
        <v>0</v>
      </c>
      <c r="BI97" s="49">
        <v>0</v>
      </c>
      <c r="BJ97" s="48">
        <v>10</v>
      </c>
      <c r="BK97" s="49">
        <v>100</v>
      </c>
      <c r="BL97" s="48">
        <v>10</v>
      </c>
    </row>
    <row r="98" spans="1:64" ht="15">
      <c r="A98" s="64" t="s">
        <v>259</v>
      </c>
      <c r="B98" s="64" t="s">
        <v>259</v>
      </c>
      <c r="C98" s="65" t="s">
        <v>1816</v>
      </c>
      <c r="D98" s="66">
        <v>3</v>
      </c>
      <c r="E98" s="67" t="s">
        <v>132</v>
      </c>
      <c r="F98" s="68">
        <v>35</v>
      </c>
      <c r="G98" s="65"/>
      <c r="H98" s="69"/>
      <c r="I98" s="70"/>
      <c r="J98" s="70"/>
      <c r="K98" s="34" t="s">
        <v>65</v>
      </c>
      <c r="L98" s="77">
        <v>98</v>
      </c>
      <c r="M98" s="77"/>
      <c r="N98" s="72"/>
      <c r="O98" s="79" t="s">
        <v>176</v>
      </c>
      <c r="P98" s="81">
        <v>43686.505833333336</v>
      </c>
      <c r="Q98" s="79" t="s">
        <v>334</v>
      </c>
      <c r="R98" s="82" t="s">
        <v>403</v>
      </c>
      <c r="S98" s="79" t="s">
        <v>443</v>
      </c>
      <c r="T98" s="79"/>
      <c r="U98" s="79"/>
      <c r="V98" s="82" t="s">
        <v>499</v>
      </c>
      <c r="W98" s="81">
        <v>43686.505833333336</v>
      </c>
      <c r="X98" s="82" t="s">
        <v>580</v>
      </c>
      <c r="Y98" s="79"/>
      <c r="Z98" s="79"/>
      <c r="AA98" s="83" t="s">
        <v>704</v>
      </c>
      <c r="AB98" s="79"/>
      <c r="AC98" s="79" t="b">
        <v>0</v>
      </c>
      <c r="AD98" s="79">
        <v>0</v>
      </c>
      <c r="AE98" s="83" t="s">
        <v>765</v>
      </c>
      <c r="AF98" s="79" t="b">
        <v>0</v>
      </c>
      <c r="AG98" s="79" t="s">
        <v>772</v>
      </c>
      <c r="AH98" s="79"/>
      <c r="AI98" s="83" t="s">
        <v>765</v>
      </c>
      <c r="AJ98" s="79" t="b">
        <v>0</v>
      </c>
      <c r="AK98" s="79">
        <v>0</v>
      </c>
      <c r="AL98" s="83" t="s">
        <v>765</v>
      </c>
      <c r="AM98" s="79" t="s">
        <v>775</v>
      </c>
      <c r="AN98" s="79" t="b">
        <v>0</v>
      </c>
      <c r="AO98" s="83" t="s">
        <v>704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11</v>
      </c>
      <c r="BK98" s="49">
        <v>100</v>
      </c>
      <c r="BL98" s="48">
        <v>11</v>
      </c>
    </row>
    <row r="99" spans="1:64" ht="15">
      <c r="A99" s="64" t="s">
        <v>260</v>
      </c>
      <c r="B99" s="64" t="s">
        <v>260</v>
      </c>
      <c r="C99" s="65" t="s">
        <v>1816</v>
      </c>
      <c r="D99" s="66">
        <v>3</v>
      </c>
      <c r="E99" s="67" t="s">
        <v>132</v>
      </c>
      <c r="F99" s="68">
        <v>35</v>
      </c>
      <c r="G99" s="65"/>
      <c r="H99" s="69"/>
      <c r="I99" s="70"/>
      <c r="J99" s="70"/>
      <c r="K99" s="34" t="s">
        <v>65</v>
      </c>
      <c r="L99" s="77">
        <v>99</v>
      </c>
      <c r="M99" s="77"/>
      <c r="N99" s="72"/>
      <c r="O99" s="79" t="s">
        <v>176</v>
      </c>
      <c r="P99" s="81">
        <v>43686.55494212963</v>
      </c>
      <c r="Q99" s="79" t="s">
        <v>335</v>
      </c>
      <c r="R99" s="82" t="s">
        <v>404</v>
      </c>
      <c r="S99" s="79" t="s">
        <v>443</v>
      </c>
      <c r="T99" s="79"/>
      <c r="U99" s="79"/>
      <c r="V99" s="82" t="s">
        <v>500</v>
      </c>
      <c r="W99" s="81">
        <v>43686.55494212963</v>
      </c>
      <c r="X99" s="82" t="s">
        <v>581</v>
      </c>
      <c r="Y99" s="79"/>
      <c r="Z99" s="79"/>
      <c r="AA99" s="83" t="s">
        <v>705</v>
      </c>
      <c r="AB99" s="79"/>
      <c r="AC99" s="79" t="b">
        <v>0</v>
      </c>
      <c r="AD99" s="79">
        <v>0</v>
      </c>
      <c r="AE99" s="83" t="s">
        <v>765</v>
      </c>
      <c r="AF99" s="79" t="b">
        <v>0</v>
      </c>
      <c r="AG99" s="79" t="s">
        <v>772</v>
      </c>
      <c r="AH99" s="79"/>
      <c r="AI99" s="83" t="s">
        <v>765</v>
      </c>
      <c r="AJ99" s="79" t="b">
        <v>0</v>
      </c>
      <c r="AK99" s="79">
        <v>0</v>
      </c>
      <c r="AL99" s="83" t="s">
        <v>765</v>
      </c>
      <c r="AM99" s="79" t="s">
        <v>777</v>
      </c>
      <c r="AN99" s="79" t="b">
        <v>0</v>
      </c>
      <c r="AO99" s="83" t="s">
        <v>705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9</v>
      </c>
      <c r="BK99" s="49">
        <v>100</v>
      </c>
      <c r="BL99" s="48">
        <v>9</v>
      </c>
    </row>
    <row r="100" spans="1:64" ht="15">
      <c r="A100" s="64" t="s">
        <v>261</v>
      </c>
      <c r="B100" s="64" t="s">
        <v>266</v>
      </c>
      <c r="C100" s="65" t="s">
        <v>1818</v>
      </c>
      <c r="D100" s="66">
        <v>4.166666666666667</v>
      </c>
      <c r="E100" s="67" t="s">
        <v>136</v>
      </c>
      <c r="F100" s="68">
        <v>31.166666666666668</v>
      </c>
      <c r="G100" s="65"/>
      <c r="H100" s="69"/>
      <c r="I100" s="70"/>
      <c r="J100" s="70"/>
      <c r="K100" s="34" t="s">
        <v>65</v>
      </c>
      <c r="L100" s="77">
        <v>100</v>
      </c>
      <c r="M100" s="77"/>
      <c r="N100" s="72"/>
      <c r="O100" s="79" t="s">
        <v>279</v>
      </c>
      <c r="P100" s="81">
        <v>43683.7862962963</v>
      </c>
      <c r="Q100" s="79" t="s">
        <v>306</v>
      </c>
      <c r="R100" s="79"/>
      <c r="S100" s="79"/>
      <c r="T100" s="79" t="s">
        <v>444</v>
      </c>
      <c r="U100" s="79"/>
      <c r="V100" s="82" t="s">
        <v>501</v>
      </c>
      <c r="W100" s="81">
        <v>43683.7862962963</v>
      </c>
      <c r="X100" s="82" t="s">
        <v>582</v>
      </c>
      <c r="Y100" s="79"/>
      <c r="Z100" s="79"/>
      <c r="AA100" s="83" t="s">
        <v>706</v>
      </c>
      <c r="AB100" s="79"/>
      <c r="AC100" s="79" t="b">
        <v>0</v>
      </c>
      <c r="AD100" s="79">
        <v>0</v>
      </c>
      <c r="AE100" s="83" t="s">
        <v>765</v>
      </c>
      <c r="AF100" s="79" t="b">
        <v>0</v>
      </c>
      <c r="AG100" s="79" t="s">
        <v>772</v>
      </c>
      <c r="AH100" s="79"/>
      <c r="AI100" s="83" t="s">
        <v>765</v>
      </c>
      <c r="AJ100" s="79" t="b">
        <v>0</v>
      </c>
      <c r="AK100" s="79">
        <v>8</v>
      </c>
      <c r="AL100" s="83" t="s">
        <v>715</v>
      </c>
      <c r="AM100" s="79" t="s">
        <v>776</v>
      </c>
      <c r="AN100" s="79" t="b">
        <v>0</v>
      </c>
      <c r="AO100" s="83" t="s">
        <v>715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80</v>
      </c>
      <c r="BK100" s="49">
        <v>100</v>
      </c>
      <c r="BL100" s="48">
        <v>80</v>
      </c>
    </row>
    <row r="101" spans="1:64" ht="15">
      <c r="A101" s="64" t="s">
        <v>261</v>
      </c>
      <c r="B101" s="64" t="s">
        <v>266</v>
      </c>
      <c r="C101" s="65" t="s">
        <v>1818</v>
      </c>
      <c r="D101" s="66">
        <v>4.166666666666667</v>
      </c>
      <c r="E101" s="67" t="s">
        <v>136</v>
      </c>
      <c r="F101" s="68">
        <v>31.166666666666668</v>
      </c>
      <c r="G101" s="65"/>
      <c r="H101" s="69"/>
      <c r="I101" s="70"/>
      <c r="J101" s="70"/>
      <c r="K101" s="34" t="s">
        <v>65</v>
      </c>
      <c r="L101" s="77">
        <v>101</v>
      </c>
      <c r="M101" s="77"/>
      <c r="N101" s="72"/>
      <c r="O101" s="79" t="s">
        <v>279</v>
      </c>
      <c r="P101" s="81">
        <v>43686.76771990741</v>
      </c>
      <c r="Q101" s="79" t="s">
        <v>336</v>
      </c>
      <c r="R101" s="82" t="s">
        <v>405</v>
      </c>
      <c r="S101" s="79" t="s">
        <v>443</v>
      </c>
      <c r="T101" s="79" t="s">
        <v>446</v>
      </c>
      <c r="U101" s="79"/>
      <c r="V101" s="82" t="s">
        <v>501</v>
      </c>
      <c r="W101" s="81">
        <v>43686.76771990741</v>
      </c>
      <c r="X101" s="82" t="s">
        <v>583</v>
      </c>
      <c r="Y101" s="79"/>
      <c r="Z101" s="79"/>
      <c r="AA101" s="83" t="s">
        <v>707</v>
      </c>
      <c r="AB101" s="79"/>
      <c r="AC101" s="79" t="b">
        <v>0</v>
      </c>
      <c r="AD101" s="79">
        <v>0</v>
      </c>
      <c r="AE101" s="83" t="s">
        <v>765</v>
      </c>
      <c r="AF101" s="79" t="b">
        <v>0</v>
      </c>
      <c r="AG101" s="79" t="s">
        <v>772</v>
      </c>
      <c r="AH101" s="79"/>
      <c r="AI101" s="83" t="s">
        <v>765</v>
      </c>
      <c r="AJ101" s="79" t="b">
        <v>0</v>
      </c>
      <c r="AK101" s="79">
        <v>0</v>
      </c>
      <c r="AL101" s="83" t="s">
        <v>716</v>
      </c>
      <c r="AM101" s="79" t="s">
        <v>776</v>
      </c>
      <c r="AN101" s="79" t="b">
        <v>0</v>
      </c>
      <c r="AO101" s="83" t="s">
        <v>716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19</v>
      </c>
      <c r="BK101" s="49">
        <v>100</v>
      </c>
      <c r="BL101" s="48">
        <v>19</v>
      </c>
    </row>
    <row r="102" spans="1:64" ht="15">
      <c r="A102" s="64" t="s">
        <v>262</v>
      </c>
      <c r="B102" s="64" t="s">
        <v>266</v>
      </c>
      <c r="C102" s="65" t="s">
        <v>1818</v>
      </c>
      <c r="D102" s="66">
        <v>4.166666666666667</v>
      </c>
      <c r="E102" s="67" t="s">
        <v>136</v>
      </c>
      <c r="F102" s="68">
        <v>31.166666666666668</v>
      </c>
      <c r="G102" s="65"/>
      <c r="H102" s="69"/>
      <c r="I102" s="70"/>
      <c r="J102" s="70"/>
      <c r="K102" s="34" t="s">
        <v>65</v>
      </c>
      <c r="L102" s="77">
        <v>102</v>
      </c>
      <c r="M102" s="77"/>
      <c r="N102" s="72"/>
      <c r="O102" s="79" t="s">
        <v>279</v>
      </c>
      <c r="P102" s="81">
        <v>43683.95334490741</v>
      </c>
      <c r="Q102" s="79" t="s">
        <v>306</v>
      </c>
      <c r="R102" s="79"/>
      <c r="S102" s="79"/>
      <c r="T102" s="79" t="s">
        <v>444</v>
      </c>
      <c r="U102" s="79"/>
      <c r="V102" s="82" t="s">
        <v>502</v>
      </c>
      <c r="W102" s="81">
        <v>43683.95334490741</v>
      </c>
      <c r="X102" s="82" t="s">
        <v>584</v>
      </c>
      <c r="Y102" s="79"/>
      <c r="Z102" s="79"/>
      <c r="AA102" s="83" t="s">
        <v>708</v>
      </c>
      <c r="AB102" s="79"/>
      <c r="AC102" s="79" t="b">
        <v>0</v>
      </c>
      <c r="AD102" s="79">
        <v>0</v>
      </c>
      <c r="AE102" s="83" t="s">
        <v>765</v>
      </c>
      <c r="AF102" s="79" t="b">
        <v>0</v>
      </c>
      <c r="AG102" s="79" t="s">
        <v>772</v>
      </c>
      <c r="AH102" s="79"/>
      <c r="AI102" s="83" t="s">
        <v>765</v>
      </c>
      <c r="AJ102" s="79" t="b">
        <v>0</v>
      </c>
      <c r="AK102" s="79">
        <v>8</v>
      </c>
      <c r="AL102" s="83" t="s">
        <v>715</v>
      </c>
      <c r="AM102" s="79" t="s">
        <v>778</v>
      </c>
      <c r="AN102" s="79" t="b">
        <v>0</v>
      </c>
      <c r="AO102" s="83" t="s">
        <v>715</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80</v>
      </c>
      <c r="BK102" s="49">
        <v>100</v>
      </c>
      <c r="BL102" s="48">
        <v>80</v>
      </c>
    </row>
    <row r="103" spans="1:64" ht="15">
      <c r="A103" s="64" t="s">
        <v>262</v>
      </c>
      <c r="B103" s="64" t="s">
        <v>266</v>
      </c>
      <c r="C103" s="65" t="s">
        <v>1818</v>
      </c>
      <c r="D103" s="66">
        <v>4.166666666666667</v>
      </c>
      <c r="E103" s="67" t="s">
        <v>136</v>
      </c>
      <c r="F103" s="68">
        <v>31.166666666666668</v>
      </c>
      <c r="G103" s="65"/>
      <c r="H103" s="69"/>
      <c r="I103" s="70"/>
      <c r="J103" s="70"/>
      <c r="K103" s="34" t="s">
        <v>65</v>
      </c>
      <c r="L103" s="77">
        <v>103</v>
      </c>
      <c r="M103" s="77"/>
      <c r="N103" s="72"/>
      <c r="O103" s="79" t="s">
        <v>279</v>
      </c>
      <c r="P103" s="81">
        <v>43686.95390046296</v>
      </c>
      <c r="Q103" s="79" t="s">
        <v>336</v>
      </c>
      <c r="R103" s="82" t="s">
        <v>405</v>
      </c>
      <c r="S103" s="79" t="s">
        <v>443</v>
      </c>
      <c r="T103" s="79" t="s">
        <v>446</v>
      </c>
      <c r="U103" s="79"/>
      <c r="V103" s="82" t="s">
        <v>502</v>
      </c>
      <c r="W103" s="81">
        <v>43686.95390046296</v>
      </c>
      <c r="X103" s="82" t="s">
        <v>585</v>
      </c>
      <c r="Y103" s="79"/>
      <c r="Z103" s="79"/>
      <c r="AA103" s="83" t="s">
        <v>709</v>
      </c>
      <c r="AB103" s="79"/>
      <c r="AC103" s="79" t="b">
        <v>0</v>
      </c>
      <c r="AD103" s="79">
        <v>0</v>
      </c>
      <c r="AE103" s="83" t="s">
        <v>765</v>
      </c>
      <c r="AF103" s="79" t="b">
        <v>0</v>
      </c>
      <c r="AG103" s="79" t="s">
        <v>772</v>
      </c>
      <c r="AH103" s="79"/>
      <c r="AI103" s="83" t="s">
        <v>765</v>
      </c>
      <c r="AJ103" s="79" t="b">
        <v>0</v>
      </c>
      <c r="AK103" s="79">
        <v>0</v>
      </c>
      <c r="AL103" s="83" t="s">
        <v>716</v>
      </c>
      <c r="AM103" s="79" t="s">
        <v>778</v>
      </c>
      <c r="AN103" s="79" t="b">
        <v>0</v>
      </c>
      <c r="AO103" s="83" t="s">
        <v>716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19</v>
      </c>
      <c r="BK103" s="49">
        <v>100</v>
      </c>
      <c r="BL103" s="48">
        <v>19</v>
      </c>
    </row>
    <row r="104" spans="1:64" ht="15">
      <c r="A104" s="64" t="s">
        <v>263</v>
      </c>
      <c r="B104" s="64" t="s">
        <v>266</v>
      </c>
      <c r="C104" s="65" t="s">
        <v>1818</v>
      </c>
      <c r="D104" s="66">
        <v>4.166666666666667</v>
      </c>
      <c r="E104" s="67" t="s">
        <v>136</v>
      </c>
      <c r="F104" s="68">
        <v>31.166666666666668</v>
      </c>
      <c r="G104" s="65"/>
      <c r="H104" s="69"/>
      <c r="I104" s="70"/>
      <c r="J104" s="70"/>
      <c r="K104" s="34" t="s">
        <v>65</v>
      </c>
      <c r="L104" s="77">
        <v>104</v>
      </c>
      <c r="M104" s="77"/>
      <c r="N104" s="72"/>
      <c r="O104" s="79" t="s">
        <v>279</v>
      </c>
      <c r="P104" s="81">
        <v>43683.89986111111</v>
      </c>
      <c r="Q104" s="79" t="s">
        <v>306</v>
      </c>
      <c r="R104" s="79"/>
      <c r="S104" s="79"/>
      <c r="T104" s="79" t="s">
        <v>444</v>
      </c>
      <c r="U104" s="79"/>
      <c r="V104" s="82" t="s">
        <v>503</v>
      </c>
      <c r="W104" s="81">
        <v>43683.89986111111</v>
      </c>
      <c r="X104" s="82" t="s">
        <v>586</v>
      </c>
      <c r="Y104" s="79"/>
      <c r="Z104" s="79"/>
      <c r="AA104" s="83" t="s">
        <v>710</v>
      </c>
      <c r="AB104" s="79"/>
      <c r="AC104" s="79" t="b">
        <v>0</v>
      </c>
      <c r="AD104" s="79">
        <v>0</v>
      </c>
      <c r="AE104" s="83" t="s">
        <v>765</v>
      </c>
      <c r="AF104" s="79" t="b">
        <v>0</v>
      </c>
      <c r="AG104" s="79" t="s">
        <v>772</v>
      </c>
      <c r="AH104" s="79"/>
      <c r="AI104" s="83" t="s">
        <v>765</v>
      </c>
      <c r="AJ104" s="79" t="b">
        <v>0</v>
      </c>
      <c r="AK104" s="79">
        <v>8</v>
      </c>
      <c r="AL104" s="83" t="s">
        <v>715</v>
      </c>
      <c r="AM104" s="79" t="s">
        <v>776</v>
      </c>
      <c r="AN104" s="79" t="b">
        <v>0</v>
      </c>
      <c r="AO104" s="83" t="s">
        <v>715</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80</v>
      </c>
      <c r="BK104" s="49">
        <v>100</v>
      </c>
      <c r="BL104" s="48">
        <v>80</v>
      </c>
    </row>
    <row r="105" spans="1:64" ht="15">
      <c r="A105" s="64" t="s">
        <v>263</v>
      </c>
      <c r="B105" s="64" t="s">
        <v>266</v>
      </c>
      <c r="C105" s="65" t="s">
        <v>1818</v>
      </c>
      <c r="D105" s="66">
        <v>4.166666666666667</v>
      </c>
      <c r="E105" s="67" t="s">
        <v>136</v>
      </c>
      <c r="F105" s="68">
        <v>31.166666666666668</v>
      </c>
      <c r="G105" s="65"/>
      <c r="H105" s="69"/>
      <c r="I105" s="70"/>
      <c r="J105" s="70"/>
      <c r="K105" s="34" t="s">
        <v>65</v>
      </c>
      <c r="L105" s="77">
        <v>105</v>
      </c>
      <c r="M105" s="77"/>
      <c r="N105" s="72"/>
      <c r="O105" s="79" t="s">
        <v>279</v>
      </c>
      <c r="P105" s="81">
        <v>43686.96130787037</v>
      </c>
      <c r="Q105" s="79" t="s">
        <v>336</v>
      </c>
      <c r="R105" s="82" t="s">
        <v>405</v>
      </c>
      <c r="S105" s="79" t="s">
        <v>443</v>
      </c>
      <c r="T105" s="79" t="s">
        <v>446</v>
      </c>
      <c r="U105" s="79"/>
      <c r="V105" s="82" t="s">
        <v>503</v>
      </c>
      <c r="W105" s="81">
        <v>43686.96130787037</v>
      </c>
      <c r="X105" s="82" t="s">
        <v>587</v>
      </c>
      <c r="Y105" s="79"/>
      <c r="Z105" s="79"/>
      <c r="AA105" s="83" t="s">
        <v>711</v>
      </c>
      <c r="AB105" s="79"/>
      <c r="AC105" s="79" t="b">
        <v>0</v>
      </c>
      <c r="AD105" s="79">
        <v>0</v>
      </c>
      <c r="AE105" s="83" t="s">
        <v>765</v>
      </c>
      <c r="AF105" s="79" t="b">
        <v>0</v>
      </c>
      <c r="AG105" s="79" t="s">
        <v>772</v>
      </c>
      <c r="AH105" s="79"/>
      <c r="AI105" s="83" t="s">
        <v>765</v>
      </c>
      <c r="AJ105" s="79" t="b">
        <v>0</v>
      </c>
      <c r="AK105" s="79">
        <v>0</v>
      </c>
      <c r="AL105" s="83" t="s">
        <v>716</v>
      </c>
      <c r="AM105" s="79" t="s">
        <v>776</v>
      </c>
      <c r="AN105" s="79" t="b">
        <v>0</v>
      </c>
      <c r="AO105" s="83" t="s">
        <v>716</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19</v>
      </c>
      <c r="BK105" s="49">
        <v>100</v>
      </c>
      <c r="BL105" s="48">
        <v>19</v>
      </c>
    </row>
    <row r="106" spans="1:64" ht="15">
      <c r="A106" s="64" t="s">
        <v>264</v>
      </c>
      <c r="B106" s="64" t="s">
        <v>266</v>
      </c>
      <c r="C106" s="65" t="s">
        <v>1818</v>
      </c>
      <c r="D106" s="66">
        <v>4.166666666666667</v>
      </c>
      <c r="E106" s="67" t="s">
        <v>136</v>
      </c>
      <c r="F106" s="68">
        <v>31.166666666666668</v>
      </c>
      <c r="G106" s="65"/>
      <c r="H106" s="69"/>
      <c r="I106" s="70"/>
      <c r="J106" s="70"/>
      <c r="K106" s="34" t="s">
        <v>65</v>
      </c>
      <c r="L106" s="77">
        <v>106</v>
      </c>
      <c r="M106" s="77"/>
      <c r="N106" s="72"/>
      <c r="O106" s="79" t="s">
        <v>279</v>
      </c>
      <c r="P106" s="81">
        <v>43683.8959837963</v>
      </c>
      <c r="Q106" s="79" t="s">
        <v>306</v>
      </c>
      <c r="R106" s="79"/>
      <c r="S106" s="79"/>
      <c r="T106" s="79" t="s">
        <v>444</v>
      </c>
      <c r="U106" s="79"/>
      <c r="V106" s="82" t="s">
        <v>504</v>
      </c>
      <c r="W106" s="81">
        <v>43683.8959837963</v>
      </c>
      <c r="X106" s="82" t="s">
        <v>588</v>
      </c>
      <c r="Y106" s="79"/>
      <c r="Z106" s="79"/>
      <c r="AA106" s="83" t="s">
        <v>712</v>
      </c>
      <c r="AB106" s="79"/>
      <c r="AC106" s="79" t="b">
        <v>0</v>
      </c>
      <c r="AD106" s="79">
        <v>0</v>
      </c>
      <c r="AE106" s="83" t="s">
        <v>765</v>
      </c>
      <c r="AF106" s="79" t="b">
        <v>0</v>
      </c>
      <c r="AG106" s="79" t="s">
        <v>772</v>
      </c>
      <c r="AH106" s="79"/>
      <c r="AI106" s="83" t="s">
        <v>765</v>
      </c>
      <c r="AJ106" s="79" t="b">
        <v>0</v>
      </c>
      <c r="AK106" s="79">
        <v>8</v>
      </c>
      <c r="AL106" s="83" t="s">
        <v>715</v>
      </c>
      <c r="AM106" s="79" t="s">
        <v>778</v>
      </c>
      <c r="AN106" s="79" t="b">
        <v>0</v>
      </c>
      <c r="AO106" s="83" t="s">
        <v>715</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80</v>
      </c>
      <c r="BK106" s="49">
        <v>100</v>
      </c>
      <c r="BL106" s="48">
        <v>80</v>
      </c>
    </row>
    <row r="107" spans="1:64" ht="15">
      <c r="A107" s="64" t="s">
        <v>264</v>
      </c>
      <c r="B107" s="64" t="s">
        <v>266</v>
      </c>
      <c r="C107" s="65" t="s">
        <v>1818</v>
      </c>
      <c r="D107" s="66">
        <v>4.166666666666667</v>
      </c>
      <c r="E107" s="67" t="s">
        <v>136</v>
      </c>
      <c r="F107" s="68">
        <v>31.166666666666668</v>
      </c>
      <c r="G107" s="65"/>
      <c r="H107" s="69"/>
      <c r="I107" s="70"/>
      <c r="J107" s="70"/>
      <c r="K107" s="34" t="s">
        <v>65</v>
      </c>
      <c r="L107" s="77">
        <v>107</v>
      </c>
      <c r="M107" s="77"/>
      <c r="N107" s="72"/>
      <c r="O107" s="79" t="s">
        <v>279</v>
      </c>
      <c r="P107" s="81">
        <v>43686.9665625</v>
      </c>
      <c r="Q107" s="79" t="s">
        <v>336</v>
      </c>
      <c r="R107" s="82" t="s">
        <v>405</v>
      </c>
      <c r="S107" s="79" t="s">
        <v>443</v>
      </c>
      <c r="T107" s="79" t="s">
        <v>446</v>
      </c>
      <c r="U107" s="79"/>
      <c r="V107" s="82" t="s">
        <v>504</v>
      </c>
      <c r="W107" s="81">
        <v>43686.9665625</v>
      </c>
      <c r="X107" s="82" t="s">
        <v>589</v>
      </c>
      <c r="Y107" s="79"/>
      <c r="Z107" s="79"/>
      <c r="AA107" s="83" t="s">
        <v>713</v>
      </c>
      <c r="AB107" s="79"/>
      <c r="AC107" s="79" t="b">
        <v>0</v>
      </c>
      <c r="AD107" s="79">
        <v>0</v>
      </c>
      <c r="AE107" s="83" t="s">
        <v>765</v>
      </c>
      <c r="AF107" s="79" t="b">
        <v>0</v>
      </c>
      <c r="AG107" s="79" t="s">
        <v>772</v>
      </c>
      <c r="AH107" s="79"/>
      <c r="AI107" s="83" t="s">
        <v>765</v>
      </c>
      <c r="AJ107" s="79" t="b">
        <v>0</v>
      </c>
      <c r="AK107" s="79">
        <v>0</v>
      </c>
      <c r="AL107" s="83" t="s">
        <v>716</v>
      </c>
      <c r="AM107" s="79" t="s">
        <v>778</v>
      </c>
      <c r="AN107" s="79" t="b">
        <v>0</v>
      </c>
      <c r="AO107" s="83" t="s">
        <v>716</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19</v>
      </c>
      <c r="BK107" s="49">
        <v>100</v>
      </c>
      <c r="BL107" s="48">
        <v>19</v>
      </c>
    </row>
    <row r="108" spans="1:64" ht="15">
      <c r="A108" s="64" t="s">
        <v>265</v>
      </c>
      <c r="B108" s="64" t="s">
        <v>265</v>
      </c>
      <c r="C108" s="65" t="s">
        <v>1816</v>
      </c>
      <c r="D108" s="66">
        <v>3</v>
      </c>
      <c r="E108" s="67" t="s">
        <v>132</v>
      </c>
      <c r="F108" s="68">
        <v>35</v>
      </c>
      <c r="G108" s="65"/>
      <c r="H108" s="69"/>
      <c r="I108" s="70"/>
      <c r="J108" s="70"/>
      <c r="K108" s="34" t="s">
        <v>65</v>
      </c>
      <c r="L108" s="77">
        <v>108</v>
      </c>
      <c r="M108" s="77"/>
      <c r="N108" s="72"/>
      <c r="O108" s="79" t="s">
        <v>176</v>
      </c>
      <c r="P108" s="81">
        <v>43687.267175925925</v>
      </c>
      <c r="Q108" s="79" t="s">
        <v>337</v>
      </c>
      <c r="R108" s="82" t="s">
        <v>406</v>
      </c>
      <c r="S108" s="79" t="s">
        <v>443</v>
      </c>
      <c r="T108" s="79"/>
      <c r="U108" s="79"/>
      <c r="V108" s="82" t="s">
        <v>505</v>
      </c>
      <c r="W108" s="81">
        <v>43687.267175925925</v>
      </c>
      <c r="X108" s="82" t="s">
        <v>590</v>
      </c>
      <c r="Y108" s="79"/>
      <c r="Z108" s="79"/>
      <c r="AA108" s="83" t="s">
        <v>714</v>
      </c>
      <c r="AB108" s="79"/>
      <c r="AC108" s="79" t="b">
        <v>0</v>
      </c>
      <c r="AD108" s="79">
        <v>0</v>
      </c>
      <c r="AE108" s="83" t="s">
        <v>765</v>
      </c>
      <c r="AF108" s="79" t="b">
        <v>0</v>
      </c>
      <c r="AG108" s="79" t="s">
        <v>772</v>
      </c>
      <c r="AH108" s="79"/>
      <c r="AI108" s="83" t="s">
        <v>765</v>
      </c>
      <c r="AJ108" s="79" t="b">
        <v>0</v>
      </c>
      <c r="AK108" s="79">
        <v>0</v>
      </c>
      <c r="AL108" s="83" t="s">
        <v>765</v>
      </c>
      <c r="AM108" s="79" t="s">
        <v>775</v>
      </c>
      <c r="AN108" s="79" t="b">
        <v>0</v>
      </c>
      <c r="AO108" s="83" t="s">
        <v>714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10</v>
      </c>
      <c r="BK108" s="49">
        <v>100</v>
      </c>
      <c r="BL108" s="48">
        <v>10</v>
      </c>
    </row>
    <row r="109" spans="1:64" ht="15">
      <c r="A109" s="64" t="s">
        <v>266</v>
      </c>
      <c r="B109" s="64" t="s">
        <v>266</v>
      </c>
      <c r="C109" s="65" t="s">
        <v>1818</v>
      </c>
      <c r="D109" s="66">
        <v>4.166666666666667</v>
      </c>
      <c r="E109" s="67" t="s">
        <v>136</v>
      </c>
      <c r="F109" s="68">
        <v>31.166666666666668</v>
      </c>
      <c r="G109" s="65"/>
      <c r="H109" s="69"/>
      <c r="I109" s="70"/>
      <c r="J109" s="70"/>
      <c r="K109" s="34" t="s">
        <v>65</v>
      </c>
      <c r="L109" s="77">
        <v>109</v>
      </c>
      <c r="M109" s="77"/>
      <c r="N109" s="72"/>
      <c r="O109" s="79" t="s">
        <v>176</v>
      </c>
      <c r="P109" s="81">
        <v>43683.78538194444</v>
      </c>
      <c r="Q109" s="79" t="s">
        <v>338</v>
      </c>
      <c r="R109" s="82" t="s">
        <v>407</v>
      </c>
      <c r="S109" s="79" t="s">
        <v>443</v>
      </c>
      <c r="T109" s="79" t="s">
        <v>444</v>
      </c>
      <c r="U109" s="82" t="s">
        <v>449</v>
      </c>
      <c r="V109" s="82" t="s">
        <v>449</v>
      </c>
      <c r="W109" s="81">
        <v>43683.78538194444</v>
      </c>
      <c r="X109" s="82" t="s">
        <v>591</v>
      </c>
      <c r="Y109" s="79"/>
      <c r="Z109" s="79"/>
      <c r="AA109" s="83" t="s">
        <v>715</v>
      </c>
      <c r="AB109" s="79"/>
      <c r="AC109" s="79" t="b">
        <v>0</v>
      </c>
      <c r="AD109" s="79">
        <v>11</v>
      </c>
      <c r="AE109" s="83" t="s">
        <v>765</v>
      </c>
      <c r="AF109" s="79" t="b">
        <v>0</v>
      </c>
      <c r="AG109" s="79" t="s">
        <v>772</v>
      </c>
      <c r="AH109" s="79"/>
      <c r="AI109" s="83" t="s">
        <v>765</v>
      </c>
      <c r="AJ109" s="79" t="b">
        <v>0</v>
      </c>
      <c r="AK109" s="79">
        <v>8</v>
      </c>
      <c r="AL109" s="83" t="s">
        <v>765</v>
      </c>
      <c r="AM109" s="79" t="s">
        <v>776</v>
      </c>
      <c r="AN109" s="79" t="b">
        <v>0</v>
      </c>
      <c r="AO109" s="83" t="s">
        <v>715</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77</v>
      </c>
      <c r="BK109" s="49">
        <v>100</v>
      </c>
      <c r="BL109" s="48">
        <v>77</v>
      </c>
    </row>
    <row r="110" spans="1:64" ht="15">
      <c r="A110" s="64" t="s">
        <v>266</v>
      </c>
      <c r="B110" s="64" t="s">
        <v>266</v>
      </c>
      <c r="C110" s="65" t="s">
        <v>1818</v>
      </c>
      <c r="D110" s="66">
        <v>4.166666666666667</v>
      </c>
      <c r="E110" s="67" t="s">
        <v>136</v>
      </c>
      <c r="F110" s="68">
        <v>31.166666666666668</v>
      </c>
      <c r="G110" s="65"/>
      <c r="H110" s="69"/>
      <c r="I110" s="70"/>
      <c r="J110" s="70"/>
      <c r="K110" s="34" t="s">
        <v>65</v>
      </c>
      <c r="L110" s="77">
        <v>110</v>
      </c>
      <c r="M110" s="77"/>
      <c r="N110" s="72"/>
      <c r="O110" s="79" t="s">
        <v>176</v>
      </c>
      <c r="P110" s="81">
        <v>43686.76708333333</v>
      </c>
      <c r="Q110" s="79" t="s">
        <v>339</v>
      </c>
      <c r="R110" s="82" t="s">
        <v>405</v>
      </c>
      <c r="S110" s="79" t="s">
        <v>443</v>
      </c>
      <c r="T110" s="79" t="s">
        <v>446</v>
      </c>
      <c r="U110" s="82" t="s">
        <v>450</v>
      </c>
      <c r="V110" s="82" t="s">
        <v>450</v>
      </c>
      <c r="W110" s="81">
        <v>43686.76708333333</v>
      </c>
      <c r="X110" s="82" t="s">
        <v>592</v>
      </c>
      <c r="Y110" s="79"/>
      <c r="Z110" s="79"/>
      <c r="AA110" s="83" t="s">
        <v>716</v>
      </c>
      <c r="AB110" s="79"/>
      <c r="AC110" s="79" t="b">
        <v>0</v>
      </c>
      <c r="AD110" s="79">
        <v>7</v>
      </c>
      <c r="AE110" s="83" t="s">
        <v>765</v>
      </c>
      <c r="AF110" s="79" t="b">
        <v>0</v>
      </c>
      <c r="AG110" s="79" t="s">
        <v>772</v>
      </c>
      <c r="AH110" s="79"/>
      <c r="AI110" s="83" t="s">
        <v>765</v>
      </c>
      <c r="AJ110" s="79" t="b">
        <v>0</v>
      </c>
      <c r="AK110" s="79">
        <v>4</v>
      </c>
      <c r="AL110" s="83" t="s">
        <v>765</v>
      </c>
      <c r="AM110" s="79" t="s">
        <v>776</v>
      </c>
      <c r="AN110" s="79" t="b">
        <v>0</v>
      </c>
      <c r="AO110" s="83" t="s">
        <v>716</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16</v>
      </c>
      <c r="BK110" s="49">
        <v>100</v>
      </c>
      <c r="BL110" s="48">
        <v>16</v>
      </c>
    </row>
    <row r="111" spans="1:64" ht="15">
      <c r="A111" s="64" t="s">
        <v>267</v>
      </c>
      <c r="B111" s="64" t="s">
        <v>266</v>
      </c>
      <c r="C111" s="65" t="s">
        <v>1816</v>
      </c>
      <c r="D111" s="66">
        <v>3</v>
      </c>
      <c r="E111" s="67" t="s">
        <v>132</v>
      </c>
      <c r="F111" s="68">
        <v>35</v>
      </c>
      <c r="G111" s="65"/>
      <c r="H111" s="69"/>
      <c r="I111" s="70"/>
      <c r="J111" s="70"/>
      <c r="K111" s="34" t="s">
        <v>65</v>
      </c>
      <c r="L111" s="77">
        <v>111</v>
      </c>
      <c r="M111" s="77"/>
      <c r="N111" s="72"/>
      <c r="O111" s="79" t="s">
        <v>279</v>
      </c>
      <c r="P111" s="81">
        <v>43687.58559027778</v>
      </c>
      <c r="Q111" s="79" t="s">
        <v>336</v>
      </c>
      <c r="R111" s="82" t="s">
        <v>405</v>
      </c>
      <c r="S111" s="79" t="s">
        <v>443</v>
      </c>
      <c r="T111" s="79" t="s">
        <v>446</v>
      </c>
      <c r="U111" s="79"/>
      <c r="V111" s="82" t="s">
        <v>506</v>
      </c>
      <c r="W111" s="81">
        <v>43687.58559027778</v>
      </c>
      <c r="X111" s="82" t="s">
        <v>593</v>
      </c>
      <c r="Y111" s="79"/>
      <c r="Z111" s="79"/>
      <c r="AA111" s="83" t="s">
        <v>717</v>
      </c>
      <c r="AB111" s="79"/>
      <c r="AC111" s="79" t="b">
        <v>0</v>
      </c>
      <c r="AD111" s="79">
        <v>0</v>
      </c>
      <c r="AE111" s="83" t="s">
        <v>765</v>
      </c>
      <c r="AF111" s="79" t="b">
        <v>0</v>
      </c>
      <c r="AG111" s="79" t="s">
        <v>772</v>
      </c>
      <c r="AH111" s="79"/>
      <c r="AI111" s="83" t="s">
        <v>765</v>
      </c>
      <c r="AJ111" s="79" t="b">
        <v>0</v>
      </c>
      <c r="AK111" s="79">
        <v>0</v>
      </c>
      <c r="AL111" s="83" t="s">
        <v>716</v>
      </c>
      <c r="AM111" s="79" t="s">
        <v>776</v>
      </c>
      <c r="AN111" s="79" t="b">
        <v>0</v>
      </c>
      <c r="AO111" s="83" t="s">
        <v>716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19</v>
      </c>
      <c r="BK111" s="49">
        <v>100</v>
      </c>
      <c r="BL111" s="48">
        <v>19</v>
      </c>
    </row>
    <row r="112" spans="1:64" ht="15">
      <c r="A112" s="64" t="s">
        <v>268</v>
      </c>
      <c r="B112" s="64" t="s">
        <v>268</v>
      </c>
      <c r="C112" s="65" t="s">
        <v>1822</v>
      </c>
      <c r="D112" s="66">
        <v>10</v>
      </c>
      <c r="E112" s="67" t="s">
        <v>136</v>
      </c>
      <c r="F112" s="68">
        <v>12</v>
      </c>
      <c r="G112" s="65"/>
      <c r="H112" s="69"/>
      <c r="I112" s="70"/>
      <c r="J112" s="70"/>
      <c r="K112" s="34" t="s">
        <v>65</v>
      </c>
      <c r="L112" s="77">
        <v>112</v>
      </c>
      <c r="M112" s="77"/>
      <c r="N112" s="72"/>
      <c r="O112" s="79" t="s">
        <v>176</v>
      </c>
      <c r="P112" s="81">
        <v>43681.60424768519</v>
      </c>
      <c r="Q112" s="82" t="s">
        <v>340</v>
      </c>
      <c r="R112" s="82" t="s">
        <v>408</v>
      </c>
      <c r="S112" s="79" t="s">
        <v>443</v>
      </c>
      <c r="T112" s="79"/>
      <c r="U112" s="79"/>
      <c r="V112" s="82" t="s">
        <v>507</v>
      </c>
      <c r="W112" s="81">
        <v>43681.60424768519</v>
      </c>
      <c r="X112" s="82" t="s">
        <v>594</v>
      </c>
      <c r="Y112" s="79"/>
      <c r="Z112" s="79"/>
      <c r="AA112" s="83" t="s">
        <v>718</v>
      </c>
      <c r="AB112" s="79"/>
      <c r="AC112" s="79" t="b">
        <v>0</v>
      </c>
      <c r="AD112" s="79">
        <v>0</v>
      </c>
      <c r="AE112" s="83" t="s">
        <v>765</v>
      </c>
      <c r="AF112" s="79" t="b">
        <v>0</v>
      </c>
      <c r="AG112" s="79" t="s">
        <v>774</v>
      </c>
      <c r="AH112" s="79"/>
      <c r="AI112" s="83" t="s">
        <v>765</v>
      </c>
      <c r="AJ112" s="79" t="b">
        <v>0</v>
      </c>
      <c r="AK112" s="79">
        <v>0</v>
      </c>
      <c r="AL112" s="83" t="s">
        <v>765</v>
      </c>
      <c r="AM112" s="79" t="s">
        <v>781</v>
      </c>
      <c r="AN112" s="79" t="b">
        <v>0</v>
      </c>
      <c r="AO112" s="83" t="s">
        <v>718</v>
      </c>
      <c r="AP112" s="79" t="s">
        <v>176</v>
      </c>
      <c r="AQ112" s="79">
        <v>0</v>
      </c>
      <c r="AR112" s="79">
        <v>0</v>
      </c>
      <c r="AS112" s="79"/>
      <c r="AT112" s="79"/>
      <c r="AU112" s="79"/>
      <c r="AV112" s="79"/>
      <c r="AW112" s="79"/>
      <c r="AX112" s="79"/>
      <c r="AY112" s="79"/>
      <c r="AZ112" s="79"/>
      <c r="BA112">
        <v>7</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0</v>
      </c>
      <c r="BK112" s="49">
        <v>0</v>
      </c>
      <c r="BL112" s="48">
        <v>0</v>
      </c>
    </row>
    <row r="113" spans="1:64" ht="15">
      <c r="A113" s="64" t="s">
        <v>268</v>
      </c>
      <c r="B113" s="64" t="s">
        <v>268</v>
      </c>
      <c r="C113" s="65" t="s">
        <v>1822</v>
      </c>
      <c r="D113" s="66">
        <v>10</v>
      </c>
      <c r="E113" s="67" t="s">
        <v>136</v>
      </c>
      <c r="F113" s="68">
        <v>12</v>
      </c>
      <c r="G113" s="65"/>
      <c r="H113" s="69"/>
      <c r="I113" s="70"/>
      <c r="J113" s="70"/>
      <c r="K113" s="34" t="s">
        <v>65</v>
      </c>
      <c r="L113" s="77">
        <v>113</v>
      </c>
      <c r="M113" s="77"/>
      <c r="N113" s="72"/>
      <c r="O113" s="79" t="s">
        <v>176</v>
      </c>
      <c r="P113" s="81">
        <v>43683.55028935185</v>
      </c>
      <c r="Q113" s="79" t="s">
        <v>341</v>
      </c>
      <c r="R113" s="82" t="s">
        <v>409</v>
      </c>
      <c r="S113" s="79" t="s">
        <v>443</v>
      </c>
      <c r="T113" s="79"/>
      <c r="U113" s="79"/>
      <c r="V113" s="82" t="s">
        <v>507</v>
      </c>
      <c r="W113" s="81">
        <v>43683.55028935185</v>
      </c>
      <c r="X113" s="82" t="s">
        <v>595</v>
      </c>
      <c r="Y113" s="79"/>
      <c r="Z113" s="79"/>
      <c r="AA113" s="83" t="s">
        <v>719</v>
      </c>
      <c r="AB113" s="79"/>
      <c r="AC113" s="79" t="b">
        <v>0</v>
      </c>
      <c r="AD113" s="79">
        <v>1</v>
      </c>
      <c r="AE113" s="83" t="s">
        <v>765</v>
      </c>
      <c r="AF113" s="79" t="b">
        <v>0</v>
      </c>
      <c r="AG113" s="79" t="s">
        <v>772</v>
      </c>
      <c r="AH113" s="79"/>
      <c r="AI113" s="83" t="s">
        <v>765</v>
      </c>
      <c r="AJ113" s="79" t="b">
        <v>0</v>
      </c>
      <c r="AK113" s="79">
        <v>0</v>
      </c>
      <c r="AL113" s="83" t="s">
        <v>765</v>
      </c>
      <c r="AM113" s="79" t="s">
        <v>781</v>
      </c>
      <c r="AN113" s="79" t="b">
        <v>0</v>
      </c>
      <c r="AO113" s="83" t="s">
        <v>719</v>
      </c>
      <c r="AP113" s="79" t="s">
        <v>176</v>
      </c>
      <c r="AQ113" s="79">
        <v>0</v>
      </c>
      <c r="AR113" s="79">
        <v>0</v>
      </c>
      <c r="AS113" s="79"/>
      <c r="AT113" s="79"/>
      <c r="AU113" s="79"/>
      <c r="AV113" s="79"/>
      <c r="AW113" s="79"/>
      <c r="AX113" s="79"/>
      <c r="AY113" s="79"/>
      <c r="AZ113" s="79"/>
      <c r="BA113">
        <v>7</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26</v>
      </c>
      <c r="BK113" s="49">
        <v>100</v>
      </c>
      <c r="BL113" s="48">
        <v>26</v>
      </c>
    </row>
    <row r="114" spans="1:64" ht="15">
      <c r="A114" s="64" t="s">
        <v>268</v>
      </c>
      <c r="B114" s="64" t="s">
        <v>268</v>
      </c>
      <c r="C114" s="65" t="s">
        <v>1822</v>
      </c>
      <c r="D114" s="66">
        <v>10</v>
      </c>
      <c r="E114" s="67" t="s">
        <v>136</v>
      </c>
      <c r="F114" s="68">
        <v>12</v>
      </c>
      <c r="G114" s="65"/>
      <c r="H114" s="69"/>
      <c r="I114" s="70"/>
      <c r="J114" s="70"/>
      <c r="K114" s="34" t="s">
        <v>65</v>
      </c>
      <c r="L114" s="77">
        <v>114</v>
      </c>
      <c r="M114" s="77"/>
      <c r="N114" s="72"/>
      <c r="O114" s="79" t="s">
        <v>176</v>
      </c>
      <c r="P114" s="81">
        <v>43684.55954861111</v>
      </c>
      <c r="Q114" s="79" t="s">
        <v>342</v>
      </c>
      <c r="R114" s="82" t="s">
        <v>397</v>
      </c>
      <c r="S114" s="79" t="s">
        <v>443</v>
      </c>
      <c r="T114" s="79"/>
      <c r="U114" s="79"/>
      <c r="V114" s="82" t="s">
        <v>507</v>
      </c>
      <c r="W114" s="81">
        <v>43684.55954861111</v>
      </c>
      <c r="X114" s="82" t="s">
        <v>596</v>
      </c>
      <c r="Y114" s="79"/>
      <c r="Z114" s="79"/>
      <c r="AA114" s="83" t="s">
        <v>720</v>
      </c>
      <c r="AB114" s="79"/>
      <c r="AC114" s="79" t="b">
        <v>0</v>
      </c>
      <c r="AD114" s="79">
        <v>0</v>
      </c>
      <c r="AE114" s="83" t="s">
        <v>765</v>
      </c>
      <c r="AF114" s="79" t="b">
        <v>0</v>
      </c>
      <c r="AG114" s="79" t="s">
        <v>772</v>
      </c>
      <c r="AH114" s="79"/>
      <c r="AI114" s="83" t="s">
        <v>765</v>
      </c>
      <c r="AJ114" s="79" t="b">
        <v>0</v>
      </c>
      <c r="AK114" s="79">
        <v>0</v>
      </c>
      <c r="AL114" s="83" t="s">
        <v>765</v>
      </c>
      <c r="AM114" s="79" t="s">
        <v>781</v>
      </c>
      <c r="AN114" s="79" t="b">
        <v>0</v>
      </c>
      <c r="AO114" s="83" t="s">
        <v>720</v>
      </c>
      <c r="AP114" s="79" t="s">
        <v>176</v>
      </c>
      <c r="AQ114" s="79">
        <v>0</v>
      </c>
      <c r="AR114" s="79">
        <v>0</v>
      </c>
      <c r="AS114" s="79"/>
      <c r="AT114" s="79"/>
      <c r="AU114" s="79"/>
      <c r="AV114" s="79"/>
      <c r="AW114" s="79"/>
      <c r="AX114" s="79"/>
      <c r="AY114" s="79"/>
      <c r="AZ114" s="79"/>
      <c r="BA114">
        <v>7</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23</v>
      </c>
      <c r="BK114" s="49">
        <v>100</v>
      </c>
      <c r="BL114" s="48">
        <v>23</v>
      </c>
    </row>
    <row r="115" spans="1:64" ht="15">
      <c r="A115" s="64" t="s">
        <v>268</v>
      </c>
      <c r="B115" s="64" t="s">
        <v>268</v>
      </c>
      <c r="C115" s="65" t="s">
        <v>1822</v>
      </c>
      <c r="D115" s="66">
        <v>10</v>
      </c>
      <c r="E115" s="67" t="s">
        <v>136</v>
      </c>
      <c r="F115" s="68">
        <v>12</v>
      </c>
      <c r="G115" s="65"/>
      <c r="H115" s="69"/>
      <c r="I115" s="70"/>
      <c r="J115" s="70"/>
      <c r="K115" s="34" t="s">
        <v>65</v>
      </c>
      <c r="L115" s="77">
        <v>115</v>
      </c>
      <c r="M115" s="77"/>
      <c r="N115" s="72"/>
      <c r="O115" s="79" t="s">
        <v>176</v>
      </c>
      <c r="P115" s="81">
        <v>43684.688726851855</v>
      </c>
      <c r="Q115" s="79" t="s">
        <v>343</v>
      </c>
      <c r="R115" s="82" t="s">
        <v>398</v>
      </c>
      <c r="S115" s="79" t="s">
        <v>443</v>
      </c>
      <c r="T115" s="79"/>
      <c r="U115" s="79"/>
      <c r="V115" s="82" t="s">
        <v>507</v>
      </c>
      <c r="W115" s="81">
        <v>43684.688726851855</v>
      </c>
      <c r="X115" s="82" t="s">
        <v>597</v>
      </c>
      <c r="Y115" s="79"/>
      <c r="Z115" s="79"/>
      <c r="AA115" s="83" t="s">
        <v>721</v>
      </c>
      <c r="AB115" s="79"/>
      <c r="AC115" s="79" t="b">
        <v>0</v>
      </c>
      <c r="AD115" s="79">
        <v>0</v>
      </c>
      <c r="AE115" s="83" t="s">
        <v>765</v>
      </c>
      <c r="AF115" s="79" t="b">
        <v>0</v>
      </c>
      <c r="AG115" s="79" t="s">
        <v>772</v>
      </c>
      <c r="AH115" s="79"/>
      <c r="AI115" s="83" t="s">
        <v>765</v>
      </c>
      <c r="AJ115" s="79" t="b">
        <v>0</v>
      </c>
      <c r="AK115" s="79">
        <v>0</v>
      </c>
      <c r="AL115" s="83" t="s">
        <v>765</v>
      </c>
      <c r="AM115" s="79" t="s">
        <v>781</v>
      </c>
      <c r="AN115" s="79" t="b">
        <v>0</v>
      </c>
      <c r="AO115" s="83" t="s">
        <v>721</v>
      </c>
      <c r="AP115" s="79" t="s">
        <v>176</v>
      </c>
      <c r="AQ115" s="79">
        <v>0</v>
      </c>
      <c r="AR115" s="79">
        <v>0</v>
      </c>
      <c r="AS115" s="79"/>
      <c r="AT115" s="79"/>
      <c r="AU115" s="79"/>
      <c r="AV115" s="79"/>
      <c r="AW115" s="79"/>
      <c r="AX115" s="79"/>
      <c r="AY115" s="79"/>
      <c r="AZ115" s="79"/>
      <c r="BA115">
        <v>7</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25</v>
      </c>
      <c r="BK115" s="49">
        <v>100</v>
      </c>
      <c r="BL115" s="48">
        <v>25</v>
      </c>
    </row>
    <row r="116" spans="1:64" ht="15">
      <c r="A116" s="64" t="s">
        <v>268</v>
      </c>
      <c r="B116" s="64" t="s">
        <v>268</v>
      </c>
      <c r="C116" s="65" t="s">
        <v>1822</v>
      </c>
      <c r="D116" s="66">
        <v>10</v>
      </c>
      <c r="E116" s="67" t="s">
        <v>136</v>
      </c>
      <c r="F116" s="68">
        <v>12</v>
      </c>
      <c r="G116" s="65"/>
      <c r="H116" s="69"/>
      <c r="I116" s="70"/>
      <c r="J116" s="70"/>
      <c r="K116" s="34" t="s">
        <v>65</v>
      </c>
      <c r="L116" s="77">
        <v>116</v>
      </c>
      <c r="M116" s="77"/>
      <c r="N116" s="72"/>
      <c r="O116" s="79" t="s">
        <v>176</v>
      </c>
      <c r="P116" s="81">
        <v>43686.72741898148</v>
      </c>
      <c r="Q116" s="79" t="s">
        <v>344</v>
      </c>
      <c r="R116" s="82" t="s">
        <v>410</v>
      </c>
      <c r="S116" s="79" t="s">
        <v>443</v>
      </c>
      <c r="T116" s="79"/>
      <c r="U116" s="79"/>
      <c r="V116" s="82" t="s">
        <v>507</v>
      </c>
      <c r="W116" s="81">
        <v>43686.72741898148</v>
      </c>
      <c r="X116" s="82" t="s">
        <v>598</v>
      </c>
      <c r="Y116" s="79"/>
      <c r="Z116" s="79"/>
      <c r="AA116" s="83" t="s">
        <v>722</v>
      </c>
      <c r="AB116" s="79"/>
      <c r="AC116" s="79" t="b">
        <v>0</v>
      </c>
      <c r="AD116" s="79">
        <v>0</v>
      </c>
      <c r="AE116" s="83" t="s">
        <v>765</v>
      </c>
      <c r="AF116" s="79" t="b">
        <v>0</v>
      </c>
      <c r="AG116" s="79" t="s">
        <v>772</v>
      </c>
      <c r="AH116" s="79"/>
      <c r="AI116" s="83" t="s">
        <v>765</v>
      </c>
      <c r="AJ116" s="79" t="b">
        <v>0</v>
      </c>
      <c r="AK116" s="79">
        <v>0</v>
      </c>
      <c r="AL116" s="83" t="s">
        <v>765</v>
      </c>
      <c r="AM116" s="79" t="s">
        <v>781</v>
      </c>
      <c r="AN116" s="79" t="b">
        <v>0</v>
      </c>
      <c r="AO116" s="83" t="s">
        <v>722</v>
      </c>
      <c r="AP116" s="79" t="s">
        <v>176</v>
      </c>
      <c r="AQ116" s="79">
        <v>0</v>
      </c>
      <c r="AR116" s="79">
        <v>0</v>
      </c>
      <c r="AS116" s="79"/>
      <c r="AT116" s="79"/>
      <c r="AU116" s="79"/>
      <c r="AV116" s="79"/>
      <c r="AW116" s="79"/>
      <c r="AX116" s="79"/>
      <c r="AY116" s="79"/>
      <c r="AZ116" s="79"/>
      <c r="BA116">
        <v>7</v>
      </c>
      <c r="BB116" s="78" t="str">
        <f>REPLACE(INDEX(GroupVertices[Group],MATCH(Edges[[#This Row],[Vertex 1]],GroupVertices[Vertex],0)),1,1,"")</f>
        <v>3</v>
      </c>
      <c r="BC116" s="78" t="str">
        <f>REPLACE(INDEX(GroupVertices[Group],MATCH(Edges[[#This Row],[Vertex 2]],GroupVertices[Vertex],0)),1,1,"")</f>
        <v>3</v>
      </c>
      <c r="BD116" s="48">
        <v>0</v>
      </c>
      <c r="BE116" s="49">
        <v>0</v>
      </c>
      <c r="BF116" s="48">
        <v>0</v>
      </c>
      <c r="BG116" s="49">
        <v>0</v>
      </c>
      <c r="BH116" s="48">
        <v>0</v>
      </c>
      <c r="BI116" s="49">
        <v>0</v>
      </c>
      <c r="BJ116" s="48">
        <v>8</v>
      </c>
      <c r="BK116" s="49">
        <v>100</v>
      </c>
      <c r="BL116" s="48">
        <v>8</v>
      </c>
    </row>
    <row r="117" spans="1:64" ht="15">
      <c r="A117" s="64" t="s">
        <v>268</v>
      </c>
      <c r="B117" s="64" t="s">
        <v>268</v>
      </c>
      <c r="C117" s="65" t="s">
        <v>1822</v>
      </c>
      <c r="D117" s="66">
        <v>10</v>
      </c>
      <c r="E117" s="67" t="s">
        <v>136</v>
      </c>
      <c r="F117" s="68">
        <v>12</v>
      </c>
      <c r="G117" s="65"/>
      <c r="H117" s="69"/>
      <c r="I117" s="70"/>
      <c r="J117" s="70"/>
      <c r="K117" s="34" t="s">
        <v>65</v>
      </c>
      <c r="L117" s="77">
        <v>117</v>
      </c>
      <c r="M117" s="77"/>
      <c r="N117" s="72"/>
      <c r="O117" s="79" t="s">
        <v>176</v>
      </c>
      <c r="P117" s="81">
        <v>43687.523564814815</v>
      </c>
      <c r="Q117" s="79" t="s">
        <v>345</v>
      </c>
      <c r="R117" s="82" t="s">
        <v>411</v>
      </c>
      <c r="S117" s="79" t="s">
        <v>443</v>
      </c>
      <c r="T117" s="79"/>
      <c r="U117" s="79"/>
      <c r="V117" s="82" t="s">
        <v>507</v>
      </c>
      <c r="W117" s="81">
        <v>43687.523564814815</v>
      </c>
      <c r="X117" s="82" t="s">
        <v>599</v>
      </c>
      <c r="Y117" s="79"/>
      <c r="Z117" s="79"/>
      <c r="AA117" s="83" t="s">
        <v>723</v>
      </c>
      <c r="AB117" s="79"/>
      <c r="AC117" s="79" t="b">
        <v>0</v>
      </c>
      <c r="AD117" s="79">
        <v>1</v>
      </c>
      <c r="AE117" s="83" t="s">
        <v>765</v>
      </c>
      <c r="AF117" s="79" t="b">
        <v>0</v>
      </c>
      <c r="AG117" s="79" t="s">
        <v>772</v>
      </c>
      <c r="AH117" s="79"/>
      <c r="AI117" s="83" t="s">
        <v>765</v>
      </c>
      <c r="AJ117" s="79" t="b">
        <v>0</v>
      </c>
      <c r="AK117" s="79">
        <v>0</v>
      </c>
      <c r="AL117" s="83" t="s">
        <v>765</v>
      </c>
      <c r="AM117" s="79" t="s">
        <v>781</v>
      </c>
      <c r="AN117" s="79" t="b">
        <v>0</v>
      </c>
      <c r="AO117" s="83" t="s">
        <v>723</v>
      </c>
      <c r="AP117" s="79" t="s">
        <v>176</v>
      </c>
      <c r="AQ117" s="79">
        <v>0</v>
      </c>
      <c r="AR117" s="79">
        <v>0</v>
      </c>
      <c r="AS117" s="79"/>
      <c r="AT117" s="79"/>
      <c r="AU117" s="79"/>
      <c r="AV117" s="79"/>
      <c r="AW117" s="79"/>
      <c r="AX117" s="79"/>
      <c r="AY117" s="79"/>
      <c r="AZ117" s="79"/>
      <c r="BA117">
        <v>7</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6</v>
      </c>
      <c r="BK117" s="49">
        <v>100</v>
      </c>
      <c r="BL117" s="48">
        <v>6</v>
      </c>
    </row>
    <row r="118" spans="1:64" ht="15">
      <c r="A118" s="64" t="s">
        <v>268</v>
      </c>
      <c r="B118" s="64" t="s">
        <v>268</v>
      </c>
      <c r="C118" s="65" t="s">
        <v>1822</v>
      </c>
      <c r="D118" s="66">
        <v>10</v>
      </c>
      <c r="E118" s="67" t="s">
        <v>136</v>
      </c>
      <c r="F118" s="68">
        <v>12</v>
      </c>
      <c r="G118" s="65"/>
      <c r="H118" s="69"/>
      <c r="I118" s="70"/>
      <c r="J118" s="70"/>
      <c r="K118" s="34" t="s">
        <v>65</v>
      </c>
      <c r="L118" s="77">
        <v>118</v>
      </c>
      <c r="M118" s="77"/>
      <c r="N118" s="72"/>
      <c r="O118" s="79" t="s">
        <v>176</v>
      </c>
      <c r="P118" s="81">
        <v>43687.58675925926</v>
      </c>
      <c r="Q118" s="79" t="s">
        <v>346</v>
      </c>
      <c r="R118" s="82" t="s">
        <v>412</v>
      </c>
      <c r="S118" s="79" t="s">
        <v>443</v>
      </c>
      <c r="T118" s="79"/>
      <c r="U118" s="79"/>
      <c r="V118" s="82" t="s">
        <v>507</v>
      </c>
      <c r="W118" s="81">
        <v>43687.58675925926</v>
      </c>
      <c r="X118" s="82" t="s">
        <v>600</v>
      </c>
      <c r="Y118" s="79"/>
      <c r="Z118" s="79"/>
      <c r="AA118" s="83" t="s">
        <v>724</v>
      </c>
      <c r="AB118" s="79"/>
      <c r="AC118" s="79" t="b">
        <v>0</v>
      </c>
      <c r="AD118" s="79">
        <v>0</v>
      </c>
      <c r="AE118" s="83" t="s">
        <v>765</v>
      </c>
      <c r="AF118" s="79" t="b">
        <v>0</v>
      </c>
      <c r="AG118" s="79" t="s">
        <v>772</v>
      </c>
      <c r="AH118" s="79"/>
      <c r="AI118" s="83" t="s">
        <v>765</v>
      </c>
      <c r="AJ118" s="79" t="b">
        <v>0</v>
      </c>
      <c r="AK118" s="79">
        <v>0</v>
      </c>
      <c r="AL118" s="83" t="s">
        <v>765</v>
      </c>
      <c r="AM118" s="79" t="s">
        <v>781</v>
      </c>
      <c r="AN118" s="79" t="b">
        <v>0</v>
      </c>
      <c r="AO118" s="83" t="s">
        <v>724</v>
      </c>
      <c r="AP118" s="79" t="s">
        <v>176</v>
      </c>
      <c r="AQ118" s="79">
        <v>0</v>
      </c>
      <c r="AR118" s="79">
        <v>0</v>
      </c>
      <c r="AS118" s="79"/>
      <c r="AT118" s="79"/>
      <c r="AU118" s="79"/>
      <c r="AV118" s="79"/>
      <c r="AW118" s="79"/>
      <c r="AX118" s="79"/>
      <c r="AY118" s="79"/>
      <c r="AZ118" s="79"/>
      <c r="BA118">
        <v>7</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5</v>
      </c>
      <c r="BK118" s="49">
        <v>100</v>
      </c>
      <c r="BL118" s="48">
        <v>5</v>
      </c>
    </row>
    <row r="119" spans="1:64" ht="15">
      <c r="A119" s="64" t="s">
        <v>269</v>
      </c>
      <c r="B119" s="64" t="s">
        <v>269</v>
      </c>
      <c r="C119" s="65" t="s">
        <v>1816</v>
      </c>
      <c r="D119" s="66">
        <v>3</v>
      </c>
      <c r="E119" s="67" t="s">
        <v>132</v>
      </c>
      <c r="F119" s="68">
        <v>35</v>
      </c>
      <c r="G119" s="65"/>
      <c r="H119" s="69"/>
      <c r="I119" s="70"/>
      <c r="J119" s="70"/>
      <c r="K119" s="34" t="s">
        <v>65</v>
      </c>
      <c r="L119" s="77">
        <v>119</v>
      </c>
      <c r="M119" s="77"/>
      <c r="N119" s="72"/>
      <c r="O119" s="79" t="s">
        <v>176</v>
      </c>
      <c r="P119" s="81">
        <v>43687.700324074074</v>
      </c>
      <c r="Q119" s="79" t="s">
        <v>347</v>
      </c>
      <c r="R119" s="82" t="s">
        <v>413</v>
      </c>
      <c r="S119" s="79" t="s">
        <v>443</v>
      </c>
      <c r="T119" s="79"/>
      <c r="U119" s="82" t="s">
        <v>451</v>
      </c>
      <c r="V119" s="82" t="s">
        <v>451</v>
      </c>
      <c r="W119" s="81">
        <v>43687.700324074074</v>
      </c>
      <c r="X119" s="82" t="s">
        <v>601</v>
      </c>
      <c r="Y119" s="79"/>
      <c r="Z119" s="79"/>
      <c r="AA119" s="83" t="s">
        <v>725</v>
      </c>
      <c r="AB119" s="79"/>
      <c r="AC119" s="79" t="b">
        <v>0</v>
      </c>
      <c r="AD119" s="79">
        <v>1</v>
      </c>
      <c r="AE119" s="83" t="s">
        <v>765</v>
      </c>
      <c r="AF119" s="79" t="b">
        <v>0</v>
      </c>
      <c r="AG119" s="79" t="s">
        <v>772</v>
      </c>
      <c r="AH119" s="79"/>
      <c r="AI119" s="83" t="s">
        <v>765</v>
      </c>
      <c r="AJ119" s="79" t="b">
        <v>0</v>
      </c>
      <c r="AK119" s="79">
        <v>0</v>
      </c>
      <c r="AL119" s="83" t="s">
        <v>765</v>
      </c>
      <c r="AM119" s="79" t="s">
        <v>779</v>
      </c>
      <c r="AN119" s="79" t="b">
        <v>0</v>
      </c>
      <c r="AO119" s="83" t="s">
        <v>725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7</v>
      </c>
      <c r="BK119" s="49">
        <v>100</v>
      </c>
      <c r="BL119" s="48">
        <v>7</v>
      </c>
    </row>
    <row r="120" spans="1:64" ht="15">
      <c r="A120" s="64" t="s">
        <v>270</v>
      </c>
      <c r="B120" s="64" t="s">
        <v>270</v>
      </c>
      <c r="C120" s="65" t="s">
        <v>1816</v>
      </c>
      <c r="D120" s="66">
        <v>3</v>
      </c>
      <c r="E120" s="67" t="s">
        <v>132</v>
      </c>
      <c r="F120" s="68">
        <v>35</v>
      </c>
      <c r="G120" s="65"/>
      <c r="H120" s="69"/>
      <c r="I120" s="70"/>
      <c r="J120" s="70"/>
      <c r="K120" s="34" t="s">
        <v>65</v>
      </c>
      <c r="L120" s="77">
        <v>120</v>
      </c>
      <c r="M120" s="77"/>
      <c r="N120" s="72"/>
      <c r="O120" s="79" t="s">
        <v>176</v>
      </c>
      <c r="P120" s="81">
        <v>43688.20842592593</v>
      </c>
      <c r="Q120" s="79" t="s">
        <v>348</v>
      </c>
      <c r="R120" s="82" t="s">
        <v>414</v>
      </c>
      <c r="S120" s="79" t="s">
        <v>443</v>
      </c>
      <c r="T120" s="79"/>
      <c r="U120" s="79"/>
      <c r="V120" s="82" t="s">
        <v>508</v>
      </c>
      <c r="W120" s="81">
        <v>43688.20842592593</v>
      </c>
      <c r="X120" s="82" t="s">
        <v>602</v>
      </c>
      <c r="Y120" s="79"/>
      <c r="Z120" s="79"/>
      <c r="AA120" s="83" t="s">
        <v>726</v>
      </c>
      <c r="AB120" s="79"/>
      <c r="AC120" s="79" t="b">
        <v>0</v>
      </c>
      <c r="AD120" s="79">
        <v>0</v>
      </c>
      <c r="AE120" s="83" t="s">
        <v>765</v>
      </c>
      <c r="AF120" s="79" t="b">
        <v>0</v>
      </c>
      <c r="AG120" s="79" t="s">
        <v>772</v>
      </c>
      <c r="AH120" s="79"/>
      <c r="AI120" s="83" t="s">
        <v>765</v>
      </c>
      <c r="AJ120" s="79" t="b">
        <v>0</v>
      </c>
      <c r="AK120" s="79">
        <v>0</v>
      </c>
      <c r="AL120" s="83" t="s">
        <v>765</v>
      </c>
      <c r="AM120" s="79" t="s">
        <v>775</v>
      </c>
      <c r="AN120" s="79" t="b">
        <v>0</v>
      </c>
      <c r="AO120" s="83" t="s">
        <v>726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7</v>
      </c>
      <c r="BK120" s="49">
        <v>100</v>
      </c>
      <c r="BL120" s="48">
        <v>7</v>
      </c>
    </row>
    <row r="121" spans="1:64" ht="15">
      <c r="A121" s="64" t="s">
        <v>271</v>
      </c>
      <c r="B121" s="64" t="s">
        <v>271</v>
      </c>
      <c r="C121" s="65" t="s">
        <v>1816</v>
      </c>
      <c r="D121" s="66">
        <v>3</v>
      </c>
      <c r="E121" s="67" t="s">
        <v>132</v>
      </c>
      <c r="F121" s="68">
        <v>35</v>
      </c>
      <c r="G121" s="65"/>
      <c r="H121" s="69"/>
      <c r="I121" s="70"/>
      <c r="J121" s="70"/>
      <c r="K121" s="34" t="s">
        <v>65</v>
      </c>
      <c r="L121" s="77">
        <v>121</v>
      </c>
      <c r="M121" s="77"/>
      <c r="N121" s="72"/>
      <c r="O121" s="79" t="s">
        <v>176</v>
      </c>
      <c r="P121" s="81">
        <v>43689.685115740744</v>
      </c>
      <c r="Q121" s="79" t="s">
        <v>349</v>
      </c>
      <c r="R121" s="82" t="s">
        <v>415</v>
      </c>
      <c r="S121" s="79" t="s">
        <v>443</v>
      </c>
      <c r="T121" s="79"/>
      <c r="U121" s="79"/>
      <c r="V121" s="82" t="s">
        <v>509</v>
      </c>
      <c r="W121" s="81">
        <v>43689.685115740744</v>
      </c>
      <c r="X121" s="82" t="s">
        <v>603</v>
      </c>
      <c r="Y121" s="79"/>
      <c r="Z121" s="79"/>
      <c r="AA121" s="83" t="s">
        <v>727</v>
      </c>
      <c r="AB121" s="79"/>
      <c r="AC121" s="79" t="b">
        <v>0</v>
      </c>
      <c r="AD121" s="79">
        <v>0</v>
      </c>
      <c r="AE121" s="83" t="s">
        <v>765</v>
      </c>
      <c r="AF121" s="79" t="b">
        <v>0</v>
      </c>
      <c r="AG121" s="79" t="s">
        <v>772</v>
      </c>
      <c r="AH121" s="79"/>
      <c r="AI121" s="83" t="s">
        <v>765</v>
      </c>
      <c r="AJ121" s="79" t="b">
        <v>0</v>
      </c>
      <c r="AK121" s="79">
        <v>0</v>
      </c>
      <c r="AL121" s="83" t="s">
        <v>765</v>
      </c>
      <c r="AM121" s="79" t="s">
        <v>779</v>
      </c>
      <c r="AN121" s="79" t="b">
        <v>0</v>
      </c>
      <c r="AO121" s="83" t="s">
        <v>727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11</v>
      </c>
      <c r="BK121" s="49">
        <v>100</v>
      </c>
      <c r="BL121" s="48">
        <v>11</v>
      </c>
    </row>
    <row r="122" spans="1:64" ht="15">
      <c r="A122" s="64" t="s">
        <v>272</v>
      </c>
      <c r="B122" s="64" t="s">
        <v>272</v>
      </c>
      <c r="C122" s="65" t="s">
        <v>1816</v>
      </c>
      <c r="D122" s="66">
        <v>3</v>
      </c>
      <c r="E122" s="67" t="s">
        <v>132</v>
      </c>
      <c r="F122" s="68">
        <v>35</v>
      </c>
      <c r="G122" s="65"/>
      <c r="H122" s="69"/>
      <c r="I122" s="70"/>
      <c r="J122" s="70"/>
      <c r="K122" s="34" t="s">
        <v>65</v>
      </c>
      <c r="L122" s="77">
        <v>122</v>
      </c>
      <c r="M122" s="77"/>
      <c r="N122" s="72"/>
      <c r="O122" s="79" t="s">
        <v>176</v>
      </c>
      <c r="P122" s="81">
        <v>43689.822592592594</v>
      </c>
      <c r="Q122" s="79" t="s">
        <v>350</v>
      </c>
      <c r="R122" s="82" t="s">
        <v>416</v>
      </c>
      <c r="S122" s="79" t="s">
        <v>443</v>
      </c>
      <c r="T122" s="79"/>
      <c r="U122" s="79"/>
      <c r="V122" s="82" t="s">
        <v>510</v>
      </c>
      <c r="W122" s="81">
        <v>43689.822592592594</v>
      </c>
      <c r="X122" s="82" t="s">
        <v>604</v>
      </c>
      <c r="Y122" s="79"/>
      <c r="Z122" s="79"/>
      <c r="AA122" s="83" t="s">
        <v>728</v>
      </c>
      <c r="AB122" s="79"/>
      <c r="AC122" s="79" t="b">
        <v>0</v>
      </c>
      <c r="AD122" s="79">
        <v>0</v>
      </c>
      <c r="AE122" s="83" t="s">
        <v>765</v>
      </c>
      <c r="AF122" s="79" t="b">
        <v>0</v>
      </c>
      <c r="AG122" s="79" t="s">
        <v>772</v>
      </c>
      <c r="AH122" s="79"/>
      <c r="AI122" s="83" t="s">
        <v>765</v>
      </c>
      <c r="AJ122" s="79" t="b">
        <v>0</v>
      </c>
      <c r="AK122" s="79">
        <v>0</v>
      </c>
      <c r="AL122" s="83" t="s">
        <v>765</v>
      </c>
      <c r="AM122" s="79" t="s">
        <v>775</v>
      </c>
      <c r="AN122" s="79" t="b">
        <v>0</v>
      </c>
      <c r="AO122" s="83" t="s">
        <v>728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8</v>
      </c>
      <c r="BK122" s="49">
        <v>100</v>
      </c>
      <c r="BL122" s="48">
        <v>8</v>
      </c>
    </row>
    <row r="123" spans="1:64" ht="15">
      <c r="A123" s="64" t="s">
        <v>273</v>
      </c>
      <c r="B123" s="64" t="s">
        <v>273</v>
      </c>
      <c r="C123" s="65" t="s">
        <v>1816</v>
      </c>
      <c r="D123" s="66">
        <v>3</v>
      </c>
      <c r="E123" s="67" t="s">
        <v>132</v>
      </c>
      <c r="F123" s="68">
        <v>35</v>
      </c>
      <c r="G123" s="65"/>
      <c r="H123" s="69"/>
      <c r="I123" s="70"/>
      <c r="J123" s="70"/>
      <c r="K123" s="34" t="s">
        <v>65</v>
      </c>
      <c r="L123" s="77">
        <v>123</v>
      </c>
      <c r="M123" s="77"/>
      <c r="N123" s="72"/>
      <c r="O123" s="79" t="s">
        <v>176</v>
      </c>
      <c r="P123" s="81">
        <v>43689.89202546296</v>
      </c>
      <c r="Q123" s="79" t="s">
        <v>351</v>
      </c>
      <c r="R123" s="82" t="s">
        <v>416</v>
      </c>
      <c r="S123" s="79" t="s">
        <v>443</v>
      </c>
      <c r="T123" s="79"/>
      <c r="U123" s="79"/>
      <c r="V123" s="82" t="s">
        <v>511</v>
      </c>
      <c r="W123" s="81">
        <v>43689.89202546296</v>
      </c>
      <c r="X123" s="82" t="s">
        <v>605</v>
      </c>
      <c r="Y123" s="79"/>
      <c r="Z123" s="79"/>
      <c r="AA123" s="83" t="s">
        <v>729</v>
      </c>
      <c r="AB123" s="79"/>
      <c r="AC123" s="79" t="b">
        <v>0</v>
      </c>
      <c r="AD123" s="79">
        <v>0</v>
      </c>
      <c r="AE123" s="83" t="s">
        <v>765</v>
      </c>
      <c r="AF123" s="79" t="b">
        <v>0</v>
      </c>
      <c r="AG123" s="79" t="s">
        <v>772</v>
      </c>
      <c r="AH123" s="79"/>
      <c r="AI123" s="83" t="s">
        <v>765</v>
      </c>
      <c r="AJ123" s="79" t="b">
        <v>0</v>
      </c>
      <c r="AK123" s="79">
        <v>0</v>
      </c>
      <c r="AL123" s="83" t="s">
        <v>765</v>
      </c>
      <c r="AM123" s="79" t="s">
        <v>778</v>
      </c>
      <c r="AN123" s="79" t="b">
        <v>0</v>
      </c>
      <c r="AO123" s="83" t="s">
        <v>729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8</v>
      </c>
      <c r="BK123" s="49">
        <v>100</v>
      </c>
      <c r="BL123" s="48">
        <v>8</v>
      </c>
    </row>
    <row r="124" spans="1:64" ht="15">
      <c r="A124" s="64" t="s">
        <v>274</v>
      </c>
      <c r="B124" s="64" t="s">
        <v>274</v>
      </c>
      <c r="C124" s="65" t="s">
        <v>1818</v>
      </c>
      <c r="D124" s="66">
        <v>4.166666666666667</v>
      </c>
      <c r="E124" s="67" t="s">
        <v>136</v>
      </c>
      <c r="F124" s="68">
        <v>31.166666666666668</v>
      </c>
      <c r="G124" s="65"/>
      <c r="H124" s="69"/>
      <c r="I124" s="70"/>
      <c r="J124" s="70"/>
      <c r="K124" s="34" t="s">
        <v>65</v>
      </c>
      <c r="L124" s="77">
        <v>124</v>
      </c>
      <c r="M124" s="77"/>
      <c r="N124" s="72"/>
      <c r="O124" s="79" t="s">
        <v>176</v>
      </c>
      <c r="P124" s="81">
        <v>43689.69458333333</v>
      </c>
      <c r="Q124" s="79" t="s">
        <v>352</v>
      </c>
      <c r="R124" s="82" t="s">
        <v>417</v>
      </c>
      <c r="S124" s="79" t="s">
        <v>443</v>
      </c>
      <c r="T124" s="79"/>
      <c r="U124" s="79"/>
      <c r="V124" s="82" t="s">
        <v>512</v>
      </c>
      <c r="W124" s="81">
        <v>43689.69458333333</v>
      </c>
      <c r="X124" s="82" t="s">
        <v>606</v>
      </c>
      <c r="Y124" s="79"/>
      <c r="Z124" s="79"/>
      <c r="AA124" s="83" t="s">
        <v>730</v>
      </c>
      <c r="AB124" s="79"/>
      <c r="AC124" s="79" t="b">
        <v>0</v>
      </c>
      <c r="AD124" s="79">
        <v>0</v>
      </c>
      <c r="AE124" s="83" t="s">
        <v>765</v>
      </c>
      <c r="AF124" s="79" t="b">
        <v>0</v>
      </c>
      <c r="AG124" s="79" t="s">
        <v>772</v>
      </c>
      <c r="AH124" s="79"/>
      <c r="AI124" s="83" t="s">
        <v>765</v>
      </c>
      <c r="AJ124" s="79" t="b">
        <v>0</v>
      </c>
      <c r="AK124" s="79">
        <v>0</v>
      </c>
      <c r="AL124" s="83" t="s">
        <v>765</v>
      </c>
      <c r="AM124" s="79" t="s">
        <v>775</v>
      </c>
      <c r="AN124" s="79" t="b">
        <v>0</v>
      </c>
      <c r="AO124" s="83" t="s">
        <v>730</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8</v>
      </c>
      <c r="BK124" s="49">
        <v>100</v>
      </c>
      <c r="BL124" s="48">
        <v>8</v>
      </c>
    </row>
    <row r="125" spans="1:64" ht="15">
      <c r="A125" s="64" t="s">
        <v>274</v>
      </c>
      <c r="B125" s="64" t="s">
        <v>274</v>
      </c>
      <c r="C125" s="65" t="s">
        <v>1818</v>
      </c>
      <c r="D125" s="66">
        <v>4.166666666666667</v>
      </c>
      <c r="E125" s="67" t="s">
        <v>136</v>
      </c>
      <c r="F125" s="68">
        <v>31.166666666666668</v>
      </c>
      <c r="G125" s="65"/>
      <c r="H125" s="69"/>
      <c r="I125" s="70"/>
      <c r="J125" s="70"/>
      <c r="K125" s="34" t="s">
        <v>65</v>
      </c>
      <c r="L125" s="77">
        <v>125</v>
      </c>
      <c r="M125" s="77"/>
      <c r="N125" s="72"/>
      <c r="O125" s="79" t="s">
        <v>176</v>
      </c>
      <c r="P125" s="81">
        <v>43689.91787037037</v>
      </c>
      <c r="Q125" s="79" t="s">
        <v>353</v>
      </c>
      <c r="R125" s="82" t="s">
        <v>417</v>
      </c>
      <c r="S125" s="79" t="s">
        <v>443</v>
      </c>
      <c r="T125" s="79"/>
      <c r="U125" s="79"/>
      <c r="V125" s="82" t="s">
        <v>512</v>
      </c>
      <c r="W125" s="81">
        <v>43689.91787037037</v>
      </c>
      <c r="X125" s="82" t="s">
        <v>607</v>
      </c>
      <c r="Y125" s="79"/>
      <c r="Z125" s="79"/>
      <c r="AA125" s="83" t="s">
        <v>731</v>
      </c>
      <c r="AB125" s="79"/>
      <c r="AC125" s="79" t="b">
        <v>0</v>
      </c>
      <c r="AD125" s="79">
        <v>0</v>
      </c>
      <c r="AE125" s="83" t="s">
        <v>765</v>
      </c>
      <c r="AF125" s="79" t="b">
        <v>0</v>
      </c>
      <c r="AG125" s="79" t="s">
        <v>772</v>
      </c>
      <c r="AH125" s="79"/>
      <c r="AI125" s="83" t="s">
        <v>765</v>
      </c>
      <c r="AJ125" s="79" t="b">
        <v>0</v>
      </c>
      <c r="AK125" s="79">
        <v>0</v>
      </c>
      <c r="AL125" s="83" t="s">
        <v>765</v>
      </c>
      <c r="AM125" s="79" t="s">
        <v>775</v>
      </c>
      <c r="AN125" s="79" t="b">
        <v>0</v>
      </c>
      <c r="AO125" s="83" t="s">
        <v>731</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8</v>
      </c>
      <c r="BK125" s="49">
        <v>100</v>
      </c>
      <c r="BL125" s="48">
        <v>8</v>
      </c>
    </row>
    <row r="126" spans="1:64" ht="15">
      <c r="A126" s="64" t="s">
        <v>275</v>
      </c>
      <c r="B126" s="64" t="s">
        <v>275</v>
      </c>
      <c r="C126" s="65" t="s">
        <v>1822</v>
      </c>
      <c r="D126" s="66">
        <v>10</v>
      </c>
      <c r="E126" s="67" t="s">
        <v>136</v>
      </c>
      <c r="F126" s="68">
        <v>12</v>
      </c>
      <c r="G126" s="65"/>
      <c r="H126" s="69"/>
      <c r="I126" s="70"/>
      <c r="J126" s="70"/>
      <c r="K126" s="34" t="s">
        <v>65</v>
      </c>
      <c r="L126" s="77">
        <v>126</v>
      </c>
      <c r="M126" s="77"/>
      <c r="N126" s="72"/>
      <c r="O126" s="79" t="s">
        <v>176</v>
      </c>
      <c r="P126" s="81">
        <v>43677.580717592595</v>
      </c>
      <c r="Q126" s="83" t="s">
        <v>354</v>
      </c>
      <c r="R126" s="82" t="s">
        <v>418</v>
      </c>
      <c r="S126" s="79" t="s">
        <v>443</v>
      </c>
      <c r="T126" s="79"/>
      <c r="U126" s="79"/>
      <c r="V126" s="82" t="s">
        <v>513</v>
      </c>
      <c r="W126" s="81">
        <v>43677.580717592595</v>
      </c>
      <c r="X126" s="82" t="s">
        <v>608</v>
      </c>
      <c r="Y126" s="79"/>
      <c r="Z126" s="79"/>
      <c r="AA126" s="83" t="s">
        <v>732</v>
      </c>
      <c r="AB126" s="79"/>
      <c r="AC126" s="79" t="b">
        <v>0</v>
      </c>
      <c r="AD126" s="79">
        <v>0</v>
      </c>
      <c r="AE126" s="83" t="s">
        <v>765</v>
      </c>
      <c r="AF126" s="79" t="b">
        <v>0</v>
      </c>
      <c r="AG126" s="79" t="s">
        <v>772</v>
      </c>
      <c r="AH126" s="79"/>
      <c r="AI126" s="83" t="s">
        <v>765</v>
      </c>
      <c r="AJ126" s="79" t="b">
        <v>0</v>
      </c>
      <c r="AK126" s="79">
        <v>0</v>
      </c>
      <c r="AL126" s="83" t="s">
        <v>765</v>
      </c>
      <c r="AM126" s="79" t="s">
        <v>777</v>
      </c>
      <c r="AN126" s="79" t="b">
        <v>0</v>
      </c>
      <c r="AO126" s="83" t="s">
        <v>732</v>
      </c>
      <c r="AP126" s="79" t="s">
        <v>176</v>
      </c>
      <c r="AQ126" s="79">
        <v>0</v>
      </c>
      <c r="AR126" s="79">
        <v>0</v>
      </c>
      <c r="AS126" s="79"/>
      <c r="AT126" s="79"/>
      <c r="AU126" s="79"/>
      <c r="AV126" s="79"/>
      <c r="AW126" s="79"/>
      <c r="AX126" s="79"/>
      <c r="AY126" s="79"/>
      <c r="AZ126" s="79"/>
      <c r="BA126">
        <v>30</v>
      </c>
      <c r="BB126" s="78" t="str">
        <f>REPLACE(INDEX(GroupVertices[Group],MATCH(Edges[[#This Row],[Vertex 1]],GroupVertices[Vertex],0)),1,1,"")</f>
        <v>8</v>
      </c>
      <c r="BC126" s="78" t="str">
        <f>REPLACE(INDEX(GroupVertices[Group],MATCH(Edges[[#This Row],[Vertex 2]],GroupVertices[Vertex],0)),1,1,"")</f>
        <v>8</v>
      </c>
      <c r="BD126" s="48">
        <v>0</v>
      </c>
      <c r="BE126" s="49">
        <v>0</v>
      </c>
      <c r="BF126" s="48">
        <v>0</v>
      </c>
      <c r="BG126" s="49">
        <v>0</v>
      </c>
      <c r="BH126" s="48">
        <v>0</v>
      </c>
      <c r="BI126" s="49">
        <v>0</v>
      </c>
      <c r="BJ126" s="48">
        <v>8</v>
      </c>
      <c r="BK126" s="49">
        <v>100</v>
      </c>
      <c r="BL126" s="48">
        <v>8</v>
      </c>
    </row>
    <row r="127" spans="1:64" ht="15">
      <c r="A127" s="64" t="s">
        <v>275</v>
      </c>
      <c r="B127" s="64" t="s">
        <v>275</v>
      </c>
      <c r="C127" s="65" t="s">
        <v>1822</v>
      </c>
      <c r="D127" s="66">
        <v>10</v>
      </c>
      <c r="E127" s="67" t="s">
        <v>136</v>
      </c>
      <c r="F127" s="68">
        <v>12</v>
      </c>
      <c r="G127" s="65"/>
      <c r="H127" s="69"/>
      <c r="I127" s="70"/>
      <c r="J127" s="70"/>
      <c r="K127" s="34" t="s">
        <v>65</v>
      </c>
      <c r="L127" s="77">
        <v>127</v>
      </c>
      <c r="M127" s="77"/>
      <c r="N127" s="72"/>
      <c r="O127" s="79" t="s">
        <v>176</v>
      </c>
      <c r="P127" s="81">
        <v>43677.740439814814</v>
      </c>
      <c r="Q127" s="79" t="s">
        <v>355</v>
      </c>
      <c r="R127" s="82" t="s">
        <v>386</v>
      </c>
      <c r="S127" s="79" t="s">
        <v>443</v>
      </c>
      <c r="T127" s="79"/>
      <c r="U127" s="79"/>
      <c r="V127" s="82" t="s">
        <v>513</v>
      </c>
      <c r="W127" s="81">
        <v>43677.740439814814</v>
      </c>
      <c r="X127" s="82" t="s">
        <v>609</v>
      </c>
      <c r="Y127" s="79"/>
      <c r="Z127" s="79"/>
      <c r="AA127" s="83" t="s">
        <v>733</v>
      </c>
      <c r="AB127" s="79"/>
      <c r="AC127" s="79" t="b">
        <v>0</v>
      </c>
      <c r="AD127" s="79">
        <v>0</v>
      </c>
      <c r="AE127" s="83" t="s">
        <v>765</v>
      </c>
      <c r="AF127" s="79" t="b">
        <v>0</v>
      </c>
      <c r="AG127" s="79" t="s">
        <v>772</v>
      </c>
      <c r="AH127" s="79"/>
      <c r="AI127" s="83" t="s">
        <v>765</v>
      </c>
      <c r="AJ127" s="79" t="b">
        <v>0</v>
      </c>
      <c r="AK127" s="79">
        <v>0</v>
      </c>
      <c r="AL127" s="83" t="s">
        <v>765</v>
      </c>
      <c r="AM127" s="79" t="s">
        <v>777</v>
      </c>
      <c r="AN127" s="79" t="b">
        <v>0</v>
      </c>
      <c r="AO127" s="83" t="s">
        <v>733</v>
      </c>
      <c r="AP127" s="79" t="s">
        <v>176</v>
      </c>
      <c r="AQ127" s="79">
        <v>0</v>
      </c>
      <c r="AR127" s="79">
        <v>0</v>
      </c>
      <c r="AS127" s="79"/>
      <c r="AT127" s="79"/>
      <c r="AU127" s="79"/>
      <c r="AV127" s="79"/>
      <c r="AW127" s="79"/>
      <c r="AX127" s="79"/>
      <c r="AY127" s="79"/>
      <c r="AZ127" s="79"/>
      <c r="BA127">
        <v>30</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8</v>
      </c>
      <c r="BK127" s="49">
        <v>100</v>
      </c>
      <c r="BL127" s="48">
        <v>8</v>
      </c>
    </row>
    <row r="128" spans="1:64" ht="15">
      <c r="A128" s="64" t="s">
        <v>275</v>
      </c>
      <c r="B128" s="64" t="s">
        <v>275</v>
      </c>
      <c r="C128" s="65" t="s">
        <v>1822</v>
      </c>
      <c r="D128" s="66">
        <v>10</v>
      </c>
      <c r="E128" s="67" t="s">
        <v>136</v>
      </c>
      <c r="F128" s="68">
        <v>12</v>
      </c>
      <c r="G128" s="65"/>
      <c r="H128" s="69"/>
      <c r="I128" s="70"/>
      <c r="J128" s="70"/>
      <c r="K128" s="34" t="s">
        <v>65</v>
      </c>
      <c r="L128" s="77">
        <v>128</v>
      </c>
      <c r="M128" s="77"/>
      <c r="N128" s="72"/>
      <c r="O128" s="79" t="s">
        <v>176</v>
      </c>
      <c r="P128" s="81">
        <v>43678.5287962963</v>
      </c>
      <c r="Q128" s="79" t="s">
        <v>356</v>
      </c>
      <c r="R128" s="82" t="s">
        <v>419</v>
      </c>
      <c r="S128" s="79" t="s">
        <v>443</v>
      </c>
      <c r="T128" s="79"/>
      <c r="U128" s="79"/>
      <c r="V128" s="82" t="s">
        <v>513</v>
      </c>
      <c r="W128" s="81">
        <v>43678.5287962963</v>
      </c>
      <c r="X128" s="82" t="s">
        <v>610</v>
      </c>
      <c r="Y128" s="79"/>
      <c r="Z128" s="79"/>
      <c r="AA128" s="83" t="s">
        <v>734</v>
      </c>
      <c r="AB128" s="79"/>
      <c r="AC128" s="79" t="b">
        <v>0</v>
      </c>
      <c r="AD128" s="79">
        <v>0</v>
      </c>
      <c r="AE128" s="83" t="s">
        <v>765</v>
      </c>
      <c r="AF128" s="79" t="b">
        <v>0</v>
      </c>
      <c r="AG128" s="79" t="s">
        <v>772</v>
      </c>
      <c r="AH128" s="79"/>
      <c r="AI128" s="83" t="s">
        <v>765</v>
      </c>
      <c r="AJ128" s="79" t="b">
        <v>0</v>
      </c>
      <c r="AK128" s="79">
        <v>0</v>
      </c>
      <c r="AL128" s="83" t="s">
        <v>765</v>
      </c>
      <c r="AM128" s="79" t="s">
        <v>777</v>
      </c>
      <c r="AN128" s="79" t="b">
        <v>0</v>
      </c>
      <c r="AO128" s="83" t="s">
        <v>734</v>
      </c>
      <c r="AP128" s="79" t="s">
        <v>176</v>
      </c>
      <c r="AQ128" s="79">
        <v>0</v>
      </c>
      <c r="AR128" s="79">
        <v>0</v>
      </c>
      <c r="AS128" s="79"/>
      <c r="AT128" s="79"/>
      <c r="AU128" s="79"/>
      <c r="AV128" s="79"/>
      <c r="AW128" s="79"/>
      <c r="AX128" s="79"/>
      <c r="AY128" s="79"/>
      <c r="AZ128" s="79"/>
      <c r="BA128">
        <v>30</v>
      </c>
      <c r="BB128" s="78" t="str">
        <f>REPLACE(INDEX(GroupVertices[Group],MATCH(Edges[[#This Row],[Vertex 1]],GroupVertices[Vertex],0)),1,1,"")</f>
        <v>8</v>
      </c>
      <c r="BC128" s="78" t="str">
        <f>REPLACE(INDEX(GroupVertices[Group],MATCH(Edges[[#This Row],[Vertex 2]],GroupVertices[Vertex],0)),1,1,"")</f>
        <v>8</v>
      </c>
      <c r="BD128" s="48">
        <v>0</v>
      </c>
      <c r="BE128" s="49">
        <v>0</v>
      </c>
      <c r="BF128" s="48">
        <v>0</v>
      </c>
      <c r="BG128" s="49">
        <v>0</v>
      </c>
      <c r="BH128" s="48">
        <v>0</v>
      </c>
      <c r="BI128" s="49">
        <v>0</v>
      </c>
      <c r="BJ128" s="48">
        <v>9</v>
      </c>
      <c r="BK128" s="49">
        <v>100</v>
      </c>
      <c r="BL128" s="48">
        <v>9</v>
      </c>
    </row>
    <row r="129" spans="1:64" ht="15">
      <c r="A129" s="64" t="s">
        <v>275</v>
      </c>
      <c r="B129" s="64" t="s">
        <v>275</v>
      </c>
      <c r="C129" s="65" t="s">
        <v>1822</v>
      </c>
      <c r="D129" s="66">
        <v>10</v>
      </c>
      <c r="E129" s="67" t="s">
        <v>136</v>
      </c>
      <c r="F129" s="68">
        <v>12</v>
      </c>
      <c r="G129" s="65"/>
      <c r="H129" s="69"/>
      <c r="I129" s="70"/>
      <c r="J129" s="70"/>
      <c r="K129" s="34" t="s">
        <v>65</v>
      </c>
      <c r="L129" s="77">
        <v>129</v>
      </c>
      <c r="M129" s="77"/>
      <c r="N129" s="72"/>
      <c r="O129" s="79" t="s">
        <v>176</v>
      </c>
      <c r="P129" s="81">
        <v>43678.585185185184</v>
      </c>
      <c r="Q129" s="79" t="s">
        <v>357</v>
      </c>
      <c r="R129" s="82" t="s">
        <v>419</v>
      </c>
      <c r="S129" s="79" t="s">
        <v>443</v>
      </c>
      <c r="T129" s="79"/>
      <c r="U129" s="79"/>
      <c r="V129" s="82" t="s">
        <v>513</v>
      </c>
      <c r="W129" s="81">
        <v>43678.585185185184</v>
      </c>
      <c r="X129" s="82" t="s">
        <v>611</v>
      </c>
      <c r="Y129" s="79"/>
      <c r="Z129" s="79"/>
      <c r="AA129" s="83" t="s">
        <v>735</v>
      </c>
      <c r="AB129" s="79"/>
      <c r="AC129" s="79" t="b">
        <v>0</v>
      </c>
      <c r="AD129" s="79">
        <v>0</v>
      </c>
      <c r="AE129" s="83" t="s">
        <v>765</v>
      </c>
      <c r="AF129" s="79" t="b">
        <v>0</v>
      </c>
      <c r="AG129" s="79" t="s">
        <v>772</v>
      </c>
      <c r="AH129" s="79"/>
      <c r="AI129" s="83" t="s">
        <v>765</v>
      </c>
      <c r="AJ129" s="79" t="b">
        <v>0</v>
      </c>
      <c r="AK129" s="79">
        <v>0</v>
      </c>
      <c r="AL129" s="83" t="s">
        <v>765</v>
      </c>
      <c r="AM129" s="79" t="s">
        <v>777</v>
      </c>
      <c r="AN129" s="79" t="b">
        <v>0</v>
      </c>
      <c r="AO129" s="83" t="s">
        <v>735</v>
      </c>
      <c r="AP129" s="79" t="s">
        <v>176</v>
      </c>
      <c r="AQ129" s="79">
        <v>0</v>
      </c>
      <c r="AR129" s="79">
        <v>0</v>
      </c>
      <c r="AS129" s="79"/>
      <c r="AT129" s="79"/>
      <c r="AU129" s="79"/>
      <c r="AV129" s="79"/>
      <c r="AW129" s="79"/>
      <c r="AX129" s="79"/>
      <c r="AY129" s="79"/>
      <c r="AZ129" s="79"/>
      <c r="BA129">
        <v>30</v>
      </c>
      <c r="BB129" s="78" t="str">
        <f>REPLACE(INDEX(GroupVertices[Group],MATCH(Edges[[#This Row],[Vertex 1]],GroupVertices[Vertex],0)),1,1,"")</f>
        <v>8</v>
      </c>
      <c r="BC129" s="78" t="str">
        <f>REPLACE(INDEX(GroupVertices[Group],MATCH(Edges[[#This Row],[Vertex 2]],GroupVertices[Vertex],0)),1,1,"")</f>
        <v>8</v>
      </c>
      <c r="BD129" s="48">
        <v>0</v>
      </c>
      <c r="BE129" s="49">
        <v>0</v>
      </c>
      <c r="BF129" s="48">
        <v>0</v>
      </c>
      <c r="BG129" s="49">
        <v>0</v>
      </c>
      <c r="BH129" s="48">
        <v>0</v>
      </c>
      <c r="BI129" s="49">
        <v>0</v>
      </c>
      <c r="BJ129" s="48">
        <v>9</v>
      </c>
      <c r="BK129" s="49">
        <v>100</v>
      </c>
      <c r="BL129" s="48">
        <v>9</v>
      </c>
    </row>
    <row r="130" spans="1:64" ht="15">
      <c r="A130" s="64" t="s">
        <v>275</v>
      </c>
      <c r="B130" s="64" t="s">
        <v>275</v>
      </c>
      <c r="C130" s="65" t="s">
        <v>1822</v>
      </c>
      <c r="D130" s="66">
        <v>10</v>
      </c>
      <c r="E130" s="67" t="s">
        <v>136</v>
      </c>
      <c r="F130" s="68">
        <v>12</v>
      </c>
      <c r="G130" s="65"/>
      <c r="H130" s="69"/>
      <c r="I130" s="70"/>
      <c r="J130" s="70"/>
      <c r="K130" s="34" t="s">
        <v>65</v>
      </c>
      <c r="L130" s="77">
        <v>130</v>
      </c>
      <c r="M130" s="77"/>
      <c r="N130" s="72"/>
      <c r="O130" s="79" t="s">
        <v>176</v>
      </c>
      <c r="P130" s="81">
        <v>43678.6115162037</v>
      </c>
      <c r="Q130" s="79" t="s">
        <v>358</v>
      </c>
      <c r="R130" s="82" t="s">
        <v>420</v>
      </c>
      <c r="S130" s="79" t="s">
        <v>443</v>
      </c>
      <c r="T130" s="79"/>
      <c r="U130" s="79"/>
      <c r="V130" s="82" t="s">
        <v>513</v>
      </c>
      <c r="W130" s="81">
        <v>43678.6115162037</v>
      </c>
      <c r="X130" s="82" t="s">
        <v>612</v>
      </c>
      <c r="Y130" s="79"/>
      <c r="Z130" s="79"/>
      <c r="AA130" s="83" t="s">
        <v>736</v>
      </c>
      <c r="AB130" s="79"/>
      <c r="AC130" s="79" t="b">
        <v>0</v>
      </c>
      <c r="AD130" s="79">
        <v>0</v>
      </c>
      <c r="AE130" s="83" t="s">
        <v>765</v>
      </c>
      <c r="AF130" s="79" t="b">
        <v>0</v>
      </c>
      <c r="AG130" s="79" t="s">
        <v>772</v>
      </c>
      <c r="AH130" s="79"/>
      <c r="AI130" s="83" t="s">
        <v>765</v>
      </c>
      <c r="AJ130" s="79" t="b">
        <v>0</v>
      </c>
      <c r="AK130" s="79">
        <v>0</v>
      </c>
      <c r="AL130" s="83" t="s">
        <v>765</v>
      </c>
      <c r="AM130" s="79" t="s">
        <v>777</v>
      </c>
      <c r="AN130" s="79" t="b">
        <v>0</v>
      </c>
      <c r="AO130" s="83" t="s">
        <v>736</v>
      </c>
      <c r="AP130" s="79" t="s">
        <v>176</v>
      </c>
      <c r="AQ130" s="79">
        <v>0</v>
      </c>
      <c r="AR130" s="79">
        <v>0</v>
      </c>
      <c r="AS130" s="79"/>
      <c r="AT130" s="79"/>
      <c r="AU130" s="79"/>
      <c r="AV130" s="79"/>
      <c r="AW130" s="79"/>
      <c r="AX130" s="79"/>
      <c r="AY130" s="79"/>
      <c r="AZ130" s="79"/>
      <c r="BA130">
        <v>30</v>
      </c>
      <c r="BB130" s="78" t="str">
        <f>REPLACE(INDEX(GroupVertices[Group],MATCH(Edges[[#This Row],[Vertex 1]],GroupVertices[Vertex],0)),1,1,"")</f>
        <v>8</v>
      </c>
      <c r="BC130" s="78" t="str">
        <f>REPLACE(INDEX(GroupVertices[Group],MATCH(Edges[[#This Row],[Vertex 2]],GroupVertices[Vertex],0)),1,1,"")</f>
        <v>8</v>
      </c>
      <c r="BD130" s="48">
        <v>0</v>
      </c>
      <c r="BE130" s="49">
        <v>0</v>
      </c>
      <c r="BF130" s="48">
        <v>0</v>
      </c>
      <c r="BG130" s="49">
        <v>0</v>
      </c>
      <c r="BH130" s="48">
        <v>0</v>
      </c>
      <c r="BI130" s="49">
        <v>0</v>
      </c>
      <c r="BJ130" s="48">
        <v>8</v>
      </c>
      <c r="BK130" s="49">
        <v>100</v>
      </c>
      <c r="BL130" s="48">
        <v>8</v>
      </c>
    </row>
    <row r="131" spans="1:64" ht="15">
      <c r="A131" s="64" t="s">
        <v>275</v>
      </c>
      <c r="B131" s="64" t="s">
        <v>275</v>
      </c>
      <c r="C131" s="65" t="s">
        <v>1822</v>
      </c>
      <c r="D131" s="66">
        <v>10</v>
      </c>
      <c r="E131" s="67" t="s">
        <v>136</v>
      </c>
      <c r="F131" s="68">
        <v>12</v>
      </c>
      <c r="G131" s="65"/>
      <c r="H131" s="69"/>
      <c r="I131" s="70"/>
      <c r="J131" s="70"/>
      <c r="K131" s="34" t="s">
        <v>65</v>
      </c>
      <c r="L131" s="77">
        <v>131</v>
      </c>
      <c r="M131" s="77"/>
      <c r="N131" s="72"/>
      <c r="O131" s="79" t="s">
        <v>176</v>
      </c>
      <c r="P131" s="81">
        <v>43678.62331018518</v>
      </c>
      <c r="Q131" s="79" t="s">
        <v>359</v>
      </c>
      <c r="R131" s="82" t="s">
        <v>421</v>
      </c>
      <c r="S131" s="79" t="s">
        <v>443</v>
      </c>
      <c r="T131" s="79"/>
      <c r="U131" s="79"/>
      <c r="V131" s="82" t="s">
        <v>513</v>
      </c>
      <c r="W131" s="81">
        <v>43678.62331018518</v>
      </c>
      <c r="X131" s="82" t="s">
        <v>613</v>
      </c>
      <c r="Y131" s="79"/>
      <c r="Z131" s="79"/>
      <c r="AA131" s="83" t="s">
        <v>737</v>
      </c>
      <c r="AB131" s="79"/>
      <c r="AC131" s="79" t="b">
        <v>0</v>
      </c>
      <c r="AD131" s="79">
        <v>0</v>
      </c>
      <c r="AE131" s="83" t="s">
        <v>765</v>
      </c>
      <c r="AF131" s="79" t="b">
        <v>0</v>
      </c>
      <c r="AG131" s="79" t="s">
        <v>772</v>
      </c>
      <c r="AH131" s="79"/>
      <c r="AI131" s="83" t="s">
        <v>765</v>
      </c>
      <c r="AJ131" s="79" t="b">
        <v>0</v>
      </c>
      <c r="AK131" s="79">
        <v>0</v>
      </c>
      <c r="AL131" s="83" t="s">
        <v>765</v>
      </c>
      <c r="AM131" s="79" t="s">
        <v>777</v>
      </c>
      <c r="AN131" s="79" t="b">
        <v>0</v>
      </c>
      <c r="AO131" s="83" t="s">
        <v>737</v>
      </c>
      <c r="AP131" s="79" t="s">
        <v>176</v>
      </c>
      <c r="AQ131" s="79">
        <v>0</v>
      </c>
      <c r="AR131" s="79">
        <v>0</v>
      </c>
      <c r="AS131" s="79"/>
      <c r="AT131" s="79"/>
      <c r="AU131" s="79"/>
      <c r="AV131" s="79"/>
      <c r="AW131" s="79"/>
      <c r="AX131" s="79"/>
      <c r="AY131" s="79"/>
      <c r="AZ131" s="79"/>
      <c r="BA131">
        <v>30</v>
      </c>
      <c r="BB131" s="78" t="str">
        <f>REPLACE(INDEX(GroupVertices[Group],MATCH(Edges[[#This Row],[Vertex 1]],GroupVertices[Vertex],0)),1,1,"")</f>
        <v>8</v>
      </c>
      <c r="BC131" s="78" t="str">
        <f>REPLACE(INDEX(GroupVertices[Group],MATCH(Edges[[#This Row],[Vertex 2]],GroupVertices[Vertex],0)),1,1,"")</f>
        <v>8</v>
      </c>
      <c r="BD131" s="48">
        <v>0</v>
      </c>
      <c r="BE131" s="49">
        <v>0</v>
      </c>
      <c r="BF131" s="48">
        <v>0</v>
      </c>
      <c r="BG131" s="49">
        <v>0</v>
      </c>
      <c r="BH131" s="48">
        <v>0</v>
      </c>
      <c r="BI131" s="49">
        <v>0</v>
      </c>
      <c r="BJ131" s="48">
        <v>11</v>
      </c>
      <c r="BK131" s="49">
        <v>100</v>
      </c>
      <c r="BL131" s="48">
        <v>11</v>
      </c>
    </row>
    <row r="132" spans="1:64" ht="15">
      <c r="A132" s="64" t="s">
        <v>275</v>
      </c>
      <c r="B132" s="64" t="s">
        <v>275</v>
      </c>
      <c r="C132" s="65" t="s">
        <v>1822</v>
      </c>
      <c r="D132" s="66">
        <v>10</v>
      </c>
      <c r="E132" s="67" t="s">
        <v>136</v>
      </c>
      <c r="F132" s="68">
        <v>12</v>
      </c>
      <c r="G132" s="65"/>
      <c r="H132" s="69"/>
      <c r="I132" s="70"/>
      <c r="J132" s="70"/>
      <c r="K132" s="34" t="s">
        <v>65</v>
      </c>
      <c r="L132" s="77">
        <v>132</v>
      </c>
      <c r="M132" s="77"/>
      <c r="N132" s="72"/>
      <c r="O132" s="79" t="s">
        <v>176</v>
      </c>
      <c r="P132" s="81">
        <v>43678.73096064815</v>
      </c>
      <c r="Q132" s="79" t="s">
        <v>360</v>
      </c>
      <c r="R132" s="82" t="s">
        <v>422</v>
      </c>
      <c r="S132" s="79" t="s">
        <v>443</v>
      </c>
      <c r="T132" s="79"/>
      <c r="U132" s="79"/>
      <c r="V132" s="82" t="s">
        <v>513</v>
      </c>
      <c r="W132" s="81">
        <v>43678.73096064815</v>
      </c>
      <c r="X132" s="82" t="s">
        <v>614</v>
      </c>
      <c r="Y132" s="79"/>
      <c r="Z132" s="79"/>
      <c r="AA132" s="83" t="s">
        <v>738</v>
      </c>
      <c r="AB132" s="79"/>
      <c r="AC132" s="79" t="b">
        <v>0</v>
      </c>
      <c r="AD132" s="79">
        <v>0</v>
      </c>
      <c r="AE132" s="83" t="s">
        <v>765</v>
      </c>
      <c r="AF132" s="79" t="b">
        <v>0</v>
      </c>
      <c r="AG132" s="79" t="s">
        <v>772</v>
      </c>
      <c r="AH132" s="79"/>
      <c r="AI132" s="83" t="s">
        <v>765</v>
      </c>
      <c r="AJ132" s="79" t="b">
        <v>0</v>
      </c>
      <c r="AK132" s="79">
        <v>0</v>
      </c>
      <c r="AL132" s="83" t="s">
        <v>765</v>
      </c>
      <c r="AM132" s="79" t="s">
        <v>777</v>
      </c>
      <c r="AN132" s="79" t="b">
        <v>0</v>
      </c>
      <c r="AO132" s="83" t="s">
        <v>738</v>
      </c>
      <c r="AP132" s="79" t="s">
        <v>176</v>
      </c>
      <c r="AQ132" s="79">
        <v>0</v>
      </c>
      <c r="AR132" s="79">
        <v>0</v>
      </c>
      <c r="AS132" s="79"/>
      <c r="AT132" s="79"/>
      <c r="AU132" s="79"/>
      <c r="AV132" s="79"/>
      <c r="AW132" s="79"/>
      <c r="AX132" s="79"/>
      <c r="AY132" s="79"/>
      <c r="AZ132" s="79"/>
      <c r="BA132">
        <v>30</v>
      </c>
      <c r="BB132" s="78" t="str">
        <f>REPLACE(INDEX(GroupVertices[Group],MATCH(Edges[[#This Row],[Vertex 1]],GroupVertices[Vertex],0)),1,1,"")</f>
        <v>8</v>
      </c>
      <c r="BC132" s="78" t="str">
        <f>REPLACE(INDEX(GroupVertices[Group],MATCH(Edges[[#This Row],[Vertex 2]],GroupVertices[Vertex],0)),1,1,"")</f>
        <v>8</v>
      </c>
      <c r="BD132" s="48">
        <v>0</v>
      </c>
      <c r="BE132" s="49">
        <v>0</v>
      </c>
      <c r="BF132" s="48">
        <v>0</v>
      </c>
      <c r="BG132" s="49">
        <v>0</v>
      </c>
      <c r="BH132" s="48">
        <v>0</v>
      </c>
      <c r="BI132" s="49">
        <v>0</v>
      </c>
      <c r="BJ132" s="48">
        <v>9</v>
      </c>
      <c r="BK132" s="49">
        <v>100</v>
      </c>
      <c r="BL132" s="48">
        <v>9</v>
      </c>
    </row>
    <row r="133" spans="1:64" ht="15">
      <c r="A133" s="64" t="s">
        <v>275</v>
      </c>
      <c r="B133" s="64" t="s">
        <v>275</v>
      </c>
      <c r="C133" s="65" t="s">
        <v>1822</v>
      </c>
      <c r="D133" s="66">
        <v>10</v>
      </c>
      <c r="E133" s="67" t="s">
        <v>136</v>
      </c>
      <c r="F133" s="68">
        <v>12</v>
      </c>
      <c r="G133" s="65"/>
      <c r="H133" s="69"/>
      <c r="I133" s="70"/>
      <c r="J133" s="70"/>
      <c r="K133" s="34" t="s">
        <v>65</v>
      </c>
      <c r="L133" s="77">
        <v>133</v>
      </c>
      <c r="M133" s="77"/>
      <c r="N133" s="72"/>
      <c r="O133" s="79" t="s">
        <v>176</v>
      </c>
      <c r="P133" s="81">
        <v>43678.80837962963</v>
      </c>
      <c r="Q133" s="79" t="s">
        <v>361</v>
      </c>
      <c r="R133" s="82" t="s">
        <v>423</v>
      </c>
      <c r="S133" s="79" t="s">
        <v>443</v>
      </c>
      <c r="T133" s="79"/>
      <c r="U133" s="79"/>
      <c r="V133" s="82" t="s">
        <v>513</v>
      </c>
      <c r="W133" s="81">
        <v>43678.80837962963</v>
      </c>
      <c r="X133" s="82" t="s">
        <v>615</v>
      </c>
      <c r="Y133" s="79"/>
      <c r="Z133" s="79"/>
      <c r="AA133" s="83" t="s">
        <v>739</v>
      </c>
      <c r="AB133" s="79"/>
      <c r="AC133" s="79" t="b">
        <v>0</v>
      </c>
      <c r="AD133" s="79">
        <v>0</v>
      </c>
      <c r="AE133" s="83" t="s">
        <v>765</v>
      </c>
      <c r="AF133" s="79" t="b">
        <v>0</v>
      </c>
      <c r="AG133" s="79" t="s">
        <v>772</v>
      </c>
      <c r="AH133" s="79"/>
      <c r="AI133" s="83" t="s">
        <v>765</v>
      </c>
      <c r="AJ133" s="79" t="b">
        <v>0</v>
      </c>
      <c r="AK133" s="79">
        <v>0</v>
      </c>
      <c r="AL133" s="83" t="s">
        <v>765</v>
      </c>
      <c r="AM133" s="79" t="s">
        <v>777</v>
      </c>
      <c r="AN133" s="79" t="b">
        <v>0</v>
      </c>
      <c r="AO133" s="83" t="s">
        <v>739</v>
      </c>
      <c r="AP133" s="79" t="s">
        <v>176</v>
      </c>
      <c r="AQ133" s="79">
        <v>0</v>
      </c>
      <c r="AR133" s="79">
        <v>0</v>
      </c>
      <c r="AS133" s="79"/>
      <c r="AT133" s="79"/>
      <c r="AU133" s="79"/>
      <c r="AV133" s="79"/>
      <c r="AW133" s="79"/>
      <c r="AX133" s="79"/>
      <c r="AY133" s="79"/>
      <c r="AZ133" s="79"/>
      <c r="BA133">
        <v>30</v>
      </c>
      <c r="BB133" s="78" t="str">
        <f>REPLACE(INDEX(GroupVertices[Group],MATCH(Edges[[#This Row],[Vertex 1]],GroupVertices[Vertex],0)),1,1,"")</f>
        <v>8</v>
      </c>
      <c r="BC133" s="78" t="str">
        <f>REPLACE(INDEX(GroupVertices[Group],MATCH(Edges[[#This Row],[Vertex 2]],GroupVertices[Vertex],0)),1,1,"")</f>
        <v>8</v>
      </c>
      <c r="BD133" s="48">
        <v>0</v>
      </c>
      <c r="BE133" s="49">
        <v>0</v>
      </c>
      <c r="BF133" s="48">
        <v>0</v>
      </c>
      <c r="BG133" s="49">
        <v>0</v>
      </c>
      <c r="BH133" s="48">
        <v>0</v>
      </c>
      <c r="BI133" s="49">
        <v>0</v>
      </c>
      <c r="BJ133" s="48">
        <v>7</v>
      </c>
      <c r="BK133" s="49">
        <v>100</v>
      </c>
      <c r="BL133" s="48">
        <v>7</v>
      </c>
    </row>
    <row r="134" spans="1:64" ht="15">
      <c r="A134" s="64" t="s">
        <v>275</v>
      </c>
      <c r="B134" s="64" t="s">
        <v>275</v>
      </c>
      <c r="C134" s="65" t="s">
        <v>1822</v>
      </c>
      <c r="D134" s="66">
        <v>10</v>
      </c>
      <c r="E134" s="67" t="s">
        <v>136</v>
      </c>
      <c r="F134" s="68">
        <v>12</v>
      </c>
      <c r="G134" s="65"/>
      <c r="H134" s="69"/>
      <c r="I134" s="70"/>
      <c r="J134" s="70"/>
      <c r="K134" s="34" t="s">
        <v>65</v>
      </c>
      <c r="L134" s="77">
        <v>134</v>
      </c>
      <c r="M134" s="77"/>
      <c r="N134" s="72"/>
      <c r="O134" s="79" t="s">
        <v>176</v>
      </c>
      <c r="P134" s="81">
        <v>43679.51635416667</v>
      </c>
      <c r="Q134" s="79" t="s">
        <v>362</v>
      </c>
      <c r="R134" s="82" t="s">
        <v>424</v>
      </c>
      <c r="S134" s="79" t="s">
        <v>443</v>
      </c>
      <c r="T134" s="79"/>
      <c r="U134" s="79"/>
      <c r="V134" s="82" t="s">
        <v>513</v>
      </c>
      <c r="W134" s="81">
        <v>43679.51635416667</v>
      </c>
      <c r="X134" s="82" t="s">
        <v>616</v>
      </c>
      <c r="Y134" s="79"/>
      <c r="Z134" s="79"/>
      <c r="AA134" s="83" t="s">
        <v>740</v>
      </c>
      <c r="AB134" s="79"/>
      <c r="AC134" s="79" t="b">
        <v>0</v>
      </c>
      <c r="AD134" s="79">
        <v>0</v>
      </c>
      <c r="AE134" s="83" t="s">
        <v>765</v>
      </c>
      <c r="AF134" s="79" t="b">
        <v>0</v>
      </c>
      <c r="AG134" s="79" t="s">
        <v>772</v>
      </c>
      <c r="AH134" s="79"/>
      <c r="AI134" s="83" t="s">
        <v>765</v>
      </c>
      <c r="AJ134" s="79" t="b">
        <v>0</v>
      </c>
      <c r="AK134" s="79">
        <v>0</v>
      </c>
      <c r="AL134" s="83" t="s">
        <v>765</v>
      </c>
      <c r="AM134" s="79" t="s">
        <v>777</v>
      </c>
      <c r="AN134" s="79" t="b">
        <v>0</v>
      </c>
      <c r="AO134" s="83" t="s">
        <v>740</v>
      </c>
      <c r="AP134" s="79" t="s">
        <v>176</v>
      </c>
      <c r="AQ134" s="79">
        <v>0</v>
      </c>
      <c r="AR134" s="79">
        <v>0</v>
      </c>
      <c r="AS134" s="79"/>
      <c r="AT134" s="79"/>
      <c r="AU134" s="79"/>
      <c r="AV134" s="79"/>
      <c r="AW134" s="79"/>
      <c r="AX134" s="79"/>
      <c r="AY134" s="79"/>
      <c r="AZ134" s="79"/>
      <c r="BA134">
        <v>30</v>
      </c>
      <c r="BB134" s="78" t="str">
        <f>REPLACE(INDEX(GroupVertices[Group],MATCH(Edges[[#This Row],[Vertex 1]],GroupVertices[Vertex],0)),1,1,"")</f>
        <v>8</v>
      </c>
      <c r="BC134" s="78" t="str">
        <f>REPLACE(INDEX(GroupVertices[Group],MATCH(Edges[[#This Row],[Vertex 2]],GroupVertices[Vertex],0)),1,1,"")</f>
        <v>8</v>
      </c>
      <c r="BD134" s="48">
        <v>0</v>
      </c>
      <c r="BE134" s="49">
        <v>0</v>
      </c>
      <c r="BF134" s="48">
        <v>0</v>
      </c>
      <c r="BG134" s="49">
        <v>0</v>
      </c>
      <c r="BH134" s="48">
        <v>0</v>
      </c>
      <c r="BI134" s="49">
        <v>0</v>
      </c>
      <c r="BJ134" s="48">
        <v>9</v>
      </c>
      <c r="BK134" s="49">
        <v>100</v>
      </c>
      <c r="BL134" s="48">
        <v>9</v>
      </c>
    </row>
    <row r="135" spans="1:64" ht="15">
      <c r="A135" s="64" t="s">
        <v>275</v>
      </c>
      <c r="B135" s="64" t="s">
        <v>275</v>
      </c>
      <c r="C135" s="65" t="s">
        <v>1822</v>
      </c>
      <c r="D135" s="66">
        <v>10</v>
      </c>
      <c r="E135" s="67" t="s">
        <v>136</v>
      </c>
      <c r="F135" s="68">
        <v>12</v>
      </c>
      <c r="G135" s="65"/>
      <c r="H135" s="69"/>
      <c r="I135" s="70"/>
      <c r="J135" s="70"/>
      <c r="K135" s="34" t="s">
        <v>65</v>
      </c>
      <c r="L135" s="77">
        <v>135</v>
      </c>
      <c r="M135" s="77"/>
      <c r="N135" s="72"/>
      <c r="O135" s="79" t="s">
        <v>176</v>
      </c>
      <c r="P135" s="81">
        <v>43679.782164351855</v>
      </c>
      <c r="Q135" s="79" t="s">
        <v>363</v>
      </c>
      <c r="R135" s="82" t="s">
        <v>425</v>
      </c>
      <c r="S135" s="79" t="s">
        <v>443</v>
      </c>
      <c r="T135" s="79"/>
      <c r="U135" s="79"/>
      <c r="V135" s="82" t="s">
        <v>513</v>
      </c>
      <c r="W135" s="81">
        <v>43679.782164351855</v>
      </c>
      <c r="X135" s="82" t="s">
        <v>617</v>
      </c>
      <c r="Y135" s="79"/>
      <c r="Z135" s="79"/>
      <c r="AA135" s="83" t="s">
        <v>741</v>
      </c>
      <c r="AB135" s="79"/>
      <c r="AC135" s="79" t="b">
        <v>0</v>
      </c>
      <c r="AD135" s="79">
        <v>0</v>
      </c>
      <c r="AE135" s="83" t="s">
        <v>765</v>
      </c>
      <c r="AF135" s="79" t="b">
        <v>0</v>
      </c>
      <c r="AG135" s="79" t="s">
        <v>772</v>
      </c>
      <c r="AH135" s="79"/>
      <c r="AI135" s="83" t="s">
        <v>765</v>
      </c>
      <c r="AJ135" s="79" t="b">
        <v>0</v>
      </c>
      <c r="AK135" s="79">
        <v>0</v>
      </c>
      <c r="AL135" s="83" t="s">
        <v>765</v>
      </c>
      <c r="AM135" s="79" t="s">
        <v>777</v>
      </c>
      <c r="AN135" s="79" t="b">
        <v>0</v>
      </c>
      <c r="AO135" s="83" t="s">
        <v>741</v>
      </c>
      <c r="AP135" s="79" t="s">
        <v>176</v>
      </c>
      <c r="AQ135" s="79">
        <v>0</v>
      </c>
      <c r="AR135" s="79">
        <v>0</v>
      </c>
      <c r="AS135" s="79"/>
      <c r="AT135" s="79"/>
      <c r="AU135" s="79"/>
      <c r="AV135" s="79"/>
      <c r="AW135" s="79"/>
      <c r="AX135" s="79"/>
      <c r="AY135" s="79"/>
      <c r="AZ135" s="79"/>
      <c r="BA135">
        <v>30</v>
      </c>
      <c r="BB135" s="78" t="str">
        <f>REPLACE(INDEX(GroupVertices[Group],MATCH(Edges[[#This Row],[Vertex 1]],GroupVertices[Vertex],0)),1,1,"")</f>
        <v>8</v>
      </c>
      <c r="BC135" s="78" t="str">
        <f>REPLACE(INDEX(GroupVertices[Group],MATCH(Edges[[#This Row],[Vertex 2]],GroupVertices[Vertex],0)),1,1,"")</f>
        <v>8</v>
      </c>
      <c r="BD135" s="48">
        <v>0</v>
      </c>
      <c r="BE135" s="49">
        <v>0</v>
      </c>
      <c r="BF135" s="48">
        <v>0</v>
      </c>
      <c r="BG135" s="49">
        <v>0</v>
      </c>
      <c r="BH135" s="48">
        <v>0</v>
      </c>
      <c r="BI135" s="49">
        <v>0</v>
      </c>
      <c r="BJ135" s="48">
        <v>9</v>
      </c>
      <c r="BK135" s="49">
        <v>100</v>
      </c>
      <c r="BL135" s="48">
        <v>9</v>
      </c>
    </row>
    <row r="136" spans="1:64" ht="15">
      <c r="A136" s="64" t="s">
        <v>275</v>
      </c>
      <c r="B136" s="64" t="s">
        <v>275</v>
      </c>
      <c r="C136" s="65" t="s">
        <v>1822</v>
      </c>
      <c r="D136" s="66">
        <v>10</v>
      </c>
      <c r="E136" s="67" t="s">
        <v>136</v>
      </c>
      <c r="F136" s="68">
        <v>12</v>
      </c>
      <c r="G136" s="65"/>
      <c r="H136" s="69"/>
      <c r="I136" s="70"/>
      <c r="J136" s="70"/>
      <c r="K136" s="34" t="s">
        <v>65</v>
      </c>
      <c r="L136" s="77">
        <v>136</v>
      </c>
      <c r="M136" s="77"/>
      <c r="N136" s="72"/>
      <c r="O136" s="79" t="s">
        <v>176</v>
      </c>
      <c r="P136" s="81">
        <v>43682.56292824074</v>
      </c>
      <c r="Q136" s="79" t="s">
        <v>364</v>
      </c>
      <c r="R136" s="82" t="s">
        <v>426</v>
      </c>
      <c r="S136" s="79" t="s">
        <v>443</v>
      </c>
      <c r="T136" s="79"/>
      <c r="U136" s="79"/>
      <c r="V136" s="82" t="s">
        <v>513</v>
      </c>
      <c r="W136" s="81">
        <v>43682.56292824074</v>
      </c>
      <c r="X136" s="82" t="s">
        <v>618</v>
      </c>
      <c r="Y136" s="79"/>
      <c r="Z136" s="79"/>
      <c r="AA136" s="83" t="s">
        <v>742</v>
      </c>
      <c r="AB136" s="79"/>
      <c r="AC136" s="79" t="b">
        <v>0</v>
      </c>
      <c r="AD136" s="79">
        <v>1</v>
      </c>
      <c r="AE136" s="83" t="s">
        <v>765</v>
      </c>
      <c r="AF136" s="79" t="b">
        <v>0</v>
      </c>
      <c r="AG136" s="79" t="s">
        <v>772</v>
      </c>
      <c r="AH136" s="79"/>
      <c r="AI136" s="83" t="s">
        <v>765</v>
      </c>
      <c r="AJ136" s="79" t="b">
        <v>0</v>
      </c>
      <c r="AK136" s="79">
        <v>0</v>
      </c>
      <c r="AL136" s="83" t="s">
        <v>765</v>
      </c>
      <c r="AM136" s="79" t="s">
        <v>777</v>
      </c>
      <c r="AN136" s="79" t="b">
        <v>0</v>
      </c>
      <c r="AO136" s="83" t="s">
        <v>742</v>
      </c>
      <c r="AP136" s="79" t="s">
        <v>176</v>
      </c>
      <c r="AQ136" s="79">
        <v>0</v>
      </c>
      <c r="AR136" s="79">
        <v>0</v>
      </c>
      <c r="AS136" s="79"/>
      <c r="AT136" s="79"/>
      <c r="AU136" s="79"/>
      <c r="AV136" s="79"/>
      <c r="AW136" s="79"/>
      <c r="AX136" s="79"/>
      <c r="AY136" s="79"/>
      <c r="AZ136" s="79"/>
      <c r="BA136">
        <v>30</v>
      </c>
      <c r="BB136" s="78" t="str">
        <f>REPLACE(INDEX(GroupVertices[Group],MATCH(Edges[[#This Row],[Vertex 1]],GroupVertices[Vertex],0)),1,1,"")</f>
        <v>8</v>
      </c>
      <c r="BC136" s="78" t="str">
        <f>REPLACE(INDEX(GroupVertices[Group],MATCH(Edges[[#This Row],[Vertex 2]],GroupVertices[Vertex],0)),1,1,"")</f>
        <v>8</v>
      </c>
      <c r="BD136" s="48">
        <v>0</v>
      </c>
      <c r="BE136" s="49">
        <v>0</v>
      </c>
      <c r="BF136" s="48">
        <v>0</v>
      </c>
      <c r="BG136" s="49">
        <v>0</v>
      </c>
      <c r="BH136" s="48">
        <v>0</v>
      </c>
      <c r="BI136" s="49">
        <v>0</v>
      </c>
      <c r="BJ136" s="48">
        <v>31</v>
      </c>
      <c r="BK136" s="49">
        <v>100</v>
      </c>
      <c r="BL136" s="48">
        <v>31</v>
      </c>
    </row>
    <row r="137" spans="1:64" ht="15">
      <c r="A137" s="64" t="s">
        <v>275</v>
      </c>
      <c r="B137" s="64" t="s">
        <v>275</v>
      </c>
      <c r="C137" s="65" t="s">
        <v>1822</v>
      </c>
      <c r="D137" s="66">
        <v>10</v>
      </c>
      <c r="E137" s="67" t="s">
        <v>136</v>
      </c>
      <c r="F137" s="68">
        <v>12</v>
      </c>
      <c r="G137" s="65"/>
      <c r="H137" s="69"/>
      <c r="I137" s="70"/>
      <c r="J137" s="70"/>
      <c r="K137" s="34" t="s">
        <v>65</v>
      </c>
      <c r="L137" s="77">
        <v>137</v>
      </c>
      <c r="M137" s="77"/>
      <c r="N137" s="72"/>
      <c r="O137" s="79" t="s">
        <v>176</v>
      </c>
      <c r="P137" s="81">
        <v>43682.61342592593</v>
      </c>
      <c r="Q137" s="79" t="s">
        <v>365</v>
      </c>
      <c r="R137" s="82" t="s">
        <v>427</v>
      </c>
      <c r="S137" s="79" t="s">
        <v>443</v>
      </c>
      <c r="T137" s="79"/>
      <c r="U137" s="79"/>
      <c r="V137" s="82" t="s">
        <v>513</v>
      </c>
      <c r="W137" s="81">
        <v>43682.61342592593</v>
      </c>
      <c r="X137" s="82" t="s">
        <v>619</v>
      </c>
      <c r="Y137" s="79"/>
      <c r="Z137" s="79"/>
      <c r="AA137" s="83" t="s">
        <v>743</v>
      </c>
      <c r="AB137" s="79"/>
      <c r="AC137" s="79" t="b">
        <v>0</v>
      </c>
      <c r="AD137" s="79">
        <v>0</v>
      </c>
      <c r="AE137" s="83" t="s">
        <v>765</v>
      </c>
      <c r="AF137" s="79" t="b">
        <v>0</v>
      </c>
      <c r="AG137" s="79" t="s">
        <v>772</v>
      </c>
      <c r="AH137" s="79"/>
      <c r="AI137" s="83" t="s">
        <v>765</v>
      </c>
      <c r="AJ137" s="79" t="b">
        <v>0</v>
      </c>
      <c r="AK137" s="79">
        <v>0</v>
      </c>
      <c r="AL137" s="83" t="s">
        <v>765</v>
      </c>
      <c r="AM137" s="79" t="s">
        <v>777</v>
      </c>
      <c r="AN137" s="79" t="b">
        <v>0</v>
      </c>
      <c r="AO137" s="83" t="s">
        <v>743</v>
      </c>
      <c r="AP137" s="79" t="s">
        <v>176</v>
      </c>
      <c r="AQ137" s="79">
        <v>0</v>
      </c>
      <c r="AR137" s="79">
        <v>0</v>
      </c>
      <c r="AS137" s="79"/>
      <c r="AT137" s="79"/>
      <c r="AU137" s="79"/>
      <c r="AV137" s="79"/>
      <c r="AW137" s="79"/>
      <c r="AX137" s="79"/>
      <c r="AY137" s="79"/>
      <c r="AZ137" s="79"/>
      <c r="BA137">
        <v>30</v>
      </c>
      <c r="BB137" s="78" t="str">
        <f>REPLACE(INDEX(GroupVertices[Group],MATCH(Edges[[#This Row],[Vertex 1]],GroupVertices[Vertex],0)),1,1,"")</f>
        <v>8</v>
      </c>
      <c r="BC137" s="78" t="str">
        <f>REPLACE(INDEX(GroupVertices[Group],MATCH(Edges[[#This Row],[Vertex 2]],GroupVertices[Vertex],0)),1,1,"")</f>
        <v>8</v>
      </c>
      <c r="BD137" s="48">
        <v>0</v>
      </c>
      <c r="BE137" s="49">
        <v>0</v>
      </c>
      <c r="BF137" s="48">
        <v>0</v>
      </c>
      <c r="BG137" s="49">
        <v>0</v>
      </c>
      <c r="BH137" s="48">
        <v>0</v>
      </c>
      <c r="BI137" s="49">
        <v>0</v>
      </c>
      <c r="BJ137" s="48">
        <v>33</v>
      </c>
      <c r="BK137" s="49">
        <v>100</v>
      </c>
      <c r="BL137" s="48">
        <v>33</v>
      </c>
    </row>
    <row r="138" spans="1:64" ht="15">
      <c r="A138" s="64" t="s">
        <v>275</v>
      </c>
      <c r="B138" s="64" t="s">
        <v>275</v>
      </c>
      <c r="C138" s="65" t="s">
        <v>1822</v>
      </c>
      <c r="D138" s="66">
        <v>10</v>
      </c>
      <c r="E138" s="67" t="s">
        <v>136</v>
      </c>
      <c r="F138" s="68">
        <v>12</v>
      </c>
      <c r="G138" s="65"/>
      <c r="H138" s="69"/>
      <c r="I138" s="70"/>
      <c r="J138" s="70"/>
      <c r="K138" s="34" t="s">
        <v>65</v>
      </c>
      <c r="L138" s="77">
        <v>138</v>
      </c>
      <c r="M138" s="77"/>
      <c r="N138" s="72"/>
      <c r="O138" s="79" t="s">
        <v>176</v>
      </c>
      <c r="P138" s="81">
        <v>43682.84302083333</v>
      </c>
      <c r="Q138" s="79" t="s">
        <v>366</v>
      </c>
      <c r="R138" s="82" t="s">
        <v>428</v>
      </c>
      <c r="S138" s="79" t="s">
        <v>443</v>
      </c>
      <c r="T138" s="79"/>
      <c r="U138" s="79"/>
      <c r="V138" s="82" t="s">
        <v>513</v>
      </c>
      <c r="W138" s="81">
        <v>43682.84302083333</v>
      </c>
      <c r="X138" s="82" t="s">
        <v>620</v>
      </c>
      <c r="Y138" s="79"/>
      <c r="Z138" s="79"/>
      <c r="AA138" s="83" t="s">
        <v>744</v>
      </c>
      <c r="AB138" s="79"/>
      <c r="AC138" s="79" t="b">
        <v>0</v>
      </c>
      <c r="AD138" s="79">
        <v>0</v>
      </c>
      <c r="AE138" s="83" t="s">
        <v>765</v>
      </c>
      <c r="AF138" s="79" t="b">
        <v>0</v>
      </c>
      <c r="AG138" s="79" t="s">
        <v>772</v>
      </c>
      <c r="AH138" s="79"/>
      <c r="AI138" s="83" t="s">
        <v>765</v>
      </c>
      <c r="AJ138" s="79" t="b">
        <v>0</v>
      </c>
      <c r="AK138" s="79">
        <v>0</v>
      </c>
      <c r="AL138" s="83" t="s">
        <v>765</v>
      </c>
      <c r="AM138" s="79" t="s">
        <v>777</v>
      </c>
      <c r="AN138" s="79" t="b">
        <v>0</v>
      </c>
      <c r="AO138" s="83" t="s">
        <v>744</v>
      </c>
      <c r="AP138" s="79" t="s">
        <v>176</v>
      </c>
      <c r="AQ138" s="79">
        <v>0</v>
      </c>
      <c r="AR138" s="79">
        <v>0</v>
      </c>
      <c r="AS138" s="79"/>
      <c r="AT138" s="79"/>
      <c r="AU138" s="79"/>
      <c r="AV138" s="79"/>
      <c r="AW138" s="79"/>
      <c r="AX138" s="79"/>
      <c r="AY138" s="79"/>
      <c r="AZ138" s="79"/>
      <c r="BA138">
        <v>30</v>
      </c>
      <c r="BB138" s="78" t="str">
        <f>REPLACE(INDEX(GroupVertices[Group],MATCH(Edges[[#This Row],[Vertex 1]],GroupVertices[Vertex],0)),1,1,"")</f>
        <v>8</v>
      </c>
      <c r="BC138" s="78" t="str">
        <f>REPLACE(INDEX(GroupVertices[Group],MATCH(Edges[[#This Row],[Vertex 2]],GroupVertices[Vertex],0)),1,1,"")</f>
        <v>8</v>
      </c>
      <c r="BD138" s="48">
        <v>0</v>
      </c>
      <c r="BE138" s="49">
        <v>0</v>
      </c>
      <c r="BF138" s="48">
        <v>0</v>
      </c>
      <c r="BG138" s="49">
        <v>0</v>
      </c>
      <c r="BH138" s="48">
        <v>0</v>
      </c>
      <c r="BI138" s="49">
        <v>0</v>
      </c>
      <c r="BJ138" s="48">
        <v>36</v>
      </c>
      <c r="BK138" s="49">
        <v>100</v>
      </c>
      <c r="BL138" s="48">
        <v>36</v>
      </c>
    </row>
    <row r="139" spans="1:64" ht="15">
      <c r="A139" s="64" t="s">
        <v>275</v>
      </c>
      <c r="B139" s="64" t="s">
        <v>275</v>
      </c>
      <c r="C139" s="65" t="s">
        <v>1822</v>
      </c>
      <c r="D139" s="66">
        <v>10</v>
      </c>
      <c r="E139" s="67" t="s">
        <v>136</v>
      </c>
      <c r="F139" s="68">
        <v>12</v>
      </c>
      <c r="G139" s="65"/>
      <c r="H139" s="69"/>
      <c r="I139" s="70"/>
      <c r="J139" s="70"/>
      <c r="K139" s="34" t="s">
        <v>65</v>
      </c>
      <c r="L139" s="77">
        <v>139</v>
      </c>
      <c r="M139" s="77"/>
      <c r="N139" s="72"/>
      <c r="O139" s="79" t="s">
        <v>176</v>
      </c>
      <c r="P139" s="81">
        <v>43683.52574074074</v>
      </c>
      <c r="Q139" s="79" t="s">
        <v>367</v>
      </c>
      <c r="R139" s="82" t="s">
        <v>395</v>
      </c>
      <c r="S139" s="79" t="s">
        <v>443</v>
      </c>
      <c r="T139" s="79"/>
      <c r="U139" s="79"/>
      <c r="V139" s="82" t="s">
        <v>513</v>
      </c>
      <c r="W139" s="81">
        <v>43683.52574074074</v>
      </c>
      <c r="X139" s="82" t="s">
        <v>621</v>
      </c>
      <c r="Y139" s="79"/>
      <c r="Z139" s="79"/>
      <c r="AA139" s="83" t="s">
        <v>745</v>
      </c>
      <c r="AB139" s="79"/>
      <c r="AC139" s="79" t="b">
        <v>0</v>
      </c>
      <c r="AD139" s="79">
        <v>0</v>
      </c>
      <c r="AE139" s="83" t="s">
        <v>765</v>
      </c>
      <c r="AF139" s="79" t="b">
        <v>0</v>
      </c>
      <c r="AG139" s="79" t="s">
        <v>772</v>
      </c>
      <c r="AH139" s="79"/>
      <c r="AI139" s="83" t="s">
        <v>765</v>
      </c>
      <c r="AJ139" s="79" t="b">
        <v>0</v>
      </c>
      <c r="AK139" s="79">
        <v>1</v>
      </c>
      <c r="AL139" s="83" t="s">
        <v>765</v>
      </c>
      <c r="AM139" s="79" t="s">
        <v>777</v>
      </c>
      <c r="AN139" s="79" t="b">
        <v>0</v>
      </c>
      <c r="AO139" s="83" t="s">
        <v>745</v>
      </c>
      <c r="AP139" s="79" t="s">
        <v>176</v>
      </c>
      <c r="AQ139" s="79">
        <v>0</v>
      </c>
      <c r="AR139" s="79">
        <v>0</v>
      </c>
      <c r="AS139" s="79"/>
      <c r="AT139" s="79"/>
      <c r="AU139" s="79"/>
      <c r="AV139" s="79"/>
      <c r="AW139" s="79"/>
      <c r="AX139" s="79"/>
      <c r="AY139" s="79"/>
      <c r="AZ139" s="79"/>
      <c r="BA139">
        <v>30</v>
      </c>
      <c r="BB139" s="78" t="str">
        <f>REPLACE(INDEX(GroupVertices[Group],MATCH(Edges[[#This Row],[Vertex 1]],GroupVertices[Vertex],0)),1,1,"")</f>
        <v>8</v>
      </c>
      <c r="BC139" s="78" t="str">
        <f>REPLACE(INDEX(GroupVertices[Group],MATCH(Edges[[#This Row],[Vertex 2]],GroupVertices[Vertex],0)),1,1,"")</f>
        <v>8</v>
      </c>
      <c r="BD139" s="48">
        <v>0</v>
      </c>
      <c r="BE139" s="49">
        <v>0</v>
      </c>
      <c r="BF139" s="48">
        <v>0</v>
      </c>
      <c r="BG139" s="49">
        <v>0</v>
      </c>
      <c r="BH139" s="48">
        <v>0</v>
      </c>
      <c r="BI139" s="49">
        <v>0</v>
      </c>
      <c r="BJ139" s="48">
        <v>30</v>
      </c>
      <c r="BK139" s="49">
        <v>100</v>
      </c>
      <c r="BL139" s="48">
        <v>30</v>
      </c>
    </row>
    <row r="140" spans="1:64" ht="15">
      <c r="A140" s="64" t="s">
        <v>275</v>
      </c>
      <c r="B140" s="64" t="s">
        <v>275</v>
      </c>
      <c r="C140" s="65" t="s">
        <v>1822</v>
      </c>
      <c r="D140" s="66">
        <v>10</v>
      </c>
      <c r="E140" s="67" t="s">
        <v>136</v>
      </c>
      <c r="F140" s="68">
        <v>12</v>
      </c>
      <c r="G140" s="65"/>
      <c r="H140" s="69"/>
      <c r="I140" s="70"/>
      <c r="J140" s="70"/>
      <c r="K140" s="34" t="s">
        <v>65</v>
      </c>
      <c r="L140" s="77">
        <v>140</v>
      </c>
      <c r="M140" s="77"/>
      <c r="N140" s="72"/>
      <c r="O140" s="79" t="s">
        <v>176</v>
      </c>
      <c r="P140" s="81">
        <v>43683.55694444444</v>
      </c>
      <c r="Q140" s="79" t="s">
        <v>366</v>
      </c>
      <c r="R140" s="82" t="s">
        <v>428</v>
      </c>
      <c r="S140" s="79" t="s">
        <v>443</v>
      </c>
      <c r="T140" s="79"/>
      <c r="U140" s="79"/>
      <c r="V140" s="82" t="s">
        <v>513</v>
      </c>
      <c r="W140" s="81">
        <v>43683.55694444444</v>
      </c>
      <c r="X140" s="82" t="s">
        <v>622</v>
      </c>
      <c r="Y140" s="79"/>
      <c r="Z140" s="79"/>
      <c r="AA140" s="83" t="s">
        <v>746</v>
      </c>
      <c r="AB140" s="79"/>
      <c r="AC140" s="79" t="b">
        <v>0</v>
      </c>
      <c r="AD140" s="79">
        <v>0</v>
      </c>
      <c r="AE140" s="83" t="s">
        <v>765</v>
      </c>
      <c r="AF140" s="79" t="b">
        <v>0</v>
      </c>
      <c r="AG140" s="79" t="s">
        <v>772</v>
      </c>
      <c r="AH140" s="79"/>
      <c r="AI140" s="83" t="s">
        <v>765</v>
      </c>
      <c r="AJ140" s="79" t="b">
        <v>0</v>
      </c>
      <c r="AK140" s="79">
        <v>0</v>
      </c>
      <c r="AL140" s="83" t="s">
        <v>765</v>
      </c>
      <c r="AM140" s="79" t="s">
        <v>777</v>
      </c>
      <c r="AN140" s="79" t="b">
        <v>0</v>
      </c>
      <c r="AO140" s="83" t="s">
        <v>746</v>
      </c>
      <c r="AP140" s="79" t="s">
        <v>176</v>
      </c>
      <c r="AQ140" s="79">
        <v>0</v>
      </c>
      <c r="AR140" s="79">
        <v>0</v>
      </c>
      <c r="AS140" s="79"/>
      <c r="AT140" s="79"/>
      <c r="AU140" s="79"/>
      <c r="AV140" s="79"/>
      <c r="AW140" s="79"/>
      <c r="AX140" s="79"/>
      <c r="AY140" s="79"/>
      <c r="AZ140" s="79"/>
      <c r="BA140">
        <v>30</v>
      </c>
      <c r="BB140" s="78" t="str">
        <f>REPLACE(INDEX(GroupVertices[Group],MATCH(Edges[[#This Row],[Vertex 1]],GroupVertices[Vertex],0)),1,1,"")</f>
        <v>8</v>
      </c>
      <c r="BC140" s="78" t="str">
        <f>REPLACE(INDEX(GroupVertices[Group],MATCH(Edges[[#This Row],[Vertex 2]],GroupVertices[Vertex],0)),1,1,"")</f>
        <v>8</v>
      </c>
      <c r="BD140" s="48">
        <v>0</v>
      </c>
      <c r="BE140" s="49">
        <v>0</v>
      </c>
      <c r="BF140" s="48">
        <v>0</v>
      </c>
      <c r="BG140" s="49">
        <v>0</v>
      </c>
      <c r="BH140" s="48">
        <v>0</v>
      </c>
      <c r="BI140" s="49">
        <v>0</v>
      </c>
      <c r="BJ140" s="48">
        <v>36</v>
      </c>
      <c r="BK140" s="49">
        <v>100</v>
      </c>
      <c r="BL140" s="48">
        <v>36</v>
      </c>
    </row>
    <row r="141" spans="1:64" ht="15">
      <c r="A141" s="64" t="s">
        <v>275</v>
      </c>
      <c r="B141" s="64" t="s">
        <v>275</v>
      </c>
      <c r="C141" s="65" t="s">
        <v>1822</v>
      </c>
      <c r="D141" s="66">
        <v>10</v>
      </c>
      <c r="E141" s="67" t="s">
        <v>136</v>
      </c>
      <c r="F141" s="68">
        <v>12</v>
      </c>
      <c r="G141" s="65"/>
      <c r="H141" s="69"/>
      <c r="I141" s="70"/>
      <c r="J141" s="70"/>
      <c r="K141" s="34" t="s">
        <v>65</v>
      </c>
      <c r="L141" s="77">
        <v>141</v>
      </c>
      <c r="M141" s="77"/>
      <c r="N141" s="72"/>
      <c r="O141" s="79" t="s">
        <v>176</v>
      </c>
      <c r="P141" s="81">
        <v>43683.66469907408</v>
      </c>
      <c r="Q141" s="79" t="s">
        <v>368</v>
      </c>
      <c r="R141" s="82" t="s">
        <v>429</v>
      </c>
      <c r="S141" s="79" t="s">
        <v>443</v>
      </c>
      <c r="T141" s="79"/>
      <c r="U141" s="79"/>
      <c r="V141" s="82" t="s">
        <v>513</v>
      </c>
      <c r="W141" s="81">
        <v>43683.66469907408</v>
      </c>
      <c r="X141" s="82" t="s">
        <v>623</v>
      </c>
      <c r="Y141" s="79"/>
      <c r="Z141" s="79"/>
      <c r="AA141" s="83" t="s">
        <v>747</v>
      </c>
      <c r="AB141" s="79"/>
      <c r="AC141" s="79" t="b">
        <v>0</v>
      </c>
      <c r="AD141" s="79">
        <v>0</v>
      </c>
      <c r="AE141" s="83" t="s">
        <v>765</v>
      </c>
      <c r="AF141" s="79" t="b">
        <v>0</v>
      </c>
      <c r="AG141" s="79" t="s">
        <v>772</v>
      </c>
      <c r="AH141" s="79"/>
      <c r="AI141" s="83" t="s">
        <v>765</v>
      </c>
      <c r="AJ141" s="79" t="b">
        <v>0</v>
      </c>
      <c r="AK141" s="79">
        <v>0</v>
      </c>
      <c r="AL141" s="83" t="s">
        <v>765</v>
      </c>
      <c r="AM141" s="79" t="s">
        <v>777</v>
      </c>
      <c r="AN141" s="79" t="b">
        <v>0</v>
      </c>
      <c r="AO141" s="83" t="s">
        <v>747</v>
      </c>
      <c r="AP141" s="79" t="s">
        <v>176</v>
      </c>
      <c r="AQ141" s="79">
        <v>0</v>
      </c>
      <c r="AR141" s="79">
        <v>0</v>
      </c>
      <c r="AS141" s="79"/>
      <c r="AT141" s="79"/>
      <c r="AU141" s="79"/>
      <c r="AV141" s="79"/>
      <c r="AW141" s="79"/>
      <c r="AX141" s="79"/>
      <c r="AY141" s="79"/>
      <c r="AZ141" s="79"/>
      <c r="BA141">
        <v>30</v>
      </c>
      <c r="BB141" s="78" t="str">
        <f>REPLACE(INDEX(GroupVertices[Group],MATCH(Edges[[#This Row],[Vertex 1]],GroupVertices[Vertex],0)),1,1,"")</f>
        <v>8</v>
      </c>
      <c r="BC141" s="78" t="str">
        <f>REPLACE(INDEX(GroupVertices[Group],MATCH(Edges[[#This Row],[Vertex 2]],GroupVertices[Vertex],0)),1,1,"")</f>
        <v>8</v>
      </c>
      <c r="BD141" s="48">
        <v>0</v>
      </c>
      <c r="BE141" s="49">
        <v>0</v>
      </c>
      <c r="BF141" s="48">
        <v>0</v>
      </c>
      <c r="BG141" s="49">
        <v>0</v>
      </c>
      <c r="BH141" s="48">
        <v>0</v>
      </c>
      <c r="BI141" s="49">
        <v>0</v>
      </c>
      <c r="BJ141" s="48">
        <v>26</v>
      </c>
      <c r="BK141" s="49">
        <v>100</v>
      </c>
      <c r="BL141" s="48">
        <v>26</v>
      </c>
    </row>
    <row r="142" spans="1:64" ht="15">
      <c r="A142" s="64" t="s">
        <v>275</v>
      </c>
      <c r="B142" s="64" t="s">
        <v>275</v>
      </c>
      <c r="C142" s="65" t="s">
        <v>1822</v>
      </c>
      <c r="D142" s="66">
        <v>10</v>
      </c>
      <c r="E142" s="67" t="s">
        <v>136</v>
      </c>
      <c r="F142" s="68">
        <v>12</v>
      </c>
      <c r="G142" s="65"/>
      <c r="H142" s="69"/>
      <c r="I142" s="70"/>
      <c r="J142" s="70"/>
      <c r="K142" s="34" t="s">
        <v>65</v>
      </c>
      <c r="L142" s="77">
        <v>142</v>
      </c>
      <c r="M142" s="77"/>
      <c r="N142" s="72"/>
      <c r="O142" s="79" t="s">
        <v>176</v>
      </c>
      <c r="P142" s="81">
        <v>43683.665625</v>
      </c>
      <c r="Q142" s="79" t="s">
        <v>369</v>
      </c>
      <c r="R142" s="82" t="s">
        <v>430</v>
      </c>
      <c r="S142" s="79" t="s">
        <v>443</v>
      </c>
      <c r="T142" s="79"/>
      <c r="U142" s="79"/>
      <c r="V142" s="82" t="s">
        <v>513</v>
      </c>
      <c r="W142" s="81">
        <v>43683.665625</v>
      </c>
      <c r="X142" s="82" t="s">
        <v>624</v>
      </c>
      <c r="Y142" s="79"/>
      <c r="Z142" s="79"/>
      <c r="AA142" s="83" t="s">
        <v>748</v>
      </c>
      <c r="AB142" s="79"/>
      <c r="AC142" s="79" t="b">
        <v>0</v>
      </c>
      <c r="AD142" s="79">
        <v>0</v>
      </c>
      <c r="AE142" s="83" t="s">
        <v>765</v>
      </c>
      <c r="AF142" s="79" t="b">
        <v>0</v>
      </c>
      <c r="AG142" s="79" t="s">
        <v>772</v>
      </c>
      <c r="AH142" s="79"/>
      <c r="AI142" s="83" t="s">
        <v>765</v>
      </c>
      <c r="AJ142" s="79" t="b">
        <v>0</v>
      </c>
      <c r="AK142" s="79">
        <v>0</v>
      </c>
      <c r="AL142" s="83" t="s">
        <v>765</v>
      </c>
      <c r="AM142" s="79" t="s">
        <v>777</v>
      </c>
      <c r="AN142" s="79" t="b">
        <v>0</v>
      </c>
      <c r="AO142" s="83" t="s">
        <v>748</v>
      </c>
      <c r="AP142" s="79" t="s">
        <v>176</v>
      </c>
      <c r="AQ142" s="79">
        <v>0</v>
      </c>
      <c r="AR142" s="79">
        <v>0</v>
      </c>
      <c r="AS142" s="79"/>
      <c r="AT142" s="79"/>
      <c r="AU142" s="79"/>
      <c r="AV142" s="79"/>
      <c r="AW142" s="79"/>
      <c r="AX142" s="79"/>
      <c r="AY142" s="79"/>
      <c r="AZ142" s="79"/>
      <c r="BA142">
        <v>30</v>
      </c>
      <c r="BB142" s="78" t="str">
        <f>REPLACE(INDEX(GroupVertices[Group],MATCH(Edges[[#This Row],[Vertex 1]],GroupVertices[Vertex],0)),1,1,"")</f>
        <v>8</v>
      </c>
      <c r="BC142" s="78" t="str">
        <f>REPLACE(INDEX(GroupVertices[Group],MATCH(Edges[[#This Row],[Vertex 2]],GroupVertices[Vertex],0)),1,1,"")</f>
        <v>8</v>
      </c>
      <c r="BD142" s="48">
        <v>0</v>
      </c>
      <c r="BE142" s="49">
        <v>0</v>
      </c>
      <c r="BF142" s="48">
        <v>0</v>
      </c>
      <c r="BG142" s="49">
        <v>0</v>
      </c>
      <c r="BH142" s="48">
        <v>0</v>
      </c>
      <c r="BI142" s="49">
        <v>0</v>
      </c>
      <c r="BJ142" s="48">
        <v>34</v>
      </c>
      <c r="BK142" s="49">
        <v>100</v>
      </c>
      <c r="BL142" s="48">
        <v>34</v>
      </c>
    </row>
    <row r="143" spans="1:64" ht="15">
      <c r="A143" s="64" t="s">
        <v>275</v>
      </c>
      <c r="B143" s="64" t="s">
        <v>275</v>
      </c>
      <c r="C143" s="65" t="s">
        <v>1822</v>
      </c>
      <c r="D143" s="66">
        <v>10</v>
      </c>
      <c r="E143" s="67" t="s">
        <v>136</v>
      </c>
      <c r="F143" s="68">
        <v>12</v>
      </c>
      <c r="G143" s="65"/>
      <c r="H143" s="69"/>
      <c r="I143" s="70"/>
      <c r="J143" s="70"/>
      <c r="K143" s="34" t="s">
        <v>65</v>
      </c>
      <c r="L143" s="77">
        <v>143</v>
      </c>
      <c r="M143" s="77"/>
      <c r="N143" s="72"/>
      <c r="O143" s="79" t="s">
        <v>176</v>
      </c>
      <c r="P143" s="81">
        <v>43683.66877314815</v>
      </c>
      <c r="Q143" s="79" t="s">
        <v>370</v>
      </c>
      <c r="R143" s="82" t="s">
        <v>431</v>
      </c>
      <c r="S143" s="79" t="s">
        <v>443</v>
      </c>
      <c r="T143" s="79"/>
      <c r="U143" s="79"/>
      <c r="V143" s="82" t="s">
        <v>513</v>
      </c>
      <c r="W143" s="81">
        <v>43683.66877314815</v>
      </c>
      <c r="X143" s="82" t="s">
        <v>625</v>
      </c>
      <c r="Y143" s="79"/>
      <c r="Z143" s="79"/>
      <c r="AA143" s="83" t="s">
        <v>749</v>
      </c>
      <c r="AB143" s="79"/>
      <c r="AC143" s="79" t="b">
        <v>0</v>
      </c>
      <c r="AD143" s="79">
        <v>0</v>
      </c>
      <c r="AE143" s="83" t="s">
        <v>765</v>
      </c>
      <c r="AF143" s="79" t="b">
        <v>0</v>
      </c>
      <c r="AG143" s="79" t="s">
        <v>772</v>
      </c>
      <c r="AH143" s="79"/>
      <c r="AI143" s="83" t="s">
        <v>765</v>
      </c>
      <c r="AJ143" s="79" t="b">
        <v>0</v>
      </c>
      <c r="AK143" s="79">
        <v>0</v>
      </c>
      <c r="AL143" s="83" t="s">
        <v>765</v>
      </c>
      <c r="AM143" s="79" t="s">
        <v>777</v>
      </c>
      <c r="AN143" s="79" t="b">
        <v>0</v>
      </c>
      <c r="AO143" s="83" t="s">
        <v>749</v>
      </c>
      <c r="AP143" s="79" t="s">
        <v>176</v>
      </c>
      <c r="AQ143" s="79">
        <v>0</v>
      </c>
      <c r="AR143" s="79">
        <v>0</v>
      </c>
      <c r="AS143" s="79"/>
      <c r="AT143" s="79"/>
      <c r="AU143" s="79"/>
      <c r="AV143" s="79"/>
      <c r="AW143" s="79"/>
      <c r="AX143" s="79"/>
      <c r="AY143" s="79"/>
      <c r="AZ143" s="79"/>
      <c r="BA143">
        <v>30</v>
      </c>
      <c r="BB143" s="78" t="str">
        <f>REPLACE(INDEX(GroupVertices[Group],MATCH(Edges[[#This Row],[Vertex 1]],GroupVertices[Vertex],0)),1,1,"")</f>
        <v>8</v>
      </c>
      <c r="BC143" s="78" t="str">
        <f>REPLACE(INDEX(GroupVertices[Group],MATCH(Edges[[#This Row],[Vertex 2]],GroupVertices[Vertex],0)),1,1,"")</f>
        <v>8</v>
      </c>
      <c r="BD143" s="48">
        <v>0</v>
      </c>
      <c r="BE143" s="49">
        <v>0</v>
      </c>
      <c r="BF143" s="48">
        <v>0</v>
      </c>
      <c r="BG143" s="49">
        <v>0</v>
      </c>
      <c r="BH143" s="48">
        <v>0</v>
      </c>
      <c r="BI143" s="49">
        <v>0</v>
      </c>
      <c r="BJ143" s="48">
        <v>27</v>
      </c>
      <c r="BK143" s="49">
        <v>100</v>
      </c>
      <c r="BL143" s="48">
        <v>27</v>
      </c>
    </row>
    <row r="144" spans="1:64" ht="15">
      <c r="A144" s="64" t="s">
        <v>275</v>
      </c>
      <c r="B144" s="64" t="s">
        <v>275</v>
      </c>
      <c r="C144" s="65" t="s">
        <v>1822</v>
      </c>
      <c r="D144" s="66">
        <v>10</v>
      </c>
      <c r="E144" s="67" t="s">
        <v>136</v>
      </c>
      <c r="F144" s="68">
        <v>12</v>
      </c>
      <c r="G144" s="65"/>
      <c r="H144" s="69"/>
      <c r="I144" s="70"/>
      <c r="J144" s="70"/>
      <c r="K144" s="34" t="s">
        <v>65</v>
      </c>
      <c r="L144" s="77">
        <v>144</v>
      </c>
      <c r="M144" s="77"/>
      <c r="N144" s="72"/>
      <c r="O144" s="79" t="s">
        <v>176</v>
      </c>
      <c r="P144" s="81">
        <v>43683.66916666667</v>
      </c>
      <c r="Q144" s="79" t="s">
        <v>371</v>
      </c>
      <c r="R144" s="82" t="s">
        <v>432</v>
      </c>
      <c r="S144" s="79" t="s">
        <v>443</v>
      </c>
      <c r="T144" s="79"/>
      <c r="U144" s="79"/>
      <c r="V144" s="82" t="s">
        <v>513</v>
      </c>
      <c r="W144" s="81">
        <v>43683.66916666667</v>
      </c>
      <c r="X144" s="82" t="s">
        <v>626</v>
      </c>
      <c r="Y144" s="79"/>
      <c r="Z144" s="79"/>
      <c r="AA144" s="83" t="s">
        <v>750</v>
      </c>
      <c r="AB144" s="79"/>
      <c r="AC144" s="79" t="b">
        <v>0</v>
      </c>
      <c r="AD144" s="79">
        <v>0</v>
      </c>
      <c r="AE144" s="83" t="s">
        <v>765</v>
      </c>
      <c r="AF144" s="79" t="b">
        <v>0</v>
      </c>
      <c r="AG144" s="79" t="s">
        <v>772</v>
      </c>
      <c r="AH144" s="79"/>
      <c r="AI144" s="83" t="s">
        <v>765</v>
      </c>
      <c r="AJ144" s="79" t="b">
        <v>0</v>
      </c>
      <c r="AK144" s="79">
        <v>0</v>
      </c>
      <c r="AL144" s="83" t="s">
        <v>765</v>
      </c>
      <c r="AM144" s="79" t="s">
        <v>777</v>
      </c>
      <c r="AN144" s="79" t="b">
        <v>0</v>
      </c>
      <c r="AO144" s="83" t="s">
        <v>750</v>
      </c>
      <c r="AP144" s="79" t="s">
        <v>176</v>
      </c>
      <c r="AQ144" s="79">
        <v>0</v>
      </c>
      <c r="AR144" s="79">
        <v>0</v>
      </c>
      <c r="AS144" s="79"/>
      <c r="AT144" s="79"/>
      <c r="AU144" s="79"/>
      <c r="AV144" s="79"/>
      <c r="AW144" s="79"/>
      <c r="AX144" s="79"/>
      <c r="AY144" s="79"/>
      <c r="AZ144" s="79"/>
      <c r="BA144">
        <v>30</v>
      </c>
      <c r="BB144" s="78" t="str">
        <f>REPLACE(INDEX(GroupVertices[Group],MATCH(Edges[[#This Row],[Vertex 1]],GroupVertices[Vertex],0)),1,1,"")</f>
        <v>8</v>
      </c>
      <c r="BC144" s="78" t="str">
        <f>REPLACE(INDEX(GroupVertices[Group],MATCH(Edges[[#This Row],[Vertex 2]],GroupVertices[Vertex],0)),1,1,"")</f>
        <v>8</v>
      </c>
      <c r="BD144" s="48">
        <v>0</v>
      </c>
      <c r="BE144" s="49">
        <v>0</v>
      </c>
      <c r="BF144" s="48">
        <v>0</v>
      </c>
      <c r="BG144" s="49">
        <v>0</v>
      </c>
      <c r="BH144" s="48">
        <v>0</v>
      </c>
      <c r="BI144" s="49">
        <v>0</v>
      </c>
      <c r="BJ144" s="48">
        <v>36</v>
      </c>
      <c r="BK144" s="49">
        <v>100</v>
      </c>
      <c r="BL144" s="48">
        <v>36</v>
      </c>
    </row>
    <row r="145" spans="1:64" ht="15">
      <c r="A145" s="64" t="s">
        <v>275</v>
      </c>
      <c r="B145" s="64" t="s">
        <v>275</v>
      </c>
      <c r="C145" s="65" t="s">
        <v>1822</v>
      </c>
      <c r="D145" s="66">
        <v>10</v>
      </c>
      <c r="E145" s="67" t="s">
        <v>136</v>
      </c>
      <c r="F145" s="68">
        <v>12</v>
      </c>
      <c r="G145" s="65"/>
      <c r="H145" s="69"/>
      <c r="I145" s="70"/>
      <c r="J145" s="70"/>
      <c r="K145" s="34" t="s">
        <v>65</v>
      </c>
      <c r="L145" s="77">
        <v>145</v>
      </c>
      <c r="M145" s="77"/>
      <c r="N145" s="72"/>
      <c r="O145" s="79" t="s">
        <v>176</v>
      </c>
      <c r="P145" s="81">
        <v>43683.81376157407</v>
      </c>
      <c r="Q145" s="79" t="s">
        <v>372</v>
      </c>
      <c r="R145" s="82" t="s">
        <v>433</v>
      </c>
      <c r="S145" s="79" t="s">
        <v>443</v>
      </c>
      <c r="T145" s="79"/>
      <c r="U145" s="79"/>
      <c r="V145" s="82" t="s">
        <v>513</v>
      </c>
      <c r="W145" s="81">
        <v>43683.81376157407</v>
      </c>
      <c r="X145" s="82" t="s">
        <v>627</v>
      </c>
      <c r="Y145" s="79"/>
      <c r="Z145" s="79"/>
      <c r="AA145" s="83" t="s">
        <v>751</v>
      </c>
      <c r="AB145" s="79"/>
      <c r="AC145" s="79" t="b">
        <v>0</v>
      </c>
      <c r="AD145" s="79">
        <v>0</v>
      </c>
      <c r="AE145" s="83" t="s">
        <v>765</v>
      </c>
      <c r="AF145" s="79" t="b">
        <v>0</v>
      </c>
      <c r="AG145" s="79" t="s">
        <v>772</v>
      </c>
      <c r="AH145" s="79"/>
      <c r="AI145" s="83" t="s">
        <v>765</v>
      </c>
      <c r="AJ145" s="79" t="b">
        <v>0</v>
      </c>
      <c r="AK145" s="79">
        <v>0</v>
      </c>
      <c r="AL145" s="83" t="s">
        <v>765</v>
      </c>
      <c r="AM145" s="79" t="s">
        <v>777</v>
      </c>
      <c r="AN145" s="79" t="b">
        <v>0</v>
      </c>
      <c r="AO145" s="83" t="s">
        <v>751</v>
      </c>
      <c r="AP145" s="79" t="s">
        <v>176</v>
      </c>
      <c r="AQ145" s="79">
        <v>0</v>
      </c>
      <c r="AR145" s="79">
        <v>0</v>
      </c>
      <c r="AS145" s="79"/>
      <c r="AT145" s="79"/>
      <c r="AU145" s="79"/>
      <c r="AV145" s="79"/>
      <c r="AW145" s="79"/>
      <c r="AX145" s="79"/>
      <c r="AY145" s="79"/>
      <c r="AZ145" s="79"/>
      <c r="BA145">
        <v>30</v>
      </c>
      <c r="BB145" s="78" t="str">
        <f>REPLACE(INDEX(GroupVertices[Group],MATCH(Edges[[#This Row],[Vertex 1]],GroupVertices[Vertex],0)),1,1,"")</f>
        <v>8</v>
      </c>
      <c r="BC145" s="78" t="str">
        <f>REPLACE(INDEX(GroupVertices[Group],MATCH(Edges[[#This Row],[Vertex 2]],GroupVertices[Vertex],0)),1,1,"")</f>
        <v>8</v>
      </c>
      <c r="BD145" s="48">
        <v>0</v>
      </c>
      <c r="BE145" s="49">
        <v>0</v>
      </c>
      <c r="BF145" s="48">
        <v>0</v>
      </c>
      <c r="BG145" s="49">
        <v>0</v>
      </c>
      <c r="BH145" s="48">
        <v>0</v>
      </c>
      <c r="BI145" s="49">
        <v>0</v>
      </c>
      <c r="BJ145" s="48">
        <v>37</v>
      </c>
      <c r="BK145" s="49">
        <v>100</v>
      </c>
      <c r="BL145" s="48">
        <v>37</v>
      </c>
    </row>
    <row r="146" spans="1:64" ht="15">
      <c r="A146" s="64" t="s">
        <v>275</v>
      </c>
      <c r="B146" s="64" t="s">
        <v>275</v>
      </c>
      <c r="C146" s="65" t="s">
        <v>1822</v>
      </c>
      <c r="D146" s="66">
        <v>10</v>
      </c>
      <c r="E146" s="67" t="s">
        <v>136</v>
      </c>
      <c r="F146" s="68">
        <v>12</v>
      </c>
      <c r="G146" s="65"/>
      <c r="H146" s="69"/>
      <c r="I146" s="70"/>
      <c r="J146" s="70"/>
      <c r="K146" s="34" t="s">
        <v>65</v>
      </c>
      <c r="L146" s="77">
        <v>146</v>
      </c>
      <c r="M146" s="77"/>
      <c r="N146" s="72"/>
      <c r="O146" s="79" t="s">
        <v>176</v>
      </c>
      <c r="P146" s="81">
        <v>43684.521886574075</v>
      </c>
      <c r="Q146" s="79" t="s">
        <v>373</v>
      </c>
      <c r="R146" s="82" t="s">
        <v>434</v>
      </c>
      <c r="S146" s="79" t="s">
        <v>443</v>
      </c>
      <c r="T146" s="79"/>
      <c r="U146" s="79"/>
      <c r="V146" s="82" t="s">
        <v>513</v>
      </c>
      <c r="W146" s="81">
        <v>43684.521886574075</v>
      </c>
      <c r="X146" s="82" t="s">
        <v>628</v>
      </c>
      <c r="Y146" s="79"/>
      <c r="Z146" s="79"/>
      <c r="AA146" s="83" t="s">
        <v>752</v>
      </c>
      <c r="AB146" s="79"/>
      <c r="AC146" s="79" t="b">
        <v>0</v>
      </c>
      <c r="AD146" s="79">
        <v>0</v>
      </c>
      <c r="AE146" s="83" t="s">
        <v>765</v>
      </c>
      <c r="AF146" s="79" t="b">
        <v>0</v>
      </c>
      <c r="AG146" s="79" t="s">
        <v>772</v>
      </c>
      <c r="AH146" s="79"/>
      <c r="AI146" s="83" t="s">
        <v>765</v>
      </c>
      <c r="AJ146" s="79" t="b">
        <v>0</v>
      </c>
      <c r="AK146" s="79">
        <v>0</v>
      </c>
      <c r="AL146" s="83" t="s">
        <v>765</v>
      </c>
      <c r="AM146" s="79" t="s">
        <v>777</v>
      </c>
      <c r="AN146" s="79" t="b">
        <v>0</v>
      </c>
      <c r="AO146" s="83" t="s">
        <v>752</v>
      </c>
      <c r="AP146" s="79" t="s">
        <v>176</v>
      </c>
      <c r="AQ146" s="79">
        <v>0</v>
      </c>
      <c r="AR146" s="79">
        <v>0</v>
      </c>
      <c r="AS146" s="79"/>
      <c r="AT146" s="79"/>
      <c r="AU146" s="79"/>
      <c r="AV146" s="79"/>
      <c r="AW146" s="79"/>
      <c r="AX146" s="79"/>
      <c r="AY146" s="79"/>
      <c r="AZ146" s="79"/>
      <c r="BA146">
        <v>30</v>
      </c>
      <c r="BB146" s="78" t="str">
        <f>REPLACE(INDEX(GroupVertices[Group],MATCH(Edges[[#This Row],[Vertex 1]],GroupVertices[Vertex],0)),1,1,"")</f>
        <v>8</v>
      </c>
      <c r="BC146" s="78" t="str">
        <f>REPLACE(INDEX(GroupVertices[Group],MATCH(Edges[[#This Row],[Vertex 2]],GroupVertices[Vertex],0)),1,1,"")</f>
        <v>8</v>
      </c>
      <c r="BD146" s="48">
        <v>0</v>
      </c>
      <c r="BE146" s="49">
        <v>0</v>
      </c>
      <c r="BF146" s="48">
        <v>0</v>
      </c>
      <c r="BG146" s="49">
        <v>0</v>
      </c>
      <c r="BH146" s="48">
        <v>0</v>
      </c>
      <c r="BI146" s="49">
        <v>0</v>
      </c>
      <c r="BJ146" s="48">
        <v>38</v>
      </c>
      <c r="BK146" s="49">
        <v>100</v>
      </c>
      <c r="BL146" s="48">
        <v>38</v>
      </c>
    </row>
    <row r="147" spans="1:64" ht="15">
      <c r="A147" s="64" t="s">
        <v>275</v>
      </c>
      <c r="B147" s="64" t="s">
        <v>275</v>
      </c>
      <c r="C147" s="65" t="s">
        <v>1822</v>
      </c>
      <c r="D147" s="66">
        <v>10</v>
      </c>
      <c r="E147" s="67" t="s">
        <v>136</v>
      </c>
      <c r="F147" s="68">
        <v>12</v>
      </c>
      <c r="G147" s="65"/>
      <c r="H147" s="69"/>
      <c r="I147" s="70"/>
      <c r="J147" s="70"/>
      <c r="K147" s="34" t="s">
        <v>65</v>
      </c>
      <c r="L147" s="77">
        <v>147</v>
      </c>
      <c r="M147" s="77"/>
      <c r="N147" s="72"/>
      <c r="O147" s="79" t="s">
        <v>176</v>
      </c>
      <c r="P147" s="81">
        <v>43684.66929398148</v>
      </c>
      <c r="Q147" s="79" t="s">
        <v>374</v>
      </c>
      <c r="R147" s="82" t="s">
        <v>398</v>
      </c>
      <c r="S147" s="79" t="s">
        <v>443</v>
      </c>
      <c r="T147" s="79"/>
      <c r="U147" s="79"/>
      <c r="V147" s="82" t="s">
        <v>513</v>
      </c>
      <c r="W147" s="81">
        <v>43684.66929398148</v>
      </c>
      <c r="X147" s="82" t="s">
        <v>629</v>
      </c>
      <c r="Y147" s="79"/>
      <c r="Z147" s="79"/>
      <c r="AA147" s="83" t="s">
        <v>753</v>
      </c>
      <c r="AB147" s="79"/>
      <c r="AC147" s="79" t="b">
        <v>0</v>
      </c>
      <c r="AD147" s="79">
        <v>0</v>
      </c>
      <c r="AE147" s="83" t="s">
        <v>765</v>
      </c>
      <c r="AF147" s="79" t="b">
        <v>0</v>
      </c>
      <c r="AG147" s="79" t="s">
        <v>772</v>
      </c>
      <c r="AH147" s="79"/>
      <c r="AI147" s="83" t="s">
        <v>765</v>
      </c>
      <c r="AJ147" s="79" t="b">
        <v>0</v>
      </c>
      <c r="AK147" s="79">
        <v>0</v>
      </c>
      <c r="AL147" s="83" t="s">
        <v>765</v>
      </c>
      <c r="AM147" s="79" t="s">
        <v>777</v>
      </c>
      <c r="AN147" s="79" t="b">
        <v>0</v>
      </c>
      <c r="AO147" s="83" t="s">
        <v>753</v>
      </c>
      <c r="AP147" s="79" t="s">
        <v>176</v>
      </c>
      <c r="AQ147" s="79">
        <v>0</v>
      </c>
      <c r="AR147" s="79">
        <v>0</v>
      </c>
      <c r="AS147" s="79"/>
      <c r="AT147" s="79"/>
      <c r="AU147" s="79"/>
      <c r="AV147" s="79"/>
      <c r="AW147" s="79"/>
      <c r="AX147" s="79"/>
      <c r="AY147" s="79"/>
      <c r="AZ147" s="79"/>
      <c r="BA147">
        <v>30</v>
      </c>
      <c r="BB147" s="78" t="str">
        <f>REPLACE(INDEX(GroupVertices[Group],MATCH(Edges[[#This Row],[Vertex 1]],GroupVertices[Vertex],0)),1,1,"")</f>
        <v>8</v>
      </c>
      <c r="BC147" s="78" t="str">
        <f>REPLACE(INDEX(GroupVertices[Group],MATCH(Edges[[#This Row],[Vertex 2]],GroupVertices[Vertex],0)),1,1,"")</f>
        <v>8</v>
      </c>
      <c r="BD147" s="48">
        <v>0</v>
      </c>
      <c r="BE147" s="49">
        <v>0</v>
      </c>
      <c r="BF147" s="48">
        <v>0</v>
      </c>
      <c r="BG147" s="49">
        <v>0</v>
      </c>
      <c r="BH147" s="48">
        <v>0</v>
      </c>
      <c r="BI147" s="49">
        <v>0</v>
      </c>
      <c r="BJ147" s="48">
        <v>37</v>
      </c>
      <c r="BK147" s="49">
        <v>100</v>
      </c>
      <c r="BL147" s="48">
        <v>37</v>
      </c>
    </row>
    <row r="148" spans="1:64" ht="15">
      <c r="A148" s="64" t="s">
        <v>275</v>
      </c>
      <c r="B148" s="64" t="s">
        <v>275</v>
      </c>
      <c r="C148" s="65" t="s">
        <v>1822</v>
      </c>
      <c r="D148" s="66">
        <v>10</v>
      </c>
      <c r="E148" s="67" t="s">
        <v>136</v>
      </c>
      <c r="F148" s="68">
        <v>12</v>
      </c>
      <c r="G148" s="65"/>
      <c r="H148" s="69"/>
      <c r="I148" s="70"/>
      <c r="J148" s="70"/>
      <c r="K148" s="34" t="s">
        <v>65</v>
      </c>
      <c r="L148" s="77">
        <v>148</v>
      </c>
      <c r="M148" s="77"/>
      <c r="N148" s="72"/>
      <c r="O148" s="79" t="s">
        <v>176</v>
      </c>
      <c r="P148" s="81">
        <v>43684.66991898148</v>
      </c>
      <c r="Q148" s="79" t="s">
        <v>375</v>
      </c>
      <c r="R148" s="82" t="s">
        <v>435</v>
      </c>
      <c r="S148" s="79" t="s">
        <v>443</v>
      </c>
      <c r="T148" s="79"/>
      <c r="U148" s="79"/>
      <c r="V148" s="82" t="s">
        <v>513</v>
      </c>
      <c r="W148" s="81">
        <v>43684.66991898148</v>
      </c>
      <c r="X148" s="82" t="s">
        <v>630</v>
      </c>
      <c r="Y148" s="79"/>
      <c r="Z148" s="79"/>
      <c r="AA148" s="83" t="s">
        <v>754</v>
      </c>
      <c r="AB148" s="79"/>
      <c r="AC148" s="79" t="b">
        <v>0</v>
      </c>
      <c r="AD148" s="79">
        <v>0</v>
      </c>
      <c r="AE148" s="83" t="s">
        <v>765</v>
      </c>
      <c r="AF148" s="79" t="b">
        <v>0</v>
      </c>
      <c r="AG148" s="79" t="s">
        <v>772</v>
      </c>
      <c r="AH148" s="79"/>
      <c r="AI148" s="83" t="s">
        <v>765</v>
      </c>
      <c r="AJ148" s="79" t="b">
        <v>0</v>
      </c>
      <c r="AK148" s="79">
        <v>0</v>
      </c>
      <c r="AL148" s="83" t="s">
        <v>765</v>
      </c>
      <c r="AM148" s="79" t="s">
        <v>777</v>
      </c>
      <c r="AN148" s="79" t="b">
        <v>0</v>
      </c>
      <c r="AO148" s="83" t="s">
        <v>754</v>
      </c>
      <c r="AP148" s="79" t="s">
        <v>176</v>
      </c>
      <c r="AQ148" s="79">
        <v>0</v>
      </c>
      <c r="AR148" s="79">
        <v>0</v>
      </c>
      <c r="AS148" s="79"/>
      <c r="AT148" s="79"/>
      <c r="AU148" s="79"/>
      <c r="AV148" s="79"/>
      <c r="AW148" s="79"/>
      <c r="AX148" s="79"/>
      <c r="AY148" s="79"/>
      <c r="AZ148" s="79"/>
      <c r="BA148">
        <v>30</v>
      </c>
      <c r="BB148" s="78" t="str">
        <f>REPLACE(INDEX(GroupVertices[Group],MATCH(Edges[[#This Row],[Vertex 1]],GroupVertices[Vertex],0)),1,1,"")</f>
        <v>8</v>
      </c>
      <c r="BC148" s="78" t="str">
        <f>REPLACE(INDEX(GroupVertices[Group],MATCH(Edges[[#This Row],[Vertex 2]],GroupVertices[Vertex],0)),1,1,"")</f>
        <v>8</v>
      </c>
      <c r="BD148" s="48">
        <v>0</v>
      </c>
      <c r="BE148" s="49">
        <v>0</v>
      </c>
      <c r="BF148" s="48">
        <v>0</v>
      </c>
      <c r="BG148" s="49">
        <v>0</v>
      </c>
      <c r="BH148" s="48">
        <v>0</v>
      </c>
      <c r="BI148" s="49">
        <v>0</v>
      </c>
      <c r="BJ148" s="48">
        <v>31</v>
      </c>
      <c r="BK148" s="49">
        <v>100</v>
      </c>
      <c r="BL148" s="48">
        <v>31</v>
      </c>
    </row>
    <row r="149" spans="1:64" ht="15">
      <c r="A149" s="64" t="s">
        <v>275</v>
      </c>
      <c r="B149" s="64" t="s">
        <v>275</v>
      </c>
      <c r="C149" s="65" t="s">
        <v>1822</v>
      </c>
      <c r="D149" s="66">
        <v>10</v>
      </c>
      <c r="E149" s="67" t="s">
        <v>136</v>
      </c>
      <c r="F149" s="68">
        <v>12</v>
      </c>
      <c r="G149" s="65"/>
      <c r="H149" s="69"/>
      <c r="I149" s="70"/>
      <c r="J149" s="70"/>
      <c r="K149" s="34" t="s">
        <v>65</v>
      </c>
      <c r="L149" s="77">
        <v>149</v>
      </c>
      <c r="M149" s="77"/>
      <c r="N149" s="72"/>
      <c r="O149" s="79" t="s">
        <v>176</v>
      </c>
      <c r="P149" s="81">
        <v>43689.65709490741</v>
      </c>
      <c r="Q149" s="79" t="s">
        <v>376</v>
      </c>
      <c r="R149" s="82" t="s">
        <v>436</v>
      </c>
      <c r="S149" s="79" t="s">
        <v>443</v>
      </c>
      <c r="T149" s="79"/>
      <c r="U149" s="79"/>
      <c r="V149" s="82" t="s">
        <v>513</v>
      </c>
      <c r="W149" s="81">
        <v>43689.65709490741</v>
      </c>
      <c r="X149" s="82" t="s">
        <v>631</v>
      </c>
      <c r="Y149" s="79"/>
      <c r="Z149" s="79"/>
      <c r="AA149" s="83" t="s">
        <v>755</v>
      </c>
      <c r="AB149" s="79"/>
      <c r="AC149" s="79" t="b">
        <v>0</v>
      </c>
      <c r="AD149" s="79">
        <v>0</v>
      </c>
      <c r="AE149" s="83" t="s">
        <v>765</v>
      </c>
      <c r="AF149" s="79" t="b">
        <v>0</v>
      </c>
      <c r="AG149" s="79" t="s">
        <v>772</v>
      </c>
      <c r="AH149" s="79"/>
      <c r="AI149" s="83" t="s">
        <v>765</v>
      </c>
      <c r="AJ149" s="79" t="b">
        <v>0</v>
      </c>
      <c r="AK149" s="79">
        <v>0</v>
      </c>
      <c r="AL149" s="83" t="s">
        <v>765</v>
      </c>
      <c r="AM149" s="79" t="s">
        <v>777</v>
      </c>
      <c r="AN149" s="79" t="b">
        <v>0</v>
      </c>
      <c r="AO149" s="83" t="s">
        <v>755</v>
      </c>
      <c r="AP149" s="79" t="s">
        <v>176</v>
      </c>
      <c r="AQ149" s="79">
        <v>0</v>
      </c>
      <c r="AR149" s="79">
        <v>0</v>
      </c>
      <c r="AS149" s="79"/>
      <c r="AT149" s="79"/>
      <c r="AU149" s="79"/>
      <c r="AV149" s="79"/>
      <c r="AW149" s="79"/>
      <c r="AX149" s="79"/>
      <c r="AY149" s="79"/>
      <c r="AZ149" s="79"/>
      <c r="BA149">
        <v>30</v>
      </c>
      <c r="BB149" s="78" t="str">
        <f>REPLACE(INDEX(GroupVertices[Group],MATCH(Edges[[#This Row],[Vertex 1]],GroupVertices[Vertex],0)),1,1,"")</f>
        <v>8</v>
      </c>
      <c r="BC149" s="78" t="str">
        <f>REPLACE(INDEX(GroupVertices[Group],MATCH(Edges[[#This Row],[Vertex 2]],GroupVertices[Vertex],0)),1,1,"")</f>
        <v>8</v>
      </c>
      <c r="BD149" s="48">
        <v>0</v>
      </c>
      <c r="BE149" s="49">
        <v>0</v>
      </c>
      <c r="BF149" s="48">
        <v>0</v>
      </c>
      <c r="BG149" s="49">
        <v>0</v>
      </c>
      <c r="BH149" s="48">
        <v>0</v>
      </c>
      <c r="BI149" s="49">
        <v>0</v>
      </c>
      <c r="BJ149" s="48">
        <v>10</v>
      </c>
      <c r="BK149" s="49">
        <v>100</v>
      </c>
      <c r="BL149" s="48">
        <v>10</v>
      </c>
    </row>
    <row r="150" spans="1:64" ht="15">
      <c r="A150" s="64" t="s">
        <v>275</v>
      </c>
      <c r="B150" s="64" t="s">
        <v>275</v>
      </c>
      <c r="C150" s="65" t="s">
        <v>1822</v>
      </c>
      <c r="D150" s="66">
        <v>10</v>
      </c>
      <c r="E150" s="67" t="s">
        <v>136</v>
      </c>
      <c r="F150" s="68">
        <v>12</v>
      </c>
      <c r="G150" s="65"/>
      <c r="H150" s="69"/>
      <c r="I150" s="70"/>
      <c r="J150" s="70"/>
      <c r="K150" s="34" t="s">
        <v>65</v>
      </c>
      <c r="L150" s="77">
        <v>150</v>
      </c>
      <c r="M150" s="77"/>
      <c r="N150" s="72"/>
      <c r="O150" s="79" t="s">
        <v>176</v>
      </c>
      <c r="P150" s="81">
        <v>43689.825266203705</v>
      </c>
      <c r="Q150" s="79" t="s">
        <v>377</v>
      </c>
      <c r="R150" s="82" t="s">
        <v>437</v>
      </c>
      <c r="S150" s="79" t="s">
        <v>443</v>
      </c>
      <c r="T150" s="79"/>
      <c r="U150" s="79"/>
      <c r="V150" s="82" t="s">
        <v>513</v>
      </c>
      <c r="W150" s="81">
        <v>43689.825266203705</v>
      </c>
      <c r="X150" s="82" t="s">
        <v>632</v>
      </c>
      <c r="Y150" s="79"/>
      <c r="Z150" s="79"/>
      <c r="AA150" s="83" t="s">
        <v>756</v>
      </c>
      <c r="AB150" s="79"/>
      <c r="AC150" s="79" t="b">
        <v>0</v>
      </c>
      <c r="AD150" s="79">
        <v>0</v>
      </c>
      <c r="AE150" s="83" t="s">
        <v>765</v>
      </c>
      <c r="AF150" s="79" t="b">
        <v>0</v>
      </c>
      <c r="AG150" s="79" t="s">
        <v>772</v>
      </c>
      <c r="AH150" s="79"/>
      <c r="AI150" s="83" t="s">
        <v>765</v>
      </c>
      <c r="AJ150" s="79" t="b">
        <v>0</v>
      </c>
      <c r="AK150" s="79">
        <v>0</v>
      </c>
      <c r="AL150" s="83" t="s">
        <v>765</v>
      </c>
      <c r="AM150" s="79" t="s">
        <v>777</v>
      </c>
      <c r="AN150" s="79" t="b">
        <v>0</v>
      </c>
      <c r="AO150" s="83" t="s">
        <v>756</v>
      </c>
      <c r="AP150" s="79" t="s">
        <v>176</v>
      </c>
      <c r="AQ150" s="79">
        <v>0</v>
      </c>
      <c r="AR150" s="79">
        <v>0</v>
      </c>
      <c r="AS150" s="79"/>
      <c r="AT150" s="79"/>
      <c r="AU150" s="79"/>
      <c r="AV150" s="79"/>
      <c r="AW150" s="79"/>
      <c r="AX150" s="79"/>
      <c r="AY150" s="79"/>
      <c r="AZ150" s="79"/>
      <c r="BA150">
        <v>30</v>
      </c>
      <c r="BB150" s="78" t="str">
        <f>REPLACE(INDEX(GroupVertices[Group],MATCH(Edges[[#This Row],[Vertex 1]],GroupVertices[Vertex],0)),1,1,"")</f>
        <v>8</v>
      </c>
      <c r="BC150" s="78" t="str">
        <f>REPLACE(INDEX(GroupVertices[Group],MATCH(Edges[[#This Row],[Vertex 2]],GroupVertices[Vertex],0)),1,1,"")</f>
        <v>8</v>
      </c>
      <c r="BD150" s="48">
        <v>0</v>
      </c>
      <c r="BE150" s="49">
        <v>0</v>
      </c>
      <c r="BF150" s="48">
        <v>0</v>
      </c>
      <c r="BG150" s="49">
        <v>0</v>
      </c>
      <c r="BH150" s="48">
        <v>0</v>
      </c>
      <c r="BI150" s="49">
        <v>0</v>
      </c>
      <c r="BJ150" s="48">
        <v>7</v>
      </c>
      <c r="BK150" s="49">
        <v>100</v>
      </c>
      <c r="BL150" s="48">
        <v>7</v>
      </c>
    </row>
    <row r="151" spans="1:64" ht="15">
      <c r="A151" s="64" t="s">
        <v>275</v>
      </c>
      <c r="B151" s="64" t="s">
        <v>275</v>
      </c>
      <c r="C151" s="65" t="s">
        <v>1822</v>
      </c>
      <c r="D151" s="66">
        <v>10</v>
      </c>
      <c r="E151" s="67" t="s">
        <v>136</v>
      </c>
      <c r="F151" s="68">
        <v>12</v>
      </c>
      <c r="G151" s="65"/>
      <c r="H151" s="69"/>
      <c r="I151" s="70"/>
      <c r="J151" s="70"/>
      <c r="K151" s="34" t="s">
        <v>65</v>
      </c>
      <c r="L151" s="77">
        <v>151</v>
      </c>
      <c r="M151" s="77"/>
      <c r="N151" s="72"/>
      <c r="O151" s="79" t="s">
        <v>176</v>
      </c>
      <c r="P151" s="81">
        <v>43690.589907407404</v>
      </c>
      <c r="Q151" s="79" t="s">
        <v>378</v>
      </c>
      <c r="R151" s="82" t="s">
        <v>438</v>
      </c>
      <c r="S151" s="79" t="s">
        <v>443</v>
      </c>
      <c r="T151" s="79"/>
      <c r="U151" s="79"/>
      <c r="V151" s="82" t="s">
        <v>513</v>
      </c>
      <c r="W151" s="81">
        <v>43690.589907407404</v>
      </c>
      <c r="X151" s="82" t="s">
        <v>633</v>
      </c>
      <c r="Y151" s="79"/>
      <c r="Z151" s="79"/>
      <c r="AA151" s="83" t="s">
        <v>757</v>
      </c>
      <c r="AB151" s="79"/>
      <c r="AC151" s="79" t="b">
        <v>0</v>
      </c>
      <c r="AD151" s="79">
        <v>0</v>
      </c>
      <c r="AE151" s="83" t="s">
        <v>765</v>
      </c>
      <c r="AF151" s="79" t="b">
        <v>0</v>
      </c>
      <c r="AG151" s="79" t="s">
        <v>772</v>
      </c>
      <c r="AH151" s="79"/>
      <c r="AI151" s="83" t="s">
        <v>765</v>
      </c>
      <c r="AJ151" s="79" t="b">
        <v>0</v>
      </c>
      <c r="AK151" s="79">
        <v>0</v>
      </c>
      <c r="AL151" s="83" t="s">
        <v>765</v>
      </c>
      <c r="AM151" s="79" t="s">
        <v>777</v>
      </c>
      <c r="AN151" s="79" t="b">
        <v>0</v>
      </c>
      <c r="AO151" s="83" t="s">
        <v>757</v>
      </c>
      <c r="AP151" s="79" t="s">
        <v>176</v>
      </c>
      <c r="AQ151" s="79">
        <v>0</v>
      </c>
      <c r="AR151" s="79">
        <v>0</v>
      </c>
      <c r="AS151" s="79"/>
      <c r="AT151" s="79"/>
      <c r="AU151" s="79"/>
      <c r="AV151" s="79"/>
      <c r="AW151" s="79"/>
      <c r="AX151" s="79"/>
      <c r="AY151" s="79"/>
      <c r="AZ151" s="79"/>
      <c r="BA151">
        <v>30</v>
      </c>
      <c r="BB151" s="78" t="str">
        <f>REPLACE(INDEX(GroupVertices[Group],MATCH(Edges[[#This Row],[Vertex 1]],GroupVertices[Vertex],0)),1,1,"")</f>
        <v>8</v>
      </c>
      <c r="BC151" s="78" t="str">
        <f>REPLACE(INDEX(GroupVertices[Group],MATCH(Edges[[#This Row],[Vertex 2]],GroupVertices[Vertex],0)),1,1,"")</f>
        <v>8</v>
      </c>
      <c r="BD151" s="48">
        <v>0</v>
      </c>
      <c r="BE151" s="49">
        <v>0</v>
      </c>
      <c r="BF151" s="48">
        <v>0</v>
      </c>
      <c r="BG151" s="49">
        <v>0</v>
      </c>
      <c r="BH151" s="48">
        <v>0</v>
      </c>
      <c r="BI151" s="49">
        <v>0</v>
      </c>
      <c r="BJ151" s="48">
        <v>8</v>
      </c>
      <c r="BK151" s="49">
        <v>100</v>
      </c>
      <c r="BL151" s="48">
        <v>8</v>
      </c>
    </row>
    <row r="152" spans="1:64" ht="15">
      <c r="A152" s="64" t="s">
        <v>275</v>
      </c>
      <c r="B152" s="64" t="s">
        <v>275</v>
      </c>
      <c r="C152" s="65" t="s">
        <v>1822</v>
      </c>
      <c r="D152" s="66">
        <v>10</v>
      </c>
      <c r="E152" s="67" t="s">
        <v>136</v>
      </c>
      <c r="F152" s="68">
        <v>12</v>
      </c>
      <c r="G152" s="65"/>
      <c r="H152" s="69"/>
      <c r="I152" s="70"/>
      <c r="J152" s="70"/>
      <c r="K152" s="34" t="s">
        <v>65</v>
      </c>
      <c r="L152" s="77">
        <v>152</v>
      </c>
      <c r="M152" s="77"/>
      <c r="N152" s="72"/>
      <c r="O152" s="79" t="s">
        <v>176</v>
      </c>
      <c r="P152" s="81">
        <v>43690.63050925926</v>
      </c>
      <c r="Q152" s="79" t="s">
        <v>379</v>
      </c>
      <c r="R152" s="82" t="s">
        <v>439</v>
      </c>
      <c r="S152" s="79" t="s">
        <v>443</v>
      </c>
      <c r="T152" s="79"/>
      <c r="U152" s="79"/>
      <c r="V152" s="82" t="s">
        <v>513</v>
      </c>
      <c r="W152" s="81">
        <v>43690.63050925926</v>
      </c>
      <c r="X152" s="82" t="s">
        <v>634</v>
      </c>
      <c r="Y152" s="79"/>
      <c r="Z152" s="79"/>
      <c r="AA152" s="83" t="s">
        <v>758</v>
      </c>
      <c r="AB152" s="79"/>
      <c r="AC152" s="79" t="b">
        <v>0</v>
      </c>
      <c r="AD152" s="79">
        <v>0</v>
      </c>
      <c r="AE152" s="83" t="s">
        <v>765</v>
      </c>
      <c r="AF152" s="79" t="b">
        <v>0</v>
      </c>
      <c r="AG152" s="79" t="s">
        <v>772</v>
      </c>
      <c r="AH152" s="79"/>
      <c r="AI152" s="83" t="s">
        <v>765</v>
      </c>
      <c r="AJ152" s="79" t="b">
        <v>0</v>
      </c>
      <c r="AK152" s="79">
        <v>0</v>
      </c>
      <c r="AL152" s="83" t="s">
        <v>765</v>
      </c>
      <c r="AM152" s="79" t="s">
        <v>777</v>
      </c>
      <c r="AN152" s="79" t="b">
        <v>0</v>
      </c>
      <c r="AO152" s="83" t="s">
        <v>758</v>
      </c>
      <c r="AP152" s="79" t="s">
        <v>176</v>
      </c>
      <c r="AQ152" s="79">
        <v>0</v>
      </c>
      <c r="AR152" s="79">
        <v>0</v>
      </c>
      <c r="AS152" s="79"/>
      <c r="AT152" s="79"/>
      <c r="AU152" s="79"/>
      <c r="AV152" s="79"/>
      <c r="AW152" s="79"/>
      <c r="AX152" s="79"/>
      <c r="AY152" s="79"/>
      <c r="AZ152" s="79"/>
      <c r="BA152">
        <v>30</v>
      </c>
      <c r="BB152" s="78" t="str">
        <f>REPLACE(INDEX(GroupVertices[Group],MATCH(Edges[[#This Row],[Vertex 1]],GroupVertices[Vertex],0)),1,1,"")</f>
        <v>8</v>
      </c>
      <c r="BC152" s="78" t="str">
        <f>REPLACE(INDEX(GroupVertices[Group],MATCH(Edges[[#This Row],[Vertex 2]],GroupVertices[Vertex],0)),1,1,"")</f>
        <v>8</v>
      </c>
      <c r="BD152" s="48">
        <v>0</v>
      </c>
      <c r="BE152" s="49">
        <v>0</v>
      </c>
      <c r="BF152" s="48">
        <v>0</v>
      </c>
      <c r="BG152" s="49">
        <v>0</v>
      </c>
      <c r="BH152" s="48">
        <v>0</v>
      </c>
      <c r="BI152" s="49">
        <v>0</v>
      </c>
      <c r="BJ152" s="48">
        <v>7</v>
      </c>
      <c r="BK152" s="49">
        <v>100</v>
      </c>
      <c r="BL152" s="48">
        <v>7</v>
      </c>
    </row>
    <row r="153" spans="1:64" ht="15">
      <c r="A153" s="64" t="s">
        <v>275</v>
      </c>
      <c r="B153" s="64" t="s">
        <v>275</v>
      </c>
      <c r="C153" s="65" t="s">
        <v>1822</v>
      </c>
      <c r="D153" s="66">
        <v>10</v>
      </c>
      <c r="E153" s="67" t="s">
        <v>136</v>
      </c>
      <c r="F153" s="68">
        <v>12</v>
      </c>
      <c r="G153" s="65"/>
      <c r="H153" s="69"/>
      <c r="I153" s="70"/>
      <c r="J153" s="70"/>
      <c r="K153" s="34" t="s">
        <v>65</v>
      </c>
      <c r="L153" s="77">
        <v>153</v>
      </c>
      <c r="M153" s="77"/>
      <c r="N153" s="72"/>
      <c r="O153" s="79" t="s">
        <v>176</v>
      </c>
      <c r="P153" s="81">
        <v>43690.670439814814</v>
      </c>
      <c r="Q153" s="79" t="s">
        <v>380</v>
      </c>
      <c r="R153" s="82" t="s">
        <v>440</v>
      </c>
      <c r="S153" s="79" t="s">
        <v>443</v>
      </c>
      <c r="T153" s="79"/>
      <c r="U153" s="79"/>
      <c r="V153" s="82" t="s">
        <v>513</v>
      </c>
      <c r="W153" s="81">
        <v>43690.670439814814</v>
      </c>
      <c r="X153" s="82" t="s">
        <v>635</v>
      </c>
      <c r="Y153" s="79"/>
      <c r="Z153" s="79"/>
      <c r="AA153" s="83" t="s">
        <v>759</v>
      </c>
      <c r="AB153" s="79"/>
      <c r="AC153" s="79" t="b">
        <v>0</v>
      </c>
      <c r="AD153" s="79">
        <v>0</v>
      </c>
      <c r="AE153" s="83" t="s">
        <v>765</v>
      </c>
      <c r="AF153" s="79" t="b">
        <v>0</v>
      </c>
      <c r="AG153" s="79" t="s">
        <v>772</v>
      </c>
      <c r="AH153" s="79"/>
      <c r="AI153" s="83" t="s">
        <v>765</v>
      </c>
      <c r="AJ153" s="79" t="b">
        <v>0</v>
      </c>
      <c r="AK153" s="79">
        <v>0</v>
      </c>
      <c r="AL153" s="83" t="s">
        <v>765</v>
      </c>
      <c r="AM153" s="79" t="s">
        <v>777</v>
      </c>
      <c r="AN153" s="79" t="b">
        <v>0</v>
      </c>
      <c r="AO153" s="83" t="s">
        <v>759</v>
      </c>
      <c r="AP153" s="79" t="s">
        <v>176</v>
      </c>
      <c r="AQ153" s="79">
        <v>0</v>
      </c>
      <c r="AR153" s="79">
        <v>0</v>
      </c>
      <c r="AS153" s="79"/>
      <c r="AT153" s="79"/>
      <c r="AU153" s="79"/>
      <c r="AV153" s="79"/>
      <c r="AW153" s="79"/>
      <c r="AX153" s="79"/>
      <c r="AY153" s="79"/>
      <c r="AZ153" s="79"/>
      <c r="BA153">
        <v>30</v>
      </c>
      <c r="BB153" s="78" t="str">
        <f>REPLACE(INDEX(GroupVertices[Group],MATCH(Edges[[#This Row],[Vertex 1]],GroupVertices[Vertex],0)),1,1,"")</f>
        <v>8</v>
      </c>
      <c r="BC153" s="78" t="str">
        <f>REPLACE(INDEX(GroupVertices[Group],MATCH(Edges[[#This Row],[Vertex 2]],GroupVertices[Vertex],0)),1,1,"")</f>
        <v>8</v>
      </c>
      <c r="BD153" s="48">
        <v>0</v>
      </c>
      <c r="BE153" s="49">
        <v>0</v>
      </c>
      <c r="BF153" s="48">
        <v>0</v>
      </c>
      <c r="BG153" s="49">
        <v>0</v>
      </c>
      <c r="BH153" s="48">
        <v>0</v>
      </c>
      <c r="BI153" s="49">
        <v>0</v>
      </c>
      <c r="BJ153" s="48">
        <v>7</v>
      </c>
      <c r="BK153" s="49">
        <v>100</v>
      </c>
      <c r="BL153" s="48">
        <v>7</v>
      </c>
    </row>
    <row r="154" spans="1:64" ht="15">
      <c r="A154" s="64" t="s">
        <v>275</v>
      </c>
      <c r="B154" s="64" t="s">
        <v>275</v>
      </c>
      <c r="C154" s="65" t="s">
        <v>1822</v>
      </c>
      <c r="D154" s="66">
        <v>10</v>
      </c>
      <c r="E154" s="67" t="s">
        <v>136</v>
      </c>
      <c r="F154" s="68">
        <v>12</v>
      </c>
      <c r="G154" s="65"/>
      <c r="H154" s="69"/>
      <c r="I154" s="70"/>
      <c r="J154" s="70"/>
      <c r="K154" s="34" t="s">
        <v>65</v>
      </c>
      <c r="L154" s="77">
        <v>154</v>
      </c>
      <c r="M154" s="77"/>
      <c r="N154" s="72"/>
      <c r="O154" s="79" t="s">
        <v>176</v>
      </c>
      <c r="P154" s="81">
        <v>43690.68479166667</v>
      </c>
      <c r="Q154" s="79" t="s">
        <v>381</v>
      </c>
      <c r="R154" s="82" t="s">
        <v>441</v>
      </c>
      <c r="S154" s="79" t="s">
        <v>443</v>
      </c>
      <c r="T154" s="79"/>
      <c r="U154" s="79"/>
      <c r="V154" s="82" t="s">
        <v>513</v>
      </c>
      <c r="W154" s="81">
        <v>43690.68479166667</v>
      </c>
      <c r="X154" s="82" t="s">
        <v>636</v>
      </c>
      <c r="Y154" s="79"/>
      <c r="Z154" s="79"/>
      <c r="AA154" s="83" t="s">
        <v>760</v>
      </c>
      <c r="AB154" s="79"/>
      <c r="AC154" s="79" t="b">
        <v>0</v>
      </c>
      <c r="AD154" s="79">
        <v>0</v>
      </c>
      <c r="AE154" s="83" t="s">
        <v>765</v>
      </c>
      <c r="AF154" s="79" t="b">
        <v>0</v>
      </c>
      <c r="AG154" s="79" t="s">
        <v>772</v>
      </c>
      <c r="AH154" s="79"/>
      <c r="AI154" s="83" t="s">
        <v>765</v>
      </c>
      <c r="AJ154" s="79" t="b">
        <v>0</v>
      </c>
      <c r="AK154" s="79">
        <v>0</v>
      </c>
      <c r="AL154" s="83" t="s">
        <v>765</v>
      </c>
      <c r="AM154" s="79" t="s">
        <v>777</v>
      </c>
      <c r="AN154" s="79" t="b">
        <v>0</v>
      </c>
      <c r="AO154" s="83" t="s">
        <v>760</v>
      </c>
      <c r="AP154" s="79" t="s">
        <v>176</v>
      </c>
      <c r="AQ154" s="79">
        <v>0</v>
      </c>
      <c r="AR154" s="79">
        <v>0</v>
      </c>
      <c r="AS154" s="79"/>
      <c r="AT154" s="79"/>
      <c r="AU154" s="79"/>
      <c r="AV154" s="79"/>
      <c r="AW154" s="79"/>
      <c r="AX154" s="79"/>
      <c r="AY154" s="79"/>
      <c r="AZ154" s="79"/>
      <c r="BA154">
        <v>30</v>
      </c>
      <c r="BB154" s="78" t="str">
        <f>REPLACE(INDEX(GroupVertices[Group],MATCH(Edges[[#This Row],[Vertex 1]],GroupVertices[Vertex],0)),1,1,"")</f>
        <v>8</v>
      </c>
      <c r="BC154" s="78" t="str">
        <f>REPLACE(INDEX(GroupVertices[Group],MATCH(Edges[[#This Row],[Vertex 2]],GroupVertices[Vertex],0)),1,1,"")</f>
        <v>8</v>
      </c>
      <c r="BD154" s="48">
        <v>0</v>
      </c>
      <c r="BE154" s="49">
        <v>0</v>
      </c>
      <c r="BF154" s="48">
        <v>0</v>
      </c>
      <c r="BG154" s="49">
        <v>0</v>
      </c>
      <c r="BH154" s="48">
        <v>0</v>
      </c>
      <c r="BI154" s="49">
        <v>0</v>
      </c>
      <c r="BJ154" s="48">
        <v>7</v>
      </c>
      <c r="BK154" s="49">
        <v>100</v>
      </c>
      <c r="BL154" s="48">
        <v>7</v>
      </c>
    </row>
    <row r="155" spans="1:64" ht="15">
      <c r="A155" s="64" t="s">
        <v>275</v>
      </c>
      <c r="B155" s="64" t="s">
        <v>275</v>
      </c>
      <c r="C155" s="65" t="s">
        <v>1822</v>
      </c>
      <c r="D155" s="66">
        <v>10</v>
      </c>
      <c r="E155" s="67" t="s">
        <v>136</v>
      </c>
      <c r="F155" s="68">
        <v>12</v>
      </c>
      <c r="G155" s="65"/>
      <c r="H155" s="69"/>
      <c r="I155" s="70"/>
      <c r="J155" s="70"/>
      <c r="K155" s="34" t="s">
        <v>65</v>
      </c>
      <c r="L155" s="77">
        <v>155</v>
      </c>
      <c r="M155" s="77"/>
      <c r="N155" s="72"/>
      <c r="O155" s="79" t="s">
        <v>176</v>
      </c>
      <c r="P155" s="81">
        <v>43690.74385416666</v>
      </c>
      <c r="Q155" s="79" t="s">
        <v>382</v>
      </c>
      <c r="R155" s="82" t="s">
        <v>442</v>
      </c>
      <c r="S155" s="79" t="s">
        <v>443</v>
      </c>
      <c r="T155" s="79"/>
      <c r="U155" s="79"/>
      <c r="V155" s="82" t="s">
        <v>513</v>
      </c>
      <c r="W155" s="81">
        <v>43690.74385416666</v>
      </c>
      <c r="X155" s="82" t="s">
        <v>637</v>
      </c>
      <c r="Y155" s="79"/>
      <c r="Z155" s="79"/>
      <c r="AA155" s="83" t="s">
        <v>761</v>
      </c>
      <c r="AB155" s="79"/>
      <c r="AC155" s="79" t="b">
        <v>0</v>
      </c>
      <c r="AD155" s="79">
        <v>0</v>
      </c>
      <c r="AE155" s="83" t="s">
        <v>765</v>
      </c>
      <c r="AF155" s="79" t="b">
        <v>0</v>
      </c>
      <c r="AG155" s="79" t="s">
        <v>772</v>
      </c>
      <c r="AH155" s="79"/>
      <c r="AI155" s="83" t="s">
        <v>765</v>
      </c>
      <c r="AJ155" s="79" t="b">
        <v>0</v>
      </c>
      <c r="AK155" s="79">
        <v>0</v>
      </c>
      <c r="AL155" s="83" t="s">
        <v>765</v>
      </c>
      <c r="AM155" s="79" t="s">
        <v>777</v>
      </c>
      <c r="AN155" s="79" t="b">
        <v>0</v>
      </c>
      <c r="AO155" s="83" t="s">
        <v>761</v>
      </c>
      <c r="AP155" s="79" t="s">
        <v>176</v>
      </c>
      <c r="AQ155" s="79">
        <v>0</v>
      </c>
      <c r="AR155" s="79">
        <v>0</v>
      </c>
      <c r="AS155" s="79"/>
      <c r="AT155" s="79"/>
      <c r="AU155" s="79"/>
      <c r="AV155" s="79"/>
      <c r="AW155" s="79"/>
      <c r="AX155" s="79"/>
      <c r="AY155" s="79"/>
      <c r="AZ155" s="79"/>
      <c r="BA155">
        <v>30</v>
      </c>
      <c r="BB155" s="78" t="str">
        <f>REPLACE(INDEX(GroupVertices[Group],MATCH(Edges[[#This Row],[Vertex 1]],GroupVertices[Vertex],0)),1,1,"")</f>
        <v>8</v>
      </c>
      <c r="BC155" s="78" t="str">
        <f>REPLACE(INDEX(GroupVertices[Group],MATCH(Edges[[#This Row],[Vertex 2]],GroupVertices[Vertex],0)),1,1,"")</f>
        <v>8</v>
      </c>
      <c r="BD155" s="48">
        <v>0</v>
      </c>
      <c r="BE155" s="49">
        <v>0</v>
      </c>
      <c r="BF155" s="48">
        <v>0</v>
      </c>
      <c r="BG155" s="49">
        <v>0</v>
      </c>
      <c r="BH155" s="48">
        <v>0</v>
      </c>
      <c r="BI155" s="49">
        <v>0</v>
      </c>
      <c r="BJ155" s="48">
        <v>3</v>
      </c>
      <c r="BK155" s="49">
        <v>100</v>
      </c>
      <c r="BL155" s="48">
        <v>3</v>
      </c>
    </row>
    <row r="156" spans="1:64" ht="15">
      <c r="A156" s="64" t="s">
        <v>276</v>
      </c>
      <c r="B156" s="64" t="s">
        <v>275</v>
      </c>
      <c r="C156" s="65" t="s">
        <v>1816</v>
      </c>
      <c r="D156" s="66">
        <v>3</v>
      </c>
      <c r="E156" s="67" t="s">
        <v>132</v>
      </c>
      <c r="F156" s="68">
        <v>35</v>
      </c>
      <c r="G156" s="65"/>
      <c r="H156" s="69"/>
      <c r="I156" s="70"/>
      <c r="J156" s="70"/>
      <c r="K156" s="34" t="s">
        <v>65</v>
      </c>
      <c r="L156" s="77">
        <v>156</v>
      </c>
      <c r="M156" s="77"/>
      <c r="N156" s="72"/>
      <c r="O156" s="79" t="s">
        <v>279</v>
      </c>
      <c r="P156" s="81">
        <v>43690.757835648146</v>
      </c>
      <c r="Q156" s="79" t="s">
        <v>383</v>
      </c>
      <c r="R156" s="82" t="s">
        <v>442</v>
      </c>
      <c r="S156" s="79" t="s">
        <v>443</v>
      </c>
      <c r="T156" s="79"/>
      <c r="U156" s="79"/>
      <c r="V156" s="82" t="s">
        <v>514</v>
      </c>
      <c r="W156" s="81">
        <v>43690.757835648146</v>
      </c>
      <c r="X156" s="82" t="s">
        <v>638</v>
      </c>
      <c r="Y156" s="79"/>
      <c r="Z156" s="79"/>
      <c r="AA156" s="83" t="s">
        <v>762</v>
      </c>
      <c r="AB156" s="79"/>
      <c r="AC156" s="79" t="b">
        <v>0</v>
      </c>
      <c r="AD156" s="79">
        <v>0</v>
      </c>
      <c r="AE156" s="83" t="s">
        <v>765</v>
      </c>
      <c r="AF156" s="79" t="b">
        <v>0</v>
      </c>
      <c r="AG156" s="79" t="s">
        <v>772</v>
      </c>
      <c r="AH156" s="79"/>
      <c r="AI156" s="83" t="s">
        <v>765</v>
      </c>
      <c r="AJ156" s="79" t="b">
        <v>0</v>
      </c>
      <c r="AK156" s="79">
        <v>0</v>
      </c>
      <c r="AL156" s="83" t="s">
        <v>761</v>
      </c>
      <c r="AM156" s="79" t="s">
        <v>778</v>
      </c>
      <c r="AN156" s="79" t="b">
        <v>0</v>
      </c>
      <c r="AO156" s="83" t="s">
        <v>761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0</v>
      </c>
      <c r="BE156" s="49">
        <v>0</v>
      </c>
      <c r="BF156" s="48">
        <v>0</v>
      </c>
      <c r="BG156" s="49">
        <v>0</v>
      </c>
      <c r="BH156" s="48">
        <v>0</v>
      </c>
      <c r="BI156" s="49">
        <v>0</v>
      </c>
      <c r="BJ156" s="48">
        <v>5</v>
      </c>
      <c r="BK156" s="49">
        <v>100</v>
      </c>
      <c r="BL156" s="48">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hyperlinks>
    <hyperlink ref="Q112" r:id="rId1" display="https://t.co/XEbS6Th9D5"/>
    <hyperlink ref="R3" r:id="rId2" display="https://www.maghrebvoices.com/a/506681.html"/>
    <hyperlink ref="R4" r:id="rId3" display="https://www.maghrebvoices.com/a/506767.html"/>
    <hyperlink ref="R5" r:id="rId4" display="https://www.maghrebvoices.com/a/506681.html"/>
    <hyperlink ref="R6" r:id="rId5" display="https://www.maghrebvoices.com/a/506848.html"/>
    <hyperlink ref="R7" r:id="rId6" display="https://www.maghrebvoices.com/a/morocco-assou-oubasslam-history/422654.html"/>
    <hyperlink ref="R8" r:id="rId7" display="https://www.maghrebvoices.com/a/morocco-assou-oubasslam-history/422654.html"/>
    <hyperlink ref="R9" r:id="rId8" display="https://www.maghrebvoices.com/a/morocco-assou-oubasslam-history/422654.html"/>
    <hyperlink ref="R10" r:id="rId9" display="https://www.maghrebvoices.com/a/476765.html"/>
    <hyperlink ref="R11" r:id="rId10" display="https://www.maghrebvoices.com/a/476765.html"/>
    <hyperlink ref="R12" r:id="rId11" display="https://www.maghrebvoices.com/a/507115.html"/>
    <hyperlink ref="R13" r:id="rId12" display="https://www.maghrebvoices.com/a/507115.html"/>
    <hyperlink ref="R20" r:id="rId13" display="https://www.maghrebvoices.com/a/507311.html"/>
    <hyperlink ref="R21" r:id="rId14" display="https://www.maghrebvoices.com/a/507311.html"/>
    <hyperlink ref="R26" r:id="rId15" display="https://www.maghrebvoices.com/a/507310.html"/>
    <hyperlink ref="R29" r:id="rId16" display="https://www.maghrebvoices.com/a/507311.html"/>
    <hyperlink ref="R30" r:id="rId17" display="https://www.maghrebvoices.com/a/507310.html"/>
    <hyperlink ref="R31" r:id="rId18" display="https://www.maghrebvoices.com/a/507310.html"/>
    <hyperlink ref="R35" r:id="rId19" display="https://www.maghrebvoices.com/a/507186.html"/>
    <hyperlink ref="R36" r:id="rId20" display="https://www.maghrebvoices.com/a/507186.html"/>
    <hyperlink ref="R37" r:id="rId21" display="https://www.maghrebvoices.com/a/507186.html?fbclid=IwAR0a07J28zTAPEqkSeAm4UbpeS1XaxO-cmbJW9W1wLJ58gthk0el6QXJ5oU"/>
    <hyperlink ref="R42" r:id="rId22" display="https://www.maghrebvoices.com/a/507311.html"/>
    <hyperlink ref="R43" r:id="rId23" display="https://www.maghrebvoices.com/a/507311.html"/>
    <hyperlink ref="R81" r:id="rId24" display="https://www.maghrebvoices.com/a/506848.html"/>
    <hyperlink ref="R82" r:id="rId25" display="https://www.maghrebvoices.com/a/507452.html"/>
    <hyperlink ref="R83" r:id="rId26" display="https://www.maghrebvoices.com/a/507543.html"/>
    <hyperlink ref="R84" r:id="rId27" display="https://www.maghrebvoices.com/a/507680.html"/>
    <hyperlink ref="R85" r:id="rId28" display="https://www.maghrebvoices.com/a/507681.html"/>
    <hyperlink ref="R86" r:id="rId29" display="https://www.maghrebvoices.com/a/507735.html"/>
    <hyperlink ref="R87" r:id="rId30" display="https://www.maghrebvoices.com/a/507540.html"/>
    <hyperlink ref="R88" r:id="rId31" display="https://www.maghrebvoices.com/a/507768.html"/>
    <hyperlink ref="R89" r:id="rId32" display="https://www.maghrebvoices.com/a/507311.html"/>
    <hyperlink ref="R90" r:id="rId33" display="https://www.maghrebvoices.com/a/507768.html"/>
    <hyperlink ref="R91" r:id="rId34" display="https://www.maghrebvoices.com/a/507857.html"/>
    <hyperlink ref="R92" r:id="rId35" display="https://www.maghrebvoices.com/a/507904.html?fbclid=IwAR28PKPJmcC_BHOLY0IPT3tn5QDD7u0eW73XCK3X4Gm0Xcdk1bxKlWSpo5k"/>
    <hyperlink ref="R93" r:id="rId36" display="https://www.maghrebvoices.com/a/507904.html?fbclid=IwAR28PKPJmcC_BHOLY0IPT3tn5QDD7u0eW73XCK3X4Gm0Xcdk1bxKlWSpo5k"/>
    <hyperlink ref="R94" r:id="rId37" display="https://www.maghrebvoices.com/a/507904.html?fbclid=IwAR28PKPJmcC_BHOLY0IPT3tn5QDD7u0eW73XCK3X4Gm0Xcdk1bxKlWSpo5k"/>
    <hyperlink ref="R95" r:id="rId38" display="https://www.maghrebvoices.com/a/507904.html?fbclid=IwAR28PKPJmcC_BHOLY0IPT3tn5QDD7u0eW73XCK3X4Gm0Xcdk1bxKlWSpo5k"/>
    <hyperlink ref="R96" r:id="rId39" display="https://www.maghrebvoices.com/a/507904.html?fbclid=IwAR28PKPJmcC_BHOLY0IPT3tn5QDD7u0eW73XCK3X4Gm0Xcdk1bxKlWSpo5k"/>
    <hyperlink ref="R97" r:id="rId40" display="https://www.maghrebvoices.com/a/507904.html?fbclid=IwAR28PKPJmcC_BHOLY0IPT3tn5QDD7u0eW73XCK3X4Gm0Xcdk1bxKlWSpo5k"/>
    <hyperlink ref="R98" r:id="rId41" display="https://www.maghrebvoices.com/a/507867.html"/>
    <hyperlink ref="R99" r:id="rId42" display="https://www.maghrebvoices.com/a/507972.html"/>
    <hyperlink ref="R101" r:id="rId43" display="https://www.maghrebvoices.com/a/507929.html"/>
    <hyperlink ref="R103" r:id="rId44" display="https://www.maghrebvoices.com/a/507929.html"/>
    <hyperlink ref="R105" r:id="rId45" display="https://www.maghrebvoices.com/a/507929.html"/>
    <hyperlink ref="R107" r:id="rId46" display="https://www.maghrebvoices.com/a/507929.html"/>
    <hyperlink ref="R108" r:id="rId47" display="https://www.maghrebvoices.com/a/507623.html"/>
    <hyperlink ref="R109" r:id="rId48" display="https://www.maghrebvoices.com/a/507582.html"/>
    <hyperlink ref="R110" r:id="rId49" display="https://www.maghrebvoices.com/a/507929.html"/>
    <hyperlink ref="R111" r:id="rId50" display="https://www.maghrebvoices.com/a/507929.html"/>
    <hyperlink ref="R112" r:id="rId51" display="https://www.maghrebvoices.com/a/507302.html"/>
    <hyperlink ref="R113" r:id="rId52" display="https://www.maghrebvoices.com/a/507544.html"/>
    <hyperlink ref="R114" r:id="rId53" display="https://www.maghrebvoices.com/a/507681.html"/>
    <hyperlink ref="R115" r:id="rId54" display="https://www.maghrebvoices.com/a/507735.html"/>
    <hyperlink ref="R116" r:id="rId55" display="https://www.maghrebvoices.com/a/508014.html"/>
    <hyperlink ref="R117" r:id="rId56" display="https://www.maghrebvoices.com/a/508070.html"/>
    <hyperlink ref="R118" r:id="rId57" display="https://www.maghrebvoices.com/a/508095.html"/>
    <hyperlink ref="R119" r:id="rId58" display="https://www.maghrebvoices.com/a/508081.html"/>
    <hyperlink ref="R120" r:id="rId59" display="https://www.maghrebvoices.com/a/507848.html"/>
    <hyperlink ref="R121" r:id="rId60" display="https://www.maghrebvoices.com/a/508112.html"/>
    <hyperlink ref="R122" r:id="rId61" display="https://www.maghrebvoices.com/a/502882.html"/>
    <hyperlink ref="R123" r:id="rId62" display="https://www.maghrebvoices.com/a/502882.html"/>
    <hyperlink ref="R124" r:id="rId63" display="https://www.maghrebvoices.com/a/508248.html"/>
    <hyperlink ref="R125" r:id="rId64" display="https://www.maghrebvoices.com/a/508248.html"/>
    <hyperlink ref="R126" r:id="rId65" display="https://www.maghrebvoices.com/a/506775.html"/>
    <hyperlink ref="R127" r:id="rId66" display="https://www.maghrebvoices.com/a/506848.html"/>
    <hyperlink ref="R128" r:id="rId67" display="https://www.maghrebvoices.com/a/506935.html"/>
    <hyperlink ref="R129" r:id="rId68" display="https://www.maghrebvoices.com/a/506935.html"/>
    <hyperlink ref="R130" r:id="rId69" display="https://www.maghrebvoices.com/a/506938.html"/>
    <hyperlink ref="R131" r:id="rId70" display="https://www.maghrebvoices.com/a/506974.html"/>
    <hyperlink ref="R132" r:id="rId71" display="https://www.maghrebvoices.com/a/506961.html"/>
    <hyperlink ref="R133" r:id="rId72" display="https://www.maghrebvoices.com/a/506950.html"/>
    <hyperlink ref="R134" r:id="rId73" display="https://www.maghrebvoices.com/a/507075.html"/>
    <hyperlink ref="R135" r:id="rId74" display="https://www.maghrebvoices.com/a/507126.html"/>
    <hyperlink ref="R136" r:id="rId75" display="https://www.maghrebvoices.com/a/507325.html"/>
    <hyperlink ref="R137" r:id="rId76" display="https://www.maghrebvoices.com/a/507391.html"/>
    <hyperlink ref="R138" r:id="rId77" display="https://www.maghrebvoices.com/a/507483.html"/>
    <hyperlink ref="R139" r:id="rId78" display="https://www.maghrebvoices.com/a/507543.html"/>
    <hyperlink ref="R140" r:id="rId79" display="https://www.maghrebvoices.com/a/507483.html"/>
    <hyperlink ref="R141" r:id="rId80" display="https://www.maghrebvoices.com/a/507469.html"/>
    <hyperlink ref="R142" r:id="rId81" display="https://www.maghrebvoices.com/a/507584.html"/>
    <hyperlink ref="R143" r:id="rId82" display="https://www.maghrebvoices.com/a/507573.html"/>
    <hyperlink ref="R144" r:id="rId83" display="https://www.maghrebvoices.com/a/%d8%b1%d9%81%d8%b9-%d8%b1%d8%a7%d9%8a%d8%a9-%d8%a3%d9%85%d8%a7%d8%b2%d9%8a%d8%ba%d9%8a%d8%a9-%d8%a7%d9%84%d9%86%d9%8a%d8%a7%d8%a8%d8%a9-%d8%a7%d9%84%d8%ac%d8%b2%d8%a7%d8%a6%d8%b1%d9%8a%d8%a9-%d8%aa%d8%b7%d9%84%d8%a8-%d8%b3%d8%ac%d9%86-%d9%85%d8%aa%d8%b8%d8%a7%d9%87%d8%b1-%d9%a1%d9%a0-%d8%b3%d9%86%d9%88%d8%a7%d8%aa-/507563.html"/>
    <hyperlink ref="R145" r:id="rId84" display="https://www.maghrebvoices.com/a/507609.html"/>
    <hyperlink ref="R146" r:id="rId85" display="https://www.maghrebvoices.com/a/507666.html"/>
    <hyperlink ref="R147" r:id="rId86" display="https://www.maghrebvoices.com/a/507735.html"/>
    <hyperlink ref="R148" r:id="rId87" display="https://www.maghrebvoices.com/a/507700.html"/>
    <hyperlink ref="R149" r:id="rId88" display="https://www.maghrebvoices.com/a/508255.html"/>
    <hyperlink ref="R150" r:id="rId89" display="https://www.maghrebvoices.com/a/508286.html"/>
    <hyperlink ref="R151" r:id="rId90" display="https://www.maghrebvoices.com/a/508356.html"/>
    <hyperlink ref="R152" r:id="rId91" display="https://www.maghrebvoices.com/a/508377.html"/>
    <hyperlink ref="R153" r:id="rId92" display="https://www.maghrebvoices.com/a/508379.html"/>
    <hyperlink ref="R154" r:id="rId93" display="https://www.maghrebvoices.com/a/508381.html"/>
    <hyperlink ref="R155" r:id="rId94" display="https://www.maghrebvoices.com/a/%d9%85%d8%aa%d8%b7%d9%88%d8%b9%d8%a7%d8%aa-%d9%88%d8%a8%d9%8a%d9%83%d9%8a%d9%86%d9%8a-%d9%88%d9%83%d8%a8%d8%aa/507892.html"/>
    <hyperlink ref="R156" r:id="rId95" display="https://www.maghrebvoices.com/a/%d9%85%d8%aa%d8%b7%d9%88%d8%b9%d8%a7%d8%aa-%d9%88%d8%a8%d9%8a%d9%83%d9%8a%d9%86%d9%8a-%d9%88%d9%83%d8%a8%d8%aa/507892.html"/>
    <hyperlink ref="U32" r:id="rId96" display="https://pbs.twimg.com/ext_tw_video_thumb/1158689230941556737/pu/img/e-eo4kaIQv8HS8mx.jpg"/>
    <hyperlink ref="U63" r:id="rId97" display="https://pbs.twimg.com/media/EBXP4yqWsAE5g7X.jpg"/>
    <hyperlink ref="U109" r:id="rId98" display="https://pbs.twimg.com/media/EBTuBhRXsAEOUl3.jpg"/>
    <hyperlink ref="U110" r:id="rId99" display="https://pbs.twimg.com/media/EBjExItWsAAKyr8.jpg"/>
    <hyperlink ref="U119" r:id="rId100" display="https://pbs.twimg.com/media/EBn4WmNXoAAUXBY.jpg"/>
    <hyperlink ref="V3" r:id="rId101" display="http://pbs.twimg.com/profile_images/1154474311425699840/xtd7VgUT_normal.jpg"/>
    <hyperlink ref="V4" r:id="rId102" display="http://pbs.twimg.com/profile_images/1098631629231271938/MXAxKqEs_normal.jpg"/>
    <hyperlink ref="V5" r:id="rId103" display="http://pbs.twimg.com/profile_images/600619925334466561/k6SDtyY3_normal.jpg"/>
    <hyperlink ref="V6" r:id="rId104" display="http://pbs.twimg.com/profile_images/923697009592360960/gh6oaPZr_normal.jpg"/>
    <hyperlink ref="V7" r:id="rId105" display="http://pbs.twimg.com/profile_images/1142763610353127429/Mf8KGCj0_normal.jpg"/>
    <hyperlink ref="V8" r:id="rId106" display="http://pbs.twimg.com/profile_images/1025796448066134016/fZR17Qju_normal.jpg"/>
    <hyperlink ref="V9" r:id="rId107" display="http://pbs.twimg.com/profile_images/775658195280859136/53qZbgH1_normal.jpg"/>
    <hyperlink ref="V10" r:id="rId108" display="http://pbs.twimg.com/profile_images/1154894338813517824/IcLz0x2V_normal.jpg"/>
    <hyperlink ref="V11" r:id="rId109" display="http://pbs.twimg.com/profile_images/1154894338813517824/IcLz0x2V_normal.jpg"/>
    <hyperlink ref="V12" r:id="rId110" display="http://pbs.twimg.com/profile_images/931310159443447808/sQKYCx8Q_normal.jpg"/>
    <hyperlink ref="V13" r:id="rId111" display="http://abs.twimg.com/sticky/default_profile_images/default_profile_normal.png"/>
    <hyperlink ref="V14" r:id="rId112" display="http://pbs.twimg.com/profile_images/1102322235791077377/dHBkP69l_normal.png"/>
    <hyperlink ref="V15" r:id="rId113" display="http://pbs.twimg.com/profile_images/1155610635323023361/ndkXf3yY_normal.jpg"/>
    <hyperlink ref="V16" r:id="rId114" display="http://pbs.twimg.com/profile_images/1102322235791077377/dHBkP69l_normal.png"/>
    <hyperlink ref="V17" r:id="rId115" display="http://pbs.twimg.com/profile_images/1102322235791077377/dHBkP69l_normal.png"/>
    <hyperlink ref="V18" r:id="rId116" display="http://pbs.twimg.com/profile_images/1155610635323023361/ndkXf3yY_normal.jpg"/>
    <hyperlink ref="V19" r:id="rId117" display="http://pbs.twimg.com/profile_images/1155610635323023361/ndkXf3yY_normal.jpg"/>
    <hyperlink ref="V20" r:id="rId118" display="http://pbs.twimg.com/profile_images/533642146163589121/4dKphGW6_normal.png"/>
    <hyperlink ref="V21" r:id="rId119" display="http://pbs.twimg.com/profile_images/765068478281838592/QJWugNHl_normal.jpg"/>
    <hyperlink ref="V22" r:id="rId120" display="http://pbs.twimg.com/profile_images/378800000713179506/08a2966fd5b6b6095ce631546bcbb165_normal.png"/>
    <hyperlink ref="V23" r:id="rId121" display="http://pbs.twimg.com/profile_images/378800000713179506/08a2966fd5b6b6095ce631546bcbb165_normal.png"/>
    <hyperlink ref="V24" r:id="rId122" display="http://pbs.twimg.com/profile_images/1141416861650706437/ewH7hfdN_normal.jpg"/>
    <hyperlink ref="V25" r:id="rId123" display="http://pbs.twimg.com/profile_images/1141416861650706437/ewH7hfdN_normal.jpg"/>
    <hyperlink ref="V26" r:id="rId124" display="http://pbs.twimg.com/profile_images/1153175843604258816/sK-ObdlV_normal.jpg"/>
    <hyperlink ref="V27" r:id="rId125" display="http://pbs.twimg.com/profile_images/1159671106476892160/VoxwLDjg_normal.jpg"/>
    <hyperlink ref="V28" r:id="rId126" display="http://pbs.twimg.com/profile_images/1159671106476892160/VoxwLDjg_normal.jpg"/>
    <hyperlink ref="V29" r:id="rId127" display="http://pbs.twimg.com/profile_images/3167378124/6a0631f05f0f4a182ba0ab8483248260_normal.jpeg"/>
    <hyperlink ref="V30" r:id="rId128" display="http://pbs.twimg.com/profile_images/1104691849187479552/ggy9hqM4_normal.png"/>
    <hyperlink ref="V31" r:id="rId129" display="http://pbs.twimg.com/profile_images/1146868408543252485/TsW1hw_p_normal.jpg"/>
    <hyperlink ref="V32" r:id="rId130" display="https://pbs.twimg.com/ext_tw_video_thumb/1158689230941556737/pu/img/e-eo4kaIQv8HS8mx.jpg"/>
    <hyperlink ref="V33" r:id="rId131" display="http://pbs.twimg.com/profile_images/1157289637217538050/FmV4q6xZ_normal.jpg"/>
    <hyperlink ref="V34" r:id="rId132" display="http://pbs.twimg.com/profile_images/1157289637217538050/FmV4q6xZ_normal.jpg"/>
    <hyperlink ref="V35" r:id="rId133" display="http://pbs.twimg.com/profile_images/848892208388427777/igk1ktjF_normal.jpg"/>
    <hyperlink ref="V36" r:id="rId134" display="http://pbs.twimg.com/profile_images/848892208388427777/igk1ktjF_normal.jpg"/>
    <hyperlink ref="V37" r:id="rId135" display="http://pbs.twimg.com/profile_images/848892208388427777/igk1ktjF_normal.jpg"/>
    <hyperlink ref="V38" r:id="rId136" display="http://pbs.twimg.com/profile_images/752548929301057537/IxsEeQvh_normal.jpg"/>
    <hyperlink ref="V39" r:id="rId137" display="http://pbs.twimg.com/profile_images/1151454666900852738/3Mkfzaua_normal.jpg"/>
    <hyperlink ref="V40" r:id="rId138" display="http://pbs.twimg.com/profile_images/1157987724575612928/U9DkXOTt_normal.jpg"/>
    <hyperlink ref="V41" r:id="rId139" display="http://pbs.twimg.com/profile_images/902835632787021824/c3ohqvri_normal.jpg"/>
    <hyperlink ref="V42" r:id="rId140" display="http://pbs.twimg.com/profile_images/2367929038/0qsru60p790oq97unbps_normal.jpeg"/>
    <hyperlink ref="V43" r:id="rId141" display="http://pbs.twimg.com/profile_images/929709839797964802/MZwR1zL4_normal.jpg"/>
    <hyperlink ref="V44" r:id="rId142" display="http://pbs.twimg.com/profile_images/1127594665627222017/X7yTj_qc_normal.jpg"/>
    <hyperlink ref="V45" r:id="rId143" display="http://pbs.twimg.com/profile_images/1127594665627222017/X7yTj_qc_normal.jpg"/>
    <hyperlink ref="V46" r:id="rId144" display="http://pbs.twimg.com/profile_images/1109922257701351424/6lovHtFx_normal.jpg"/>
    <hyperlink ref="V47" r:id="rId145" display="http://pbs.twimg.com/profile_images/1109922257701351424/6lovHtFx_normal.jpg"/>
    <hyperlink ref="V48" r:id="rId146" display="http://pbs.twimg.com/profile_images/1109922257701351424/6lovHtFx_normal.jpg"/>
    <hyperlink ref="V49" r:id="rId147" display="http://pbs.twimg.com/profile_images/1109922257701351424/6lovHtFx_normal.jpg"/>
    <hyperlink ref="V50" r:id="rId148" display="http://pbs.twimg.com/profile_images/1100064067941793793/pOU7B-cH_normal.jpg"/>
    <hyperlink ref="V51" r:id="rId149" display="http://pbs.twimg.com/profile_images/1100064067941793793/pOU7B-cH_normal.jpg"/>
    <hyperlink ref="V52" r:id="rId150" display="http://pbs.twimg.com/profile_images/1158767819883986944/1jhFJ15b_normal.jpg"/>
    <hyperlink ref="V53" r:id="rId151" display="http://pbs.twimg.com/profile_images/861220899621666816/hKl4gTRm_normal.jpg"/>
    <hyperlink ref="V54" r:id="rId152" display="http://pbs.twimg.com/profile_images/861220899621666816/hKl4gTRm_normal.jpg"/>
    <hyperlink ref="V55" r:id="rId153" display="http://pbs.twimg.com/profile_images/1033476783306366990/JJuhnTmC_normal.jpg"/>
    <hyperlink ref="V56" r:id="rId154" display="http://pbs.twimg.com/profile_images/1033476783306366990/JJuhnTmC_normal.jpg"/>
    <hyperlink ref="V57" r:id="rId155" display="http://pbs.twimg.com/profile_images/1033476783306366990/JJuhnTmC_normal.jpg"/>
    <hyperlink ref="V58" r:id="rId156" display="http://pbs.twimg.com/profile_images/980902833410240512/RBKUwnML_normal.jpg"/>
    <hyperlink ref="V59" r:id="rId157" display="http://pbs.twimg.com/profile_images/980902833410240512/RBKUwnML_normal.jpg"/>
    <hyperlink ref="V60" r:id="rId158" display="http://pbs.twimg.com/profile_images/980902833410240512/RBKUwnML_normal.jpg"/>
    <hyperlink ref="V61" r:id="rId159" display="http://pbs.twimg.com/profile_images/980902833410240512/RBKUwnML_normal.jpg"/>
    <hyperlink ref="V62" r:id="rId160" display="http://pbs.twimg.com/profile_images/980902833410240512/RBKUwnML_normal.jpg"/>
    <hyperlink ref="V63" r:id="rId161" display="https://pbs.twimg.com/media/EBXP4yqWsAE5g7X.jpg"/>
    <hyperlink ref="V64" r:id="rId162" display="http://pbs.twimg.com/profile_images/1033476783306366990/JJuhnTmC_normal.jpg"/>
    <hyperlink ref="V65" r:id="rId163" display="http://pbs.twimg.com/profile_images/1033476783306366990/JJuhnTmC_normal.jpg"/>
    <hyperlink ref="V66" r:id="rId164" display="http://pbs.twimg.com/profile_images/1033476783306366990/JJuhnTmC_normal.jpg"/>
    <hyperlink ref="V67" r:id="rId165" display="http://pbs.twimg.com/profile_images/1033476783306366990/JJuhnTmC_normal.jpg"/>
    <hyperlink ref="V68" r:id="rId166" display="http://pbs.twimg.com/profile_images/1033476783306366990/JJuhnTmC_normal.jpg"/>
    <hyperlink ref="V69" r:id="rId167" display="http://pbs.twimg.com/profile_images/1033476783306366990/JJuhnTmC_normal.jpg"/>
    <hyperlink ref="V70" r:id="rId168" display="http://pbs.twimg.com/profile_images/1033476783306366990/JJuhnTmC_normal.jpg"/>
    <hyperlink ref="V71" r:id="rId169" display="http://pbs.twimg.com/profile_images/980902833410240512/RBKUwnML_normal.jpg"/>
    <hyperlink ref="V72" r:id="rId170" display="http://pbs.twimg.com/profile_images/980902833410240512/RBKUwnML_normal.jpg"/>
    <hyperlink ref="V73" r:id="rId171" display="http://pbs.twimg.com/profile_images/980902833410240512/RBKUwnML_normal.jpg"/>
    <hyperlink ref="V74" r:id="rId172" display="http://pbs.twimg.com/profile_images/980902833410240512/RBKUwnML_normal.jpg"/>
    <hyperlink ref="V75" r:id="rId173" display="http://pbs.twimg.com/profile_images/980902833410240512/RBKUwnML_normal.jpg"/>
    <hyperlink ref="V76" r:id="rId174" display="http://pbs.twimg.com/profile_images/980902833410240512/RBKUwnML_normal.jpg"/>
    <hyperlink ref="V77" r:id="rId175" display="http://pbs.twimg.com/profile_images/980902833410240512/RBKUwnML_normal.jpg"/>
    <hyperlink ref="V78" r:id="rId176" display="http://pbs.twimg.com/profile_images/980902833410240512/RBKUwnML_normal.jpg"/>
    <hyperlink ref="V79" r:id="rId177" display="http://pbs.twimg.com/profile_images/980902833410240512/RBKUwnML_normal.jpg"/>
    <hyperlink ref="V80" r:id="rId178" display="http://pbs.twimg.com/profile_images/980902833410240512/RBKUwnML_normal.jpg"/>
    <hyperlink ref="V81" r:id="rId179" display="http://pbs.twimg.com/profile_images/579983182323318784/UawPSSPA_normal.jpg"/>
    <hyperlink ref="V82" r:id="rId180" display="http://pbs.twimg.com/profile_images/579983182323318784/UawPSSPA_normal.jpg"/>
    <hyperlink ref="V83" r:id="rId181" display="http://pbs.twimg.com/profile_images/579983182323318784/UawPSSPA_normal.jpg"/>
    <hyperlink ref="V84" r:id="rId182" display="http://pbs.twimg.com/profile_images/579983182323318784/UawPSSPA_normal.jpg"/>
    <hyperlink ref="V85" r:id="rId183" display="http://pbs.twimg.com/profile_images/579983182323318784/UawPSSPA_normal.jpg"/>
    <hyperlink ref="V86" r:id="rId184" display="http://pbs.twimg.com/profile_images/579983182323318784/UawPSSPA_normal.jpg"/>
    <hyperlink ref="V87" r:id="rId185" display="http://pbs.twimg.com/profile_images/1148329436468695040/nI_mjIgz_normal.jpg"/>
    <hyperlink ref="V88" r:id="rId186" display="http://pbs.twimg.com/profile_images/720042672220712962/ca5NO_ZP_normal.jpg"/>
    <hyperlink ref="V89" r:id="rId187" display="http://pbs.twimg.com/profile_images/1155098224908230656/1kgnCSiC_normal.jpg"/>
    <hyperlink ref="V90" r:id="rId188" display="http://pbs.twimg.com/profile_images/1155098224908230656/1kgnCSiC_normal.jpg"/>
    <hyperlink ref="V91" r:id="rId189" display="http://pbs.twimg.com/profile_images/2792559006/3529e9dc5a47539937957fe4b7790b6b_normal.jpeg"/>
    <hyperlink ref="V92" r:id="rId190" display="http://pbs.twimg.com/profile_images/3180274285/7b1a3c49240659869d9788590d8aa077_normal.jpeg"/>
    <hyperlink ref="V93" r:id="rId191" display="http://pbs.twimg.com/profile_images/1138117849682235392/IxWFjClF_normal.jpg"/>
    <hyperlink ref="V94" r:id="rId192" display="http://pbs.twimg.com/profile_images/1158295875443220480/7auKBHFb_normal.jpg"/>
    <hyperlink ref="V95" r:id="rId193" display="http://pbs.twimg.com/profile_images/378800000806978686/35b4428a18b7515a1e9b022d34ef7529_normal.jpeg"/>
    <hyperlink ref="V96" r:id="rId194" display="http://pbs.twimg.com/profile_images/1145034487526494208/zL83ef1-_normal.png"/>
    <hyperlink ref="V97" r:id="rId195" display="http://pbs.twimg.com/profile_images/1161199703691841536/OVCmpmva_normal.jpg"/>
    <hyperlink ref="V98" r:id="rId196" display="http://pbs.twimg.com/profile_images/514566529057177600/a2kPW4XW_normal.jpeg"/>
    <hyperlink ref="V99" r:id="rId197" display="http://pbs.twimg.com/profile_images/2459424067/an31fztcwwbseys3f8lm_normal.jpeg"/>
    <hyperlink ref="V100" r:id="rId198" display="http://pbs.twimg.com/profile_images/1158892311792816128/cB0dZHgp_normal.jpg"/>
    <hyperlink ref="V101" r:id="rId199" display="http://pbs.twimg.com/profile_images/1158892311792816128/cB0dZHgp_normal.jpg"/>
    <hyperlink ref="V102" r:id="rId200" display="http://pbs.twimg.com/profile_images/1147961929631248384/Nr3gwfJ6_normal.jpg"/>
    <hyperlink ref="V103" r:id="rId201" display="http://pbs.twimg.com/profile_images/1147961929631248384/Nr3gwfJ6_normal.jpg"/>
    <hyperlink ref="V104" r:id="rId202" display="http://pbs.twimg.com/profile_images/1099006555968729090/pmvyJXya_normal.jpg"/>
    <hyperlink ref="V105" r:id="rId203" display="http://pbs.twimg.com/profile_images/1099006555968729090/pmvyJXya_normal.jpg"/>
    <hyperlink ref="V106" r:id="rId204" display="http://pbs.twimg.com/profile_images/1145465449578151937/MCdOFHCP_normal.jpg"/>
    <hyperlink ref="V107" r:id="rId205" display="http://pbs.twimg.com/profile_images/1145465449578151937/MCdOFHCP_normal.jpg"/>
    <hyperlink ref="V108" r:id="rId206" display="http://pbs.twimg.com/profile_images/588870383668858880/727jWZ5X_normal.jpg"/>
    <hyperlink ref="V109" r:id="rId207" display="https://pbs.twimg.com/media/EBTuBhRXsAEOUl3.jpg"/>
    <hyperlink ref="V110" r:id="rId208" display="https://pbs.twimg.com/media/EBjExItWsAAKyr8.jpg"/>
    <hyperlink ref="V111" r:id="rId209" display="http://pbs.twimg.com/profile_images/906117472285327361/UAQQMLsI_normal.jpg"/>
    <hyperlink ref="V112" r:id="rId210" display="http://pbs.twimg.com/profile_images/847478321059418112/ryxr2qUM_normal.jpg"/>
    <hyperlink ref="V113" r:id="rId211" display="http://pbs.twimg.com/profile_images/847478321059418112/ryxr2qUM_normal.jpg"/>
    <hyperlink ref="V114" r:id="rId212" display="http://pbs.twimg.com/profile_images/847478321059418112/ryxr2qUM_normal.jpg"/>
    <hyperlink ref="V115" r:id="rId213" display="http://pbs.twimg.com/profile_images/847478321059418112/ryxr2qUM_normal.jpg"/>
    <hyperlink ref="V116" r:id="rId214" display="http://pbs.twimg.com/profile_images/847478321059418112/ryxr2qUM_normal.jpg"/>
    <hyperlink ref="V117" r:id="rId215" display="http://pbs.twimg.com/profile_images/847478321059418112/ryxr2qUM_normal.jpg"/>
    <hyperlink ref="V118" r:id="rId216" display="http://pbs.twimg.com/profile_images/847478321059418112/ryxr2qUM_normal.jpg"/>
    <hyperlink ref="V119" r:id="rId217" display="https://pbs.twimg.com/media/EBn4WmNXoAAUXBY.jpg"/>
    <hyperlink ref="V120" r:id="rId218" display="http://pbs.twimg.com/profile_images/821352650381950976/IPIn31oR_normal.jpg"/>
    <hyperlink ref="V121" r:id="rId219" display="http://pbs.twimg.com/profile_images/1102515357401649152/AoQhZB1x_normal.png"/>
    <hyperlink ref="V122" r:id="rId220" display="http://pbs.twimg.com/profile_images/717812670880157700/tTlLrnSn_normal.jpg"/>
    <hyperlink ref="V123" r:id="rId221" display="http://pbs.twimg.com/profile_images/378800000652380624/83dc0b70cb4e8028993dc1af88e8f40f_normal.jpeg"/>
    <hyperlink ref="V124" r:id="rId222" display="http://pbs.twimg.com/profile_images/378800000679621723/6d3a62532aa4ee8b92543916e3cd2bf0_normal.jpeg"/>
    <hyperlink ref="V125" r:id="rId223" display="http://pbs.twimg.com/profile_images/378800000679621723/6d3a62532aa4ee8b92543916e3cd2bf0_normal.jpeg"/>
    <hyperlink ref="V126" r:id="rId224" display="http://pbs.twimg.com/profile_images/1060719260107001856/BqrR4DYf_normal.jpg"/>
    <hyperlink ref="V127" r:id="rId225" display="http://pbs.twimg.com/profile_images/1060719260107001856/BqrR4DYf_normal.jpg"/>
    <hyperlink ref="V128" r:id="rId226" display="http://pbs.twimg.com/profile_images/1060719260107001856/BqrR4DYf_normal.jpg"/>
    <hyperlink ref="V129" r:id="rId227" display="http://pbs.twimg.com/profile_images/1060719260107001856/BqrR4DYf_normal.jpg"/>
    <hyperlink ref="V130" r:id="rId228" display="http://pbs.twimg.com/profile_images/1060719260107001856/BqrR4DYf_normal.jpg"/>
    <hyperlink ref="V131" r:id="rId229" display="http://pbs.twimg.com/profile_images/1060719260107001856/BqrR4DYf_normal.jpg"/>
    <hyperlink ref="V132" r:id="rId230" display="http://pbs.twimg.com/profile_images/1060719260107001856/BqrR4DYf_normal.jpg"/>
    <hyperlink ref="V133" r:id="rId231" display="http://pbs.twimg.com/profile_images/1060719260107001856/BqrR4DYf_normal.jpg"/>
    <hyperlink ref="V134" r:id="rId232" display="http://pbs.twimg.com/profile_images/1060719260107001856/BqrR4DYf_normal.jpg"/>
    <hyperlink ref="V135" r:id="rId233" display="http://pbs.twimg.com/profile_images/1060719260107001856/BqrR4DYf_normal.jpg"/>
    <hyperlink ref="V136" r:id="rId234" display="http://pbs.twimg.com/profile_images/1060719260107001856/BqrR4DYf_normal.jpg"/>
    <hyperlink ref="V137" r:id="rId235" display="http://pbs.twimg.com/profile_images/1060719260107001856/BqrR4DYf_normal.jpg"/>
    <hyperlink ref="V138" r:id="rId236" display="http://pbs.twimg.com/profile_images/1060719260107001856/BqrR4DYf_normal.jpg"/>
    <hyperlink ref="V139" r:id="rId237" display="http://pbs.twimg.com/profile_images/1060719260107001856/BqrR4DYf_normal.jpg"/>
    <hyperlink ref="V140" r:id="rId238" display="http://pbs.twimg.com/profile_images/1060719260107001856/BqrR4DYf_normal.jpg"/>
    <hyperlink ref="V141" r:id="rId239" display="http://pbs.twimg.com/profile_images/1060719260107001856/BqrR4DYf_normal.jpg"/>
    <hyperlink ref="V142" r:id="rId240" display="http://pbs.twimg.com/profile_images/1060719260107001856/BqrR4DYf_normal.jpg"/>
    <hyperlink ref="V143" r:id="rId241" display="http://pbs.twimg.com/profile_images/1060719260107001856/BqrR4DYf_normal.jpg"/>
    <hyperlink ref="V144" r:id="rId242" display="http://pbs.twimg.com/profile_images/1060719260107001856/BqrR4DYf_normal.jpg"/>
    <hyperlink ref="V145" r:id="rId243" display="http://pbs.twimg.com/profile_images/1060719260107001856/BqrR4DYf_normal.jpg"/>
    <hyperlink ref="V146" r:id="rId244" display="http://pbs.twimg.com/profile_images/1060719260107001856/BqrR4DYf_normal.jpg"/>
    <hyperlink ref="V147" r:id="rId245" display="http://pbs.twimg.com/profile_images/1060719260107001856/BqrR4DYf_normal.jpg"/>
    <hyperlink ref="V148" r:id="rId246" display="http://pbs.twimg.com/profile_images/1060719260107001856/BqrR4DYf_normal.jpg"/>
    <hyperlink ref="V149" r:id="rId247" display="http://pbs.twimg.com/profile_images/1060719260107001856/BqrR4DYf_normal.jpg"/>
    <hyperlink ref="V150" r:id="rId248" display="http://pbs.twimg.com/profile_images/1060719260107001856/BqrR4DYf_normal.jpg"/>
    <hyperlink ref="V151" r:id="rId249" display="http://pbs.twimg.com/profile_images/1060719260107001856/BqrR4DYf_normal.jpg"/>
    <hyperlink ref="V152" r:id="rId250" display="http://pbs.twimg.com/profile_images/1060719260107001856/BqrR4DYf_normal.jpg"/>
    <hyperlink ref="V153" r:id="rId251" display="http://pbs.twimg.com/profile_images/1060719260107001856/BqrR4DYf_normal.jpg"/>
    <hyperlink ref="V154" r:id="rId252" display="http://pbs.twimg.com/profile_images/1060719260107001856/BqrR4DYf_normal.jpg"/>
    <hyperlink ref="V155" r:id="rId253" display="http://pbs.twimg.com/profile_images/1060719260107001856/BqrR4DYf_normal.jpg"/>
    <hyperlink ref="V156" r:id="rId254" display="http://pbs.twimg.com/profile_images/877264336884031488/uWeHJR2O_normal.jpg"/>
    <hyperlink ref="X3" r:id="rId255" display="https://twitter.com/#!/16_charaf/status/1156531818033766401"/>
    <hyperlink ref="X4" r:id="rId256" display="https://twitter.com/#!/salamjad3/status/1156540337453764609"/>
    <hyperlink ref="X5" r:id="rId257" display="https://twitter.com/#!/rafikosb/status/1156625154316877824"/>
    <hyperlink ref="X6" r:id="rId258" display="https://twitter.com/#!/khalid10elghali/status/1156633566220083200"/>
    <hyperlink ref="X7" r:id="rId259" display="https://twitter.com/#!/tama_frasich/status/1156644923107680258"/>
    <hyperlink ref="X8" r:id="rId260" display="https://twitter.com/#!/fatimaelatik/status/1156651966044475392"/>
    <hyperlink ref="X9" r:id="rId261" display="https://twitter.com/#!/mohamedbourbab/status/1157057295504818176"/>
    <hyperlink ref="X10" r:id="rId262" display="https://twitter.com/#!/kimberlystea/status/1157319927352692736"/>
    <hyperlink ref="X11" r:id="rId263" display="https://twitter.com/#!/kimberlystea/status/1157319927352692736"/>
    <hyperlink ref="X12" r:id="rId264" display="https://twitter.com/#!/hamouch_s/status/1157373883256836096"/>
    <hyperlink ref="X13" r:id="rId265" display="https://twitter.com/#!/elbennaoui/status/1157797326808846336"/>
    <hyperlink ref="X14" r:id="rId266" display="https://twitter.com/#!/chehbi/status/1158056538499637249"/>
    <hyperlink ref="X15" r:id="rId267" display="https://twitter.com/#!/marocprimitivo/status/1158070480873693186"/>
    <hyperlink ref="X16" r:id="rId268" display="https://twitter.com/#!/chehbi/status/1158056538499637249"/>
    <hyperlink ref="X17" r:id="rId269" display="https://twitter.com/#!/chehbi/status/1158056538499637249"/>
    <hyperlink ref="X18" r:id="rId270" display="https://twitter.com/#!/marocprimitivo/status/1158070480873693186"/>
    <hyperlink ref="X19" r:id="rId271" display="https://twitter.com/#!/marocprimitivo/status/1158070480873693186"/>
    <hyperlink ref="X20" r:id="rId272" display="https://twitter.com/#!/mtawja/status/1158123454719283202"/>
    <hyperlink ref="X21" r:id="rId273" display="https://twitter.com/#!/sid_hammadi/status/1158179361486454784"/>
    <hyperlink ref="X22" r:id="rId274" display="https://twitter.com/#!/mamdouhrabie2/status/1158690358890520578"/>
    <hyperlink ref="X23" r:id="rId275" display="https://twitter.com/#!/mamdouhrabie2/status/1158690358890520578"/>
    <hyperlink ref="X24" r:id="rId276" display="https://twitter.com/#!/najm090/status/1158691858714771457"/>
    <hyperlink ref="X25" r:id="rId277" display="https://twitter.com/#!/najm090/status/1158691858714771457"/>
    <hyperlink ref="X26" r:id="rId278" display="https://twitter.com/#!/secularlibyan/status/1158693692204605440"/>
    <hyperlink ref="X27" r:id="rId279" display="https://twitter.com/#!/anarawa3/status/1158696182195064834"/>
    <hyperlink ref="X28" r:id="rId280" display="https://twitter.com/#!/anarawa3/status/1158696182195064834"/>
    <hyperlink ref="X29" r:id="rId281" display="https://twitter.com/#!/vankaas/status/1158714376767098880"/>
    <hyperlink ref="X30" r:id="rId282" display="https://twitter.com/#!/austarwansasi/status/1158691838909435905"/>
    <hyperlink ref="X31" r:id="rId283" display="https://twitter.com/#!/f_gallal/status/1158721269455564800"/>
    <hyperlink ref="X32" r:id="rId284" display="https://twitter.com/#!/f_gallal/status/1158689330967252993"/>
    <hyperlink ref="X33" r:id="rId285" display="https://twitter.com/#!/eelmehdawi/status/1158740752618463242"/>
    <hyperlink ref="X34" r:id="rId286" display="https://twitter.com/#!/eelmehdawi/status/1158740752618463242"/>
    <hyperlink ref="X35" r:id="rId287" display="https://twitter.com/#!/aourraz/status/1158737493438525441"/>
    <hyperlink ref="X36" r:id="rId288" display="https://twitter.com/#!/aourraz/status/1158737772057890817"/>
    <hyperlink ref="X37" r:id="rId289" display="https://twitter.com/#!/aourraz/status/1158746151329435654"/>
    <hyperlink ref="X38" r:id="rId290" display="https://twitter.com/#!/saharaquestion/status/1158813395988156416"/>
    <hyperlink ref="X39" r:id="rId291" display="https://twitter.com/#!/zanettitude/status/1158862127047880709"/>
    <hyperlink ref="X40" r:id="rId292" display="https://twitter.com/#!/timbaland57140/status/1158868303235956736"/>
    <hyperlink ref="X41" r:id="rId293" display="https://twitter.com/#!/breikabeiba/status/1158996774771732480"/>
    <hyperlink ref="X42" r:id="rId294" display="https://twitter.com/#!/chebih/status/1158713119922950145"/>
    <hyperlink ref="X43" r:id="rId295" display="https://twitter.com/#!/sukeinandiaye/status/1159047813143191553"/>
    <hyperlink ref="X44" r:id="rId296" display="https://twitter.com/#!/kniiizf/status/1159063560024207362"/>
    <hyperlink ref="X45" r:id="rId297" display="https://twitter.com/#!/kniiizf/status/1159063560024207362"/>
    <hyperlink ref="X46" r:id="rId298" display="https://twitter.com/#!/mas93140/status/1159089095462805504"/>
    <hyperlink ref="X47" r:id="rId299" display="https://twitter.com/#!/mas93140/status/1159089095462805504"/>
    <hyperlink ref="X48" r:id="rId300" display="https://twitter.com/#!/mas93140/status/1159089122209869826"/>
    <hyperlink ref="X49" r:id="rId301" display="https://twitter.com/#!/mas93140/status/1159089122209869826"/>
    <hyperlink ref="X50" r:id="rId302" display="https://twitter.com/#!/khaliltarhouni/status/1159101739963953157"/>
    <hyperlink ref="X51" r:id="rId303" display="https://twitter.com/#!/khaliltarhouni/status/1159101739963953157"/>
    <hyperlink ref="X52" r:id="rId304" display="https://twitter.com/#!/karimkortbi/status/1159104750790594561"/>
    <hyperlink ref="X53" r:id="rId305" display="https://twitter.com/#!/fafarandole/status/1159062105099780097"/>
    <hyperlink ref="X54" r:id="rId306" display="https://twitter.com/#!/fafarandole/status/1159062105099780097"/>
    <hyperlink ref="X55" r:id="rId307" display="https://twitter.com/#!/walidhelali/status/1159086011609169920"/>
    <hyperlink ref="X56" r:id="rId308" display="https://twitter.com/#!/walidhelali/status/1159097106940026881"/>
    <hyperlink ref="X57" r:id="rId309" display="https://twitter.com/#!/walidhelali/status/1159102408158580736"/>
    <hyperlink ref="X58" r:id="rId310" display="https://twitter.com/#!/nanouzlatan/status/1159084523759554565"/>
    <hyperlink ref="X59" r:id="rId311" display="https://twitter.com/#!/nanouzlatan/status/1159095643694075906"/>
    <hyperlink ref="X60" r:id="rId312" display="https://twitter.com/#!/nanouzlatan/status/1159098904031506432"/>
    <hyperlink ref="X61" r:id="rId313" display="https://twitter.com/#!/nanouzlatan/status/1159108386237145088"/>
    <hyperlink ref="X62" r:id="rId314" display="https://twitter.com/#!/nanouzlatan/status/1159109052032585728"/>
    <hyperlink ref="X63" r:id="rId315" display="https://twitter.com/#!/walidhelali/status/1159061062999781377"/>
    <hyperlink ref="X64" r:id="rId316" display="https://twitter.com/#!/walidhelali/status/1159064346078715904"/>
    <hyperlink ref="X65" r:id="rId317" display="https://twitter.com/#!/walidhelali/status/1159086011609169920"/>
    <hyperlink ref="X66" r:id="rId318" display="https://twitter.com/#!/walidhelali/status/1159086011609169920"/>
    <hyperlink ref="X67" r:id="rId319" display="https://twitter.com/#!/walidhelali/status/1159097106940026881"/>
    <hyperlink ref="X68" r:id="rId320" display="https://twitter.com/#!/walidhelali/status/1159097106940026881"/>
    <hyperlink ref="X69" r:id="rId321" display="https://twitter.com/#!/walidhelali/status/1159102408158580736"/>
    <hyperlink ref="X70" r:id="rId322" display="https://twitter.com/#!/walidhelali/status/1159102408158580736"/>
    <hyperlink ref="X71" r:id="rId323" display="https://twitter.com/#!/nanouzlatan/status/1159084523759554565"/>
    <hyperlink ref="X72" r:id="rId324" display="https://twitter.com/#!/nanouzlatan/status/1159095643694075906"/>
    <hyperlink ref="X73" r:id="rId325" display="https://twitter.com/#!/nanouzlatan/status/1159098904031506432"/>
    <hyperlink ref="X74" r:id="rId326" display="https://twitter.com/#!/nanouzlatan/status/1159108386237145088"/>
    <hyperlink ref="X75" r:id="rId327" display="https://twitter.com/#!/nanouzlatan/status/1159109052032585728"/>
    <hyperlink ref="X76" r:id="rId328" display="https://twitter.com/#!/nanouzlatan/status/1159084523759554565"/>
    <hyperlink ref="X77" r:id="rId329" display="https://twitter.com/#!/nanouzlatan/status/1159095643694075906"/>
    <hyperlink ref="X78" r:id="rId330" display="https://twitter.com/#!/nanouzlatan/status/1159098904031506432"/>
    <hyperlink ref="X79" r:id="rId331" display="https://twitter.com/#!/nanouzlatan/status/1159108386237145088"/>
    <hyperlink ref="X80" r:id="rId332" display="https://twitter.com/#!/nanouzlatan/status/1159109052032585728"/>
    <hyperlink ref="X81" r:id="rId333" display="https://twitter.com/#!/asaadimohamed/status/1156621240922234881"/>
    <hyperlink ref="X82" r:id="rId334" display="https://twitter.com/#!/asaadimohamed/status/1158435858313338883"/>
    <hyperlink ref="X83" r:id="rId335" display="https://twitter.com/#!/asaadimohamed/status/1158702228976427008"/>
    <hyperlink ref="X84" r:id="rId336" display="https://twitter.com/#!/asaadimohamed/status/1159070060079697921"/>
    <hyperlink ref="X85" r:id="rId337" display="https://twitter.com/#!/asaadimohamed/status/1159070102236684289"/>
    <hyperlink ref="X86" r:id="rId338" display="https://twitter.com/#!/asaadimohamed/status/1159140240088547330"/>
    <hyperlink ref="X87" r:id="rId339" display="https://twitter.com/#!/moradnemmas/status/1159195774183497728"/>
    <hyperlink ref="X88" r:id="rId340" display="https://twitter.com/#!/histo_rachid/status/1159236648242163712"/>
    <hyperlink ref="X89" r:id="rId341" display="https://twitter.com/#!/tamazgha_united/status/1158166579907112960"/>
    <hyperlink ref="X90" r:id="rId342" display="https://twitter.com/#!/tamazgha_united/status/1159466138163695617"/>
    <hyperlink ref="X91" r:id="rId343" display="https://twitter.com/#!/pokora_rachid/status/1159587905075064832"/>
    <hyperlink ref="X92" r:id="rId344" display="https://twitter.com/#!/morinolivier13/status/1159597402141147139"/>
    <hyperlink ref="X93" r:id="rId345" display="https://twitter.com/#!/ladyhanou/status/1159616759508459522"/>
    <hyperlink ref="X94" r:id="rId346" display="https://twitter.com/#!/inesmadani3/status/1159617695073153025"/>
    <hyperlink ref="X95" r:id="rId347" display="https://twitter.com/#!/rajabenslama/status/1159683589048586246"/>
    <hyperlink ref="X96" r:id="rId348" display="https://twitter.com/#!/mounirbaatour/status/1159596702480949249"/>
    <hyperlink ref="X97" r:id="rId349" display="https://twitter.com/#!/jeanrossignol/status/1159724258400096258"/>
    <hyperlink ref="X98" r:id="rId350" display="https://twitter.com/#!/fitness4reviews/status/1159798582905659392"/>
    <hyperlink ref="X99" r:id="rId351" display="https://twitter.com/#!/mobel30/status/1159816379698204673"/>
    <hyperlink ref="X100" r:id="rId352" display="https://twitter.com/#!/josefyroyaliste/status/1158813055263870976"/>
    <hyperlink ref="X101" r:id="rId353" display="https://twitter.com/#!/josefyroyaliste/status/1159893485073424386"/>
    <hyperlink ref="X102" r:id="rId354" display="https://twitter.com/#!/kaswid2019/status/1158873590923694082"/>
    <hyperlink ref="X103" r:id="rId355" display="https://twitter.com/#!/kaswid2019/status/1159960954421035010"/>
    <hyperlink ref="X104" r:id="rId356" display="https://twitter.com/#!/mouradmddh/status/1158854207379791872"/>
    <hyperlink ref="X105" r:id="rId357" display="https://twitter.com/#!/mouradmddh/status/1159963639509606401"/>
    <hyperlink ref="X106" r:id="rId358" display="https://twitter.com/#!/horamaghribia/status/1158852801826643973"/>
    <hyperlink ref="X107" r:id="rId359" display="https://twitter.com/#!/horamaghribia/status/1159965543903969286"/>
    <hyperlink ref="X108" r:id="rId360" display="https://twitter.com/#!/sal2965/status/1160074481836146688"/>
    <hyperlink ref="X109" r:id="rId361" display="https://twitter.com/#!/shoocov/status/1158812721409925121"/>
    <hyperlink ref="X110" r:id="rId362" display="https://twitter.com/#!/shoocov/status/1159893255510724608"/>
    <hyperlink ref="X111" r:id="rId363" display="https://twitter.com/#!/flitoxdz/status/1160189872260440064"/>
    <hyperlink ref="X112" r:id="rId364" display="https://twitter.com/#!/maghrebvoices/status/1158022308189155334"/>
    <hyperlink ref="X113" r:id="rId365" display="https://twitter.com/#!/maghrebvoices/status/1158727529844420609"/>
    <hyperlink ref="X114" r:id="rId366" display="https://twitter.com/#!/maghrebvoices/status/1159093271379025922"/>
    <hyperlink ref="X115" r:id="rId367" display="https://twitter.com/#!/maghrebvoices/status/1159140084106612736"/>
    <hyperlink ref="X116" r:id="rId368" display="https://twitter.com/#!/maghrebvoices/status/1159878881773596672"/>
    <hyperlink ref="X117" r:id="rId369" display="https://twitter.com/#!/maghrebvoices/status/1160167394079387649"/>
    <hyperlink ref="X118" r:id="rId370" display="https://twitter.com/#!/maghrebvoices/status/1160190296409423873"/>
    <hyperlink ref="X119" r:id="rId371" display="https://twitter.com/#!/medni/status/1160231450735763457"/>
    <hyperlink ref="X120" r:id="rId372" display="https://twitter.com/#!/cyberkarim19881/status/1160415578491932672"/>
    <hyperlink ref="X121" r:id="rId373" display="https://twitter.com/#!/bamourbaaziz/status/1160950716409745415"/>
    <hyperlink ref="X122" r:id="rId374" display="https://twitter.com/#!/khorshe_d/status/1161000536684027909"/>
    <hyperlink ref="X123" r:id="rId375" display="https://twitter.com/#!/khorotosophe/status/1161025695511908354"/>
    <hyperlink ref="X124" r:id="rId376" display="https://twitter.com/#!/hicham_albs/status/1160954147706933248"/>
    <hyperlink ref="X125" r:id="rId377" display="https://twitter.com/#!/hicham_albs/status/1161035060679774210"/>
    <hyperlink ref="X126" r:id="rId378" display="https://twitter.com/#!/fadouamassat/status/1156564227919962112"/>
    <hyperlink ref="X127" r:id="rId379" display="https://twitter.com/#!/fadouamassat/status/1156622108694405120"/>
    <hyperlink ref="X128" r:id="rId380" display="https://twitter.com/#!/fadouamassat/status/1156907798724272128"/>
    <hyperlink ref="X129" r:id="rId381" display="https://twitter.com/#!/fadouamassat/status/1156928234895925248"/>
    <hyperlink ref="X130" r:id="rId382" display="https://twitter.com/#!/fadouamassat/status/1156937775301767168"/>
    <hyperlink ref="X131" r:id="rId383" display="https://twitter.com/#!/fadouamassat/status/1156942051839287297"/>
    <hyperlink ref="X132" r:id="rId384" display="https://twitter.com/#!/fadouamassat/status/1156981060430901250"/>
    <hyperlink ref="X133" r:id="rId385" display="https://twitter.com/#!/fadouamassat/status/1157009117745209345"/>
    <hyperlink ref="X134" r:id="rId386" display="https://twitter.com/#!/fadouamassat/status/1157265677042012163"/>
    <hyperlink ref="X135" r:id="rId387" display="https://twitter.com/#!/fadouamassat/status/1157362007231860736"/>
    <hyperlink ref="X136" r:id="rId388" display="https://twitter.com/#!/fadouamassat/status/1158369719755390976"/>
    <hyperlink ref="X137" r:id="rId389" display="https://twitter.com/#!/fadouamassat/status/1158388019809923073"/>
    <hyperlink ref="X138" r:id="rId390" display="https://twitter.com/#!/fadouamassat/status/1158471224013590533"/>
    <hyperlink ref="X139" r:id="rId391" display="https://twitter.com/#!/fadouamassat/status/1158718633062928384"/>
    <hyperlink ref="X140" r:id="rId392" display="https://twitter.com/#!/fadouamassat/status/1158729941988577280"/>
    <hyperlink ref="X141" r:id="rId393" display="https://twitter.com/#!/fadouamassat/status/1158768988563943426"/>
    <hyperlink ref="X142" r:id="rId394" display="https://twitter.com/#!/fadouamassat/status/1158769325936959488"/>
    <hyperlink ref="X143" r:id="rId395" display="https://twitter.com/#!/fadouamassat/status/1158770463335735301"/>
    <hyperlink ref="X144" r:id="rId396" display="https://twitter.com/#!/fadouamassat/status/1158770607733035008"/>
    <hyperlink ref="X145" r:id="rId397" display="https://twitter.com/#!/fadouamassat/status/1158823006287929345"/>
    <hyperlink ref="X146" r:id="rId398" display="https://twitter.com/#!/fadouamassat/status/1159079621838671872"/>
    <hyperlink ref="X147" r:id="rId399" display="https://twitter.com/#!/fadouamassat/status/1159133040452558854"/>
    <hyperlink ref="X148" r:id="rId400" display="https://twitter.com/#!/fadouamassat/status/1159133266408087557"/>
    <hyperlink ref="X149" r:id="rId401" display="https://twitter.com/#!/fadouamassat/status/1160940561685200897"/>
    <hyperlink ref="X150" r:id="rId402" display="https://twitter.com/#!/fadouamassat/status/1161001502120534016"/>
    <hyperlink ref="X151" r:id="rId403" display="https://twitter.com/#!/fadouamassat/status/1161278600726888448"/>
    <hyperlink ref="X152" r:id="rId404" display="https://twitter.com/#!/fadouamassat/status/1161293312327913474"/>
    <hyperlink ref="X153" r:id="rId405" display="https://twitter.com/#!/fadouamassat/status/1161307783939153921"/>
    <hyperlink ref="X154" r:id="rId406" display="https://twitter.com/#!/fadouamassat/status/1161312986151227393"/>
    <hyperlink ref="X155" r:id="rId407" display="https://twitter.com/#!/fadouamassat/status/1161334387004366850"/>
    <hyperlink ref="X156" r:id="rId408" display="https://twitter.com/#!/voafarag/status/1161339456315633664"/>
  </hyperlinks>
  <printOptions/>
  <pageMargins left="0.7" right="0.7" top="0.75" bottom="0.75" header="0.3" footer="0.3"/>
  <pageSetup horizontalDpi="600" verticalDpi="600" orientation="portrait" r:id="rId412"/>
  <legacyDrawing r:id="rId410"/>
  <tableParts>
    <tablePart r:id="rId4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1737</v>
      </c>
      <c r="B1" s="13" t="s">
        <v>1738</v>
      </c>
      <c r="C1" s="13" t="s">
        <v>1731</v>
      </c>
      <c r="D1" s="13" t="s">
        <v>1732</v>
      </c>
      <c r="E1" s="13" t="s">
        <v>1739</v>
      </c>
      <c r="F1" s="13" t="s">
        <v>144</v>
      </c>
      <c r="G1" s="13" t="s">
        <v>1740</v>
      </c>
      <c r="H1" s="13" t="s">
        <v>1741</v>
      </c>
      <c r="I1" s="13" t="s">
        <v>1742</v>
      </c>
      <c r="J1" s="13" t="s">
        <v>1743</v>
      </c>
      <c r="K1" s="13" t="s">
        <v>1744</v>
      </c>
      <c r="L1" s="13" t="s">
        <v>1745</v>
      </c>
    </row>
    <row r="2" spans="1:12" ht="15">
      <c r="A2" s="85" t="s">
        <v>1307</v>
      </c>
      <c r="B2" s="85" t="s">
        <v>1307</v>
      </c>
      <c r="C2" s="85">
        <v>543</v>
      </c>
      <c r="D2" s="118">
        <v>0.05954042982260247</v>
      </c>
      <c r="E2" s="118">
        <v>0.06616884702017845</v>
      </c>
      <c r="F2" s="85" t="s">
        <v>1733</v>
      </c>
      <c r="G2" s="85" t="b">
        <v>0</v>
      </c>
      <c r="H2" s="85" t="b">
        <v>0</v>
      </c>
      <c r="I2" s="85" t="b">
        <v>0</v>
      </c>
      <c r="J2" s="85" t="b">
        <v>0</v>
      </c>
      <c r="K2" s="85" t="b">
        <v>0</v>
      </c>
      <c r="L2" s="85" t="b">
        <v>0</v>
      </c>
    </row>
    <row r="3" spans="1:12" ht="15">
      <c r="A3" s="85" t="s">
        <v>1307</v>
      </c>
      <c r="B3" s="85" t="s">
        <v>1308</v>
      </c>
      <c r="C3" s="85">
        <v>420</v>
      </c>
      <c r="D3" s="118">
        <v>0.046053371133504675</v>
      </c>
      <c r="E3" s="118">
        <v>0.17798618404893476</v>
      </c>
      <c r="F3" s="85" t="s">
        <v>1733</v>
      </c>
      <c r="G3" s="85" t="b">
        <v>0</v>
      </c>
      <c r="H3" s="85" t="b">
        <v>0</v>
      </c>
      <c r="I3" s="85" t="b">
        <v>0</v>
      </c>
      <c r="J3" s="85" t="b">
        <v>0</v>
      </c>
      <c r="K3" s="85" t="b">
        <v>0</v>
      </c>
      <c r="L3" s="85" t="b">
        <v>0</v>
      </c>
    </row>
    <row r="4" spans="1:12" ht="15">
      <c r="A4" s="85" t="s">
        <v>1308</v>
      </c>
      <c r="B4" s="85" t="s">
        <v>1307</v>
      </c>
      <c r="C4" s="85">
        <v>410</v>
      </c>
      <c r="D4" s="118">
        <v>0.04495686229699266</v>
      </c>
      <c r="E4" s="118">
        <v>0.16553750993014316</v>
      </c>
      <c r="F4" s="85" t="s">
        <v>1733</v>
      </c>
      <c r="G4" s="85" t="b">
        <v>0</v>
      </c>
      <c r="H4" s="85" t="b">
        <v>0</v>
      </c>
      <c r="I4" s="85" t="b">
        <v>0</v>
      </c>
      <c r="J4" s="85" t="b">
        <v>0</v>
      </c>
      <c r="K4" s="85" t="b">
        <v>0</v>
      </c>
      <c r="L4" s="85" t="b">
        <v>0</v>
      </c>
    </row>
    <row r="5" spans="1:12" ht="15">
      <c r="A5" s="85" t="s">
        <v>1308</v>
      </c>
      <c r="B5" s="85" t="s">
        <v>1308</v>
      </c>
      <c r="C5" s="85">
        <v>166</v>
      </c>
      <c r="D5" s="118">
        <v>0.019878545709640774</v>
      </c>
      <c r="E5" s="118">
        <v>-0.0037703825298345058</v>
      </c>
      <c r="F5" s="85" t="s">
        <v>1733</v>
      </c>
      <c r="G5" s="85" t="b">
        <v>0</v>
      </c>
      <c r="H5" s="85" t="b">
        <v>0</v>
      </c>
      <c r="I5" s="85" t="b">
        <v>0</v>
      </c>
      <c r="J5" s="85" t="b">
        <v>0</v>
      </c>
      <c r="K5" s="85" t="b">
        <v>0</v>
      </c>
      <c r="L5" s="85" t="b">
        <v>0</v>
      </c>
    </row>
    <row r="6" spans="1:12" ht="15">
      <c r="A6" s="85" t="s">
        <v>1307</v>
      </c>
      <c r="B6" s="85" t="s">
        <v>1309</v>
      </c>
      <c r="C6" s="85">
        <v>52</v>
      </c>
      <c r="D6" s="118">
        <v>0.008299357734521177</v>
      </c>
      <c r="E6" s="118">
        <v>0.19666147041469187</v>
      </c>
      <c r="F6" s="85" t="s">
        <v>1733</v>
      </c>
      <c r="G6" s="85" t="b">
        <v>0</v>
      </c>
      <c r="H6" s="85" t="b">
        <v>0</v>
      </c>
      <c r="I6" s="85" t="b">
        <v>0</v>
      </c>
      <c r="J6" s="85" t="b">
        <v>0</v>
      </c>
      <c r="K6" s="85" t="b">
        <v>0</v>
      </c>
      <c r="L6" s="85" t="b">
        <v>0</v>
      </c>
    </row>
    <row r="7" spans="1:12" ht="15">
      <c r="A7" s="85" t="s">
        <v>1310</v>
      </c>
      <c r="B7" s="85" t="s">
        <v>1307</v>
      </c>
      <c r="C7" s="85">
        <v>40</v>
      </c>
      <c r="D7" s="118">
        <v>0.006836394036517479</v>
      </c>
      <c r="E7" s="118">
        <v>0.24396562722706952</v>
      </c>
      <c r="F7" s="85" t="s">
        <v>1733</v>
      </c>
      <c r="G7" s="85" t="b">
        <v>0</v>
      </c>
      <c r="H7" s="85" t="b">
        <v>0</v>
      </c>
      <c r="I7" s="85" t="b">
        <v>0</v>
      </c>
      <c r="J7" s="85" t="b">
        <v>0</v>
      </c>
      <c r="K7" s="85" t="b">
        <v>0</v>
      </c>
      <c r="L7" s="85" t="b">
        <v>0</v>
      </c>
    </row>
    <row r="8" spans="1:12" ht="15">
      <c r="A8" s="85" t="s">
        <v>1309</v>
      </c>
      <c r="B8" s="85" t="s">
        <v>1307</v>
      </c>
      <c r="C8" s="85">
        <v>39</v>
      </c>
      <c r="D8" s="118">
        <v>0.006983067050337111</v>
      </c>
      <c r="E8" s="118">
        <v>0.09922198556029947</v>
      </c>
      <c r="F8" s="85" t="s">
        <v>1733</v>
      </c>
      <c r="G8" s="85" t="b">
        <v>0</v>
      </c>
      <c r="H8" s="85" t="b">
        <v>0</v>
      </c>
      <c r="I8" s="85" t="b">
        <v>0</v>
      </c>
      <c r="J8" s="85" t="b">
        <v>0</v>
      </c>
      <c r="K8" s="85" t="b">
        <v>0</v>
      </c>
      <c r="L8" s="85" t="b">
        <v>0</v>
      </c>
    </row>
    <row r="9" spans="1:12" ht="15">
      <c r="A9" s="85" t="s">
        <v>1311</v>
      </c>
      <c r="B9" s="85" t="s">
        <v>1307</v>
      </c>
      <c r="C9" s="85">
        <v>32</v>
      </c>
      <c r="D9" s="118">
        <v>0.006981977960162964</v>
      </c>
      <c r="E9" s="118">
        <v>0.25114421185419283</v>
      </c>
      <c r="F9" s="85" t="s">
        <v>1733</v>
      </c>
      <c r="G9" s="85" t="b">
        <v>0</v>
      </c>
      <c r="H9" s="85" t="b">
        <v>0</v>
      </c>
      <c r="I9" s="85" t="b">
        <v>0</v>
      </c>
      <c r="J9" s="85" t="b">
        <v>0</v>
      </c>
      <c r="K9" s="85" t="b">
        <v>0</v>
      </c>
      <c r="L9" s="85" t="b">
        <v>0</v>
      </c>
    </row>
    <row r="10" spans="1:12" ht="15">
      <c r="A10" s="85" t="s">
        <v>1308</v>
      </c>
      <c r="B10" s="85" t="s">
        <v>1314</v>
      </c>
      <c r="C10" s="85">
        <v>30</v>
      </c>
      <c r="D10" s="118">
        <v>0.006216244422870097</v>
      </c>
      <c r="E10" s="118">
        <v>0.47043417565345624</v>
      </c>
      <c r="F10" s="85" t="s">
        <v>1733</v>
      </c>
      <c r="G10" s="85" t="b">
        <v>0</v>
      </c>
      <c r="H10" s="85" t="b">
        <v>0</v>
      </c>
      <c r="I10" s="85" t="b">
        <v>0</v>
      </c>
      <c r="J10" s="85" t="b">
        <v>0</v>
      </c>
      <c r="K10" s="85" t="b">
        <v>0</v>
      </c>
      <c r="L10" s="85" t="b">
        <v>0</v>
      </c>
    </row>
    <row r="11" spans="1:12" ht="15">
      <c r="A11" s="85" t="s">
        <v>1313</v>
      </c>
      <c r="B11" s="85" t="s">
        <v>1307</v>
      </c>
      <c r="C11" s="85">
        <v>28</v>
      </c>
      <c r="D11" s="118">
        <v>0.0062735813282954215</v>
      </c>
      <c r="E11" s="118">
        <v>0.2211809884767497</v>
      </c>
      <c r="F11" s="85" t="s">
        <v>1733</v>
      </c>
      <c r="G11" s="85" t="b">
        <v>0</v>
      </c>
      <c r="H11" s="85" t="b">
        <v>0</v>
      </c>
      <c r="I11" s="85" t="b">
        <v>0</v>
      </c>
      <c r="J11" s="85" t="b">
        <v>0</v>
      </c>
      <c r="K11" s="85" t="b">
        <v>0</v>
      </c>
      <c r="L11" s="85" t="b">
        <v>0</v>
      </c>
    </row>
    <row r="12" spans="1:12" ht="15">
      <c r="A12" s="85" t="s">
        <v>1307</v>
      </c>
      <c r="B12" s="85" t="s">
        <v>1311</v>
      </c>
      <c r="C12" s="85">
        <v>26</v>
      </c>
      <c r="D12" s="118">
        <v>0.006518678634045029</v>
      </c>
      <c r="E12" s="118">
        <v>0.13254397080294292</v>
      </c>
      <c r="F12" s="85" t="s">
        <v>1733</v>
      </c>
      <c r="G12" s="85" t="b">
        <v>0</v>
      </c>
      <c r="H12" s="85" t="b">
        <v>0</v>
      </c>
      <c r="I12" s="85" t="b">
        <v>0</v>
      </c>
      <c r="J12" s="85" t="b">
        <v>0</v>
      </c>
      <c r="K12" s="85" t="b">
        <v>0</v>
      </c>
      <c r="L12" s="85" t="b">
        <v>0</v>
      </c>
    </row>
    <row r="13" spans="1:12" ht="15">
      <c r="A13" s="85" t="s">
        <v>1307</v>
      </c>
      <c r="B13" s="85" t="s">
        <v>1315</v>
      </c>
      <c r="C13" s="85">
        <v>24</v>
      </c>
      <c r="D13" s="118">
        <v>0.005844154654681666</v>
      </c>
      <c r="E13" s="118">
        <v>0.19256818392193195</v>
      </c>
      <c r="F13" s="85" t="s">
        <v>1733</v>
      </c>
      <c r="G13" s="85" t="b">
        <v>0</v>
      </c>
      <c r="H13" s="85" t="b">
        <v>0</v>
      </c>
      <c r="I13" s="85" t="b">
        <v>0</v>
      </c>
      <c r="J13" s="85" t="b">
        <v>0</v>
      </c>
      <c r="K13" s="85" t="b">
        <v>0</v>
      </c>
      <c r="L13" s="85" t="b">
        <v>0</v>
      </c>
    </row>
    <row r="14" spans="1:12" ht="15">
      <c r="A14" s="85" t="s">
        <v>1307</v>
      </c>
      <c r="B14" s="85" t="s">
        <v>1319</v>
      </c>
      <c r="C14" s="85">
        <v>24</v>
      </c>
      <c r="D14" s="118">
        <v>0.006605185237540945</v>
      </c>
      <c r="E14" s="118">
        <v>0.2490495398743801</v>
      </c>
      <c r="F14" s="85" t="s">
        <v>1733</v>
      </c>
      <c r="G14" s="85" t="b">
        <v>0</v>
      </c>
      <c r="H14" s="85" t="b">
        <v>0</v>
      </c>
      <c r="I14" s="85" t="b">
        <v>0</v>
      </c>
      <c r="J14" s="85" t="b">
        <v>0</v>
      </c>
      <c r="K14" s="85" t="b">
        <v>0</v>
      </c>
      <c r="L14" s="85" t="b">
        <v>0</v>
      </c>
    </row>
    <row r="15" spans="1:12" ht="15">
      <c r="A15" s="85" t="s">
        <v>1307</v>
      </c>
      <c r="B15" s="85" t="s">
        <v>1313</v>
      </c>
      <c r="C15" s="85">
        <v>23</v>
      </c>
      <c r="D15" s="118">
        <v>0.005443743735274939</v>
      </c>
      <c r="E15" s="118">
        <v>0.14341595846146682</v>
      </c>
      <c r="F15" s="85" t="s">
        <v>1733</v>
      </c>
      <c r="G15" s="85" t="b">
        <v>0</v>
      </c>
      <c r="H15" s="85" t="b">
        <v>0</v>
      </c>
      <c r="I15" s="85" t="b">
        <v>0</v>
      </c>
      <c r="J15" s="85" t="b">
        <v>0</v>
      </c>
      <c r="K15" s="85" t="b">
        <v>0</v>
      </c>
      <c r="L15" s="85" t="b">
        <v>0</v>
      </c>
    </row>
    <row r="16" spans="1:12" ht="15">
      <c r="A16" s="85" t="s">
        <v>1307</v>
      </c>
      <c r="B16" s="85" t="s">
        <v>1310</v>
      </c>
      <c r="C16" s="85">
        <v>23</v>
      </c>
      <c r="D16" s="118">
        <v>0.005766523407039833</v>
      </c>
      <c r="E16" s="118">
        <v>0.0015387999368873097</v>
      </c>
      <c r="F16" s="85" t="s">
        <v>1733</v>
      </c>
      <c r="G16" s="85" t="b">
        <v>0</v>
      </c>
      <c r="H16" s="85" t="b">
        <v>0</v>
      </c>
      <c r="I16" s="85" t="b">
        <v>0</v>
      </c>
      <c r="J16" s="85" t="b">
        <v>0</v>
      </c>
      <c r="K16" s="85" t="b">
        <v>0</v>
      </c>
      <c r="L16" s="85" t="b">
        <v>0</v>
      </c>
    </row>
    <row r="17" spans="1:12" ht="15">
      <c r="A17" s="85" t="s">
        <v>1317</v>
      </c>
      <c r="B17" s="85" t="s">
        <v>1307</v>
      </c>
      <c r="C17" s="85">
        <v>21</v>
      </c>
      <c r="D17" s="118">
        <v>0.005113635322846458</v>
      </c>
      <c r="E17" s="118">
        <v>0.4272354709098741</v>
      </c>
      <c r="F17" s="85" t="s">
        <v>1733</v>
      </c>
      <c r="G17" s="85" t="b">
        <v>0</v>
      </c>
      <c r="H17" s="85" t="b">
        <v>0</v>
      </c>
      <c r="I17" s="85" t="b">
        <v>0</v>
      </c>
      <c r="J17" s="85" t="b">
        <v>0</v>
      </c>
      <c r="K17" s="85" t="b">
        <v>0</v>
      </c>
      <c r="L17" s="85" t="b">
        <v>0</v>
      </c>
    </row>
    <row r="18" spans="1:12" ht="15">
      <c r="A18" s="85" t="s">
        <v>1308</v>
      </c>
      <c r="B18" s="85" t="s">
        <v>1309</v>
      </c>
      <c r="C18" s="85">
        <v>21</v>
      </c>
      <c r="D18" s="118">
        <v>0.00526508658903637</v>
      </c>
      <c r="E18" s="118">
        <v>0.024262057292888085</v>
      </c>
      <c r="F18" s="85" t="s">
        <v>1733</v>
      </c>
      <c r="G18" s="85" t="b">
        <v>0</v>
      </c>
      <c r="H18" s="85" t="b">
        <v>0</v>
      </c>
      <c r="I18" s="85" t="b">
        <v>0</v>
      </c>
      <c r="J18" s="85" t="b">
        <v>0</v>
      </c>
      <c r="K18" s="85" t="b">
        <v>0</v>
      </c>
      <c r="L18" s="85" t="b">
        <v>0</v>
      </c>
    </row>
    <row r="19" spans="1:12" ht="15">
      <c r="A19" s="85" t="s">
        <v>1315</v>
      </c>
      <c r="B19" s="85" t="s">
        <v>1307</v>
      </c>
      <c r="C19" s="85">
        <v>20</v>
      </c>
      <c r="D19" s="118">
        <v>0.005167354459653168</v>
      </c>
      <c r="E19" s="118">
        <v>0.14848186995704513</v>
      </c>
      <c r="F19" s="85" t="s">
        <v>1733</v>
      </c>
      <c r="G19" s="85" t="b">
        <v>0</v>
      </c>
      <c r="H19" s="85" t="b">
        <v>0</v>
      </c>
      <c r="I19" s="85" t="b">
        <v>0</v>
      </c>
      <c r="J19" s="85" t="b">
        <v>0</v>
      </c>
      <c r="K19" s="85" t="b">
        <v>0</v>
      </c>
      <c r="L19" s="85" t="b">
        <v>0</v>
      </c>
    </row>
    <row r="20" spans="1:12" ht="15">
      <c r="A20" s="85" t="s">
        <v>1308</v>
      </c>
      <c r="B20" s="85" t="s">
        <v>1310</v>
      </c>
      <c r="C20" s="85">
        <v>20</v>
      </c>
      <c r="D20" s="118">
        <v>0.005893320389974493</v>
      </c>
      <c r="E20" s="118">
        <v>0.1622255953623517</v>
      </c>
      <c r="F20" s="85" t="s">
        <v>1733</v>
      </c>
      <c r="G20" s="85" t="b">
        <v>0</v>
      </c>
      <c r="H20" s="85" t="b">
        <v>0</v>
      </c>
      <c r="I20" s="85" t="b">
        <v>0</v>
      </c>
      <c r="J20" s="85" t="b">
        <v>0</v>
      </c>
      <c r="K20" s="85" t="b">
        <v>0</v>
      </c>
      <c r="L20" s="85" t="b">
        <v>0</v>
      </c>
    </row>
    <row r="21" spans="1:12" ht="15">
      <c r="A21" s="85" t="s">
        <v>1309</v>
      </c>
      <c r="B21" s="85" t="s">
        <v>1308</v>
      </c>
      <c r="C21" s="85">
        <v>20</v>
      </c>
      <c r="D21" s="118">
        <v>0.0047336902045869034</v>
      </c>
      <c r="E21" s="118">
        <v>0.032555250417484215</v>
      </c>
      <c r="F21" s="85" t="s">
        <v>1733</v>
      </c>
      <c r="G21" s="85" t="b">
        <v>0</v>
      </c>
      <c r="H21" s="85" t="b">
        <v>0</v>
      </c>
      <c r="I21" s="85" t="b">
        <v>0</v>
      </c>
      <c r="J21" s="85" t="b">
        <v>0</v>
      </c>
      <c r="K21" s="85" t="b">
        <v>0</v>
      </c>
      <c r="L21" s="85" t="b">
        <v>0</v>
      </c>
    </row>
    <row r="22" spans="1:12" ht="15">
      <c r="A22" s="85" t="s">
        <v>1308</v>
      </c>
      <c r="B22" s="85" t="s">
        <v>1317</v>
      </c>
      <c r="C22" s="85">
        <v>19</v>
      </c>
      <c r="D22" s="118">
        <v>0.00462662243495632</v>
      </c>
      <c r="E22" s="118">
        <v>0.6030597409280471</v>
      </c>
      <c r="F22" s="85" t="s">
        <v>1733</v>
      </c>
      <c r="G22" s="85" t="b">
        <v>0</v>
      </c>
      <c r="H22" s="85" t="b">
        <v>0</v>
      </c>
      <c r="I22" s="85" t="b">
        <v>0</v>
      </c>
      <c r="J22" s="85" t="b">
        <v>0</v>
      </c>
      <c r="K22" s="85" t="b">
        <v>0</v>
      </c>
      <c r="L22" s="85" t="b">
        <v>0</v>
      </c>
    </row>
    <row r="23" spans="1:12" ht="15">
      <c r="A23" s="85" t="s">
        <v>1314</v>
      </c>
      <c r="B23" s="85" t="s">
        <v>1308</v>
      </c>
      <c r="C23" s="85">
        <v>19</v>
      </c>
      <c r="D23" s="118">
        <v>0.00490898673667051</v>
      </c>
      <c r="E23" s="118">
        <v>0.30610765768450543</v>
      </c>
      <c r="F23" s="85" t="s">
        <v>1733</v>
      </c>
      <c r="G23" s="85" t="b">
        <v>0</v>
      </c>
      <c r="H23" s="85" t="b">
        <v>0</v>
      </c>
      <c r="I23" s="85" t="b">
        <v>0</v>
      </c>
      <c r="J23" s="85" t="b">
        <v>0</v>
      </c>
      <c r="K23" s="85" t="b">
        <v>0</v>
      </c>
      <c r="L23" s="85" t="b">
        <v>0</v>
      </c>
    </row>
    <row r="24" spans="1:12" ht="15">
      <c r="A24" s="85" t="s">
        <v>1314</v>
      </c>
      <c r="B24" s="85" t="s">
        <v>1307</v>
      </c>
      <c r="C24" s="85">
        <v>18</v>
      </c>
      <c r="D24" s="118">
        <v>0.004953888928155708</v>
      </c>
      <c r="E24" s="118">
        <v>0.059258685615279756</v>
      </c>
      <c r="F24" s="85" t="s">
        <v>1733</v>
      </c>
      <c r="G24" s="85" t="b">
        <v>0</v>
      </c>
      <c r="H24" s="85" t="b">
        <v>0</v>
      </c>
      <c r="I24" s="85" t="b">
        <v>0</v>
      </c>
      <c r="J24" s="85" t="b">
        <v>0</v>
      </c>
      <c r="K24" s="85" t="b">
        <v>0</v>
      </c>
      <c r="L24" s="85" t="b">
        <v>0</v>
      </c>
    </row>
    <row r="25" spans="1:12" ht="15">
      <c r="A25" s="85" t="s">
        <v>1308</v>
      </c>
      <c r="B25" s="85" t="s">
        <v>1311</v>
      </c>
      <c r="C25" s="85">
        <v>15</v>
      </c>
      <c r="D25" s="118">
        <v>0.003997663100406249</v>
      </c>
      <c r="E25" s="118">
        <v>0.11504651766688236</v>
      </c>
      <c r="F25" s="85" t="s">
        <v>1733</v>
      </c>
      <c r="G25" s="85" t="b">
        <v>0</v>
      </c>
      <c r="H25" s="85" t="b">
        <v>0</v>
      </c>
      <c r="I25" s="85" t="b">
        <v>0</v>
      </c>
      <c r="J25" s="85" t="b">
        <v>0</v>
      </c>
      <c r="K25" s="85" t="b">
        <v>0</v>
      </c>
      <c r="L25" s="85" t="b">
        <v>0</v>
      </c>
    </row>
    <row r="26" spans="1:12" ht="15">
      <c r="A26" s="85" t="s">
        <v>1310</v>
      </c>
      <c r="B26" s="85" t="s">
        <v>1308</v>
      </c>
      <c r="C26" s="85">
        <v>14</v>
      </c>
      <c r="D26" s="118">
        <v>0.004633500424207072</v>
      </c>
      <c r="E26" s="118">
        <v>0.01140154779704791</v>
      </c>
      <c r="F26" s="85" t="s">
        <v>1733</v>
      </c>
      <c r="G26" s="85" t="b">
        <v>0</v>
      </c>
      <c r="H26" s="85" t="b">
        <v>0</v>
      </c>
      <c r="I26" s="85" t="b">
        <v>0</v>
      </c>
      <c r="J26" s="85" t="b">
        <v>0</v>
      </c>
      <c r="K26" s="85" t="b">
        <v>0</v>
      </c>
      <c r="L26" s="85" t="b">
        <v>0</v>
      </c>
    </row>
    <row r="27" spans="1:12" ht="15">
      <c r="A27" s="85" t="s">
        <v>1307</v>
      </c>
      <c r="B27" s="85" t="s">
        <v>1314</v>
      </c>
      <c r="C27" s="85">
        <v>13</v>
      </c>
      <c r="D27" s="118">
        <v>0.004129715835882934</v>
      </c>
      <c r="E27" s="118">
        <v>-0.11412836253844555</v>
      </c>
      <c r="F27" s="85" t="s">
        <v>1733</v>
      </c>
      <c r="G27" s="85" t="b">
        <v>0</v>
      </c>
      <c r="H27" s="85" t="b">
        <v>0</v>
      </c>
      <c r="I27" s="85" t="b">
        <v>0</v>
      </c>
      <c r="J27" s="85" t="b">
        <v>0</v>
      </c>
      <c r="K27" s="85" t="b">
        <v>0</v>
      </c>
      <c r="L27" s="85" t="b">
        <v>0</v>
      </c>
    </row>
    <row r="28" spans="1:12" ht="15">
      <c r="A28" s="85" t="s">
        <v>1307</v>
      </c>
      <c r="B28" s="85" t="s">
        <v>1611</v>
      </c>
      <c r="C28" s="85">
        <v>13</v>
      </c>
      <c r="D28" s="118">
        <v>0.0036993661612783786</v>
      </c>
      <c r="E28" s="118">
        <v>0.33496416858097333</v>
      </c>
      <c r="F28" s="85" t="s">
        <v>1733</v>
      </c>
      <c r="G28" s="85" t="b">
        <v>0</v>
      </c>
      <c r="H28" s="85" t="b">
        <v>0</v>
      </c>
      <c r="I28" s="85" t="b">
        <v>0</v>
      </c>
      <c r="J28" s="85" t="b">
        <v>0</v>
      </c>
      <c r="K28" s="85" t="b">
        <v>0</v>
      </c>
      <c r="L28" s="85" t="b">
        <v>0</v>
      </c>
    </row>
    <row r="29" spans="1:12" ht="15">
      <c r="A29" s="85" t="s">
        <v>1307</v>
      </c>
      <c r="B29" s="85" t="s">
        <v>1316</v>
      </c>
      <c r="C29" s="85">
        <v>12</v>
      </c>
      <c r="D29" s="118">
        <v>0.003812045386968862</v>
      </c>
      <c r="E29" s="118">
        <v>0.08934869700686826</v>
      </c>
      <c r="F29" s="85" t="s">
        <v>1733</v>
      </c>
      <c r="G29" s="85" t="b">
        <v>0</v>
      </c>
      <c r="H29" s="85" t="b">
        <v>0</v>
      </c>
      <c r="I29" s="85" t="b">
        <v>0</v>
      </c>
      <c r="J29" s="85" t="b">
        <v>0</v>
      </c>
      <c r="K29" s="85" t="b">
        <v>0</v>
      </c>
      <c r="L29" s="85" t="b">
        <v>0</v>
      </c>
    </row>
    <row r="30" spans="1:12" ht="15">
      <c r="A30" s="85" t="s">
        <v>1612</v>
      </c>
      <c r="B30" s="85" t="s">
        <v>1308</v>
      </c>
      <c r="C30" s="85">
        <v>12</v>
      </c>
      <c r="D30" s="118">
        <v>0.0035359922339846957</v>
      </c>
      <c r="E30" s="118">
        <v>0.5836565574989637</v>
      </c>
      <c r="F30" s="85" t="s">
        <v>1733</v>
      </c>
      <c r="G30" s="85" t="b">
        <v>0</v>
      </c>
      <c r="H30" s="85" t="b">
        <v>0</v>
      </c>
      <c r="I30" s="85" t="b">
        <v>0</v>
      </c>
      <c r="J30" s="85" t="b">
        <v>0</v>
      </c>
      <c r="K30" s="85" t="b">
        <v>0</v>
      </c>
      <c r="L30" s="85" t="b">
        <v>0</v>
      </c>
    </row>
    <row r="31" spans="1:12" ht="15">
      <c r="A31" s="85" t="s">
        <v>1610</v>
      </c>
      <c r="B31" s="85" t="s">
        <v>1308</v>
      </c>
      <c r="C31" s="85">
        <v>12</v>
      </c>
      <c r="D31" s="118">
        <v>0.0035359922339846957</v>
      </c>
      <c r="E31" s="118">
        <v>0.49933567179892774</v>
      </c>
      <c r="F31" s="85" t="s">
        <v>1733</v>
      </c>
      <c r="G31" s="85" t="b">
        <v>0</v>
      </c>
      <c r="H31" s="85" t="b">
        <v>0</v>
      </c>
      <c r="I31" s="85" t="b">
        <v>0</v>
      </c>
      <c r="J31" s="85" t="b">
        <v>0</v>
      </c>
      <c r="K31" s="85" t="b">
        <v>0</v>
      </c>
      <c r="L31" s="85" t="b">
        <v>0</v>
      </c>
    </row>
    <row r="32" spans="1:12" ht="15">
      <c r="A32" s="85" t="s">
        <v>1319</v>
      </c>
      <c r="B32" s="85" t="s">
        <v>1307</v>
      </c>
      <c r="C32" s="85">
        <v>12</v>
      </c>
      <c r="D32" s="118">
        <v>0.0035359922339846957</v>
      </c>
      <c r="E32" s="118">
        <v>-0.03765132739277665</v>
      </c>
      <c r="F32" s="85" t="s">
        <v>1733</v>
      </c>
      <c r="G32" s="85" t="b">
        <v>0</v>
      </c>
      <c r="H32" s="85" t="b">
        <v>0</v>
      </c>
      <c r="I32" s="85" t="b">
        <v>0</v>
      </c>
      <c r="J32" s="85" t="b">
        <v>0</v>
      </c>
      <c r="K32" s="85" t="b">
        <v>0</v>
      </c>
      <c r="L32" s="85" t="b">
        <v>0</v>
      </c>
    </row>
    <row r="33" spans="1:12" ht="15">
      <c r="A33" s="85" t="s">
        <v>1316</v>
      </c>
      <c r="B33" s="85" t="s">
        <v>1307</v>
      </c>
      <c r="C33" s="85">
        <v>11</v>
      </c>
      <c r="D33" s="118">
        <v>0.0036406074761626997</v>
      </c>
      <c r="E33" s="118">
        <v>0.10690032005050623</v>
      </c>
      <c r="F33" s="85" t="s">
        <v>1733</v>
      </c>
      <c r="G33" s="85" t="b">
        <v>0</v>
      </c>
      <c r="H33" s="85" t="b">
        <v>0</v>
      </c>
      <c r="I33" s="85" t="b">
        <v>0</v>
      </c>
      <c r="J33" s="85" t="b">
        <v>0</v>
      </c>
      <c r="K33" s="85" t="b">
        <v>0</v>
      </c>
      <c r="L33" s="85" t="b">
        <v>0</v>
      </c>
    </row>
    <row r="34" spans="1:12" ht="15">
      <c r="A34" s="85" t="s">
        <v>1308</v>
      </c>
      <c r="B34" s="85" t="s">
        <v>1313</v>
      </c>
      <c r="C34" s="85">
        <v>11</v>
      </c>
      <c r="D34" s="118">
        <v>0.0038040815455761784</v>
      </c>
      <c r="E34" s="118">
        <v>0.04446544338117503</v>
      </c>
      <c r="F34" s="85" t="s">
        <v>1733</v>
      </c>
      <c r="G34" s="85" t="b">
        <v>0</v>
      </c>
      <c r="H34" s="85" t="b">
        <v>0</v>
      </c>
      <c r="I34" s="85" t="b">
        <v>0</v>
      </c>
      <c r="J34" s="85" t="b">
        <v>0</v>
      </c>
      <c r="K34" s="85" t="b">
        <v>0</v>
      </c>
      <c r="L34" s="85" t="b">
        <v>0</v>
      </c>
    </row>
    <row r="35" spans="1:12" ht="15">
      <c r="A35" s="85" t="s">
        <v>1308</v>
      </c>
      <c r="B35" s="85" t="s">
        <v>1319</v>
      </c>
      <c r="C35" s="85">
        <v>11</v>
      </c>
      <c r="D35" s="118">
        <v>0.0033620915165729548</v>
      </c>
      <c r="E35" s="118">
        <v>0.1316156191000753</v>
      </c>
      <c r="F35" s="85" t="s">
        <v>1733</v>
      </c>
      <c r="G35" s="85" t="b">
        <v>0</v>
      </c>
      <c r="H35" s="85" t="b">
        <v>0</v>
      </c>
      <c r="I35" s="85" t="b">
        <v>0</v>
      </c>
      <c r="J35" s="85" t="b">
        <v>0</v>
      </c>
      <c r="K35" s="85" t="b">
        <v>0</v>
      </c>
      <c r="L35" s="85" t="b">
        <v>0</v>
      </c>
    </row>
    <row r="36" spans="1:12" ht="15">
      <c r="A36" s="85" t="s">
        <v>1313</v>
      </c>
      <c r="B36" s="85" t="s">
        <v>1308</v>
      </c>
      <c r="C36" s="85">
        <v>10</v>
      </c>
      <c r="D36" s="118">
        <v>0.0036267392363392745</v>
      </c>
      <c r="E36" s="118">
        <v>-0.0026091666457667972</v>
      </c>
      <c r="F36" s="85" t="s">
        <v>1733</v>
      </c>
      <c r="G36" s="85" t="b">
        <v>0</v>
      </c>
      <c r="H36" s="85" t="b">
        <v>0</v>
      </c>
      <c r="I36" s="85" t="b">
        <v>0</v>
      </c>
      <c r="J36" s="85" t="b">
        <v>0</v>
      </c>
      <c r="K36" s="85" t="b">
        <v>0</v>
      </c>
      <c r="L36" s="85" t="b">
        <v>0</v>
      </c>
    </row>
    <row r="37" spans="1:12" ht="15">
      <c r="A37" s="85" t="s">
        <v>1319</v>
      </c>
      <c r="B37" s="85" t="s">
        <v>1310</v>
      </c>
      <c r="C37" s="85">
        <v>10</v>
      </c>
      <c r="D37" s="118">
        <v>0.003176704489140718</v>
      </c>
      <c r="E37" s="118">
        <v>1.1916093730475612</v>
      </c>
      <c r="F37" s="85" t="s">
        <v>1733</v>
      </c>
      <c r="G37" s="85" t="b">
        <v>0</v>
      </c>
      <c r="H37" s="85" t="b">
        <v>0</v>
      </c>
      <c r="I37" s="85" t="b">
        <v>0</v>
      </c>
      <c r="J37" s="85" t="b">
        <v>0</v>
      </c>
      <c r="K37" s="85" t="b">
        <v>0</v>
      </c>
      <c r="L37" s="85" t="b">
        <v>0</v>
      </c>
    </row>
    <row r="38" spans="1:12" ht="15">
      <c r="A38" s="85" t="s">
        <v>1307</v>
      </c>
      <c r="B38" s="85" t="s">
        <v>1320</v>
      </c>
      <c r="C38" s="85">
        <v>10</v>
      </c>
      <c r="D38" s="118">
        <v>0.003176704489140718</v>
      </c>
      <c r="E38" s="118">
        <v>0.42514079893006135</v>
      </c>
      <c r="F38" s="85" t="s">
        <v>1733</v>
      </c>
      <c r="G38" s="85" t="b">
        <v>0</v>
      </c>
      <c r="H38" s="85" t="b">
        <v>0</v>
      </c>
      <c r="I38" s="85" t="b">
        <v>0</v>
      </c>
      <c r="J38" s="85" t="b">
        <v>0</v>
      </c>
      <c r="K38" s="85" t="b">
        <v>0</v>
      </c>
      <c r="L38" s="85" t="b">
        <v>0</v>
      </c>
    </row>
    <row r="39" spans="1:12" ht="15">
      <c r="A39" s="85" t="s">
        <v>1320</v>
      </c>
      <c r="B39" s="85" t="s">
        <v>1308</v>
      </c>
      <c r="C39" s="85">
        <v>10</v>
      </c>
      <c r="D39" s="118">
        <v>0.003176704489140718</v>
      </c>
      <c r="E39" s="118">
        <v>0.6506033471295769</v>
      </c>
      <c r="F39" s="85" t="s">
        <v>1733</v>
      </c>
      <c r="G39" s="85" t="b">
        <v>0</v>
      </c>
      <c r="H39" s="85" t="b">
        <v>0</v>
      </c>
      <c r="I39" s="85" t="b">
        <v>0</v>
      </c>
      <c r="J39" s="85" t="b">
        <v>0</v>
      </c>
      <c r="K39" s="85" t="b">
        <v>0</v>
      </c>
      <c r="L39" s="85" t="b">
        <v>0</v>
      </c>
    </row>
    <row r="40" spans="1:12" ht="15">
      <c r="A40" s="85" t="s">
        <v>1307</v>
      </c>
      <c r="B40" s="85" t="s">
        <v>1321</v>
      </c>
      <c r="C40" s="85">
        <v>10</v>
      </c>
      <c r="D40" s="118">
        <v>0.003176704489140718</v>
      </c>
      <c r="E40" s="118">
        <v>0.42514079893006135</v>
      </c>
      <c r="F40" s="85" t="s">
        <v>1733</v>
      </c>
      <c r="G40" s="85" t="b">
        <v>0</v>
      </c>
      <c r="H40" s="85" t="b">
        <v>0</v>
      </c>
      <c r="I40" s="85" t="b">
        <v>0</v>
      </c>
      <c r="J40" s="85" t="b">
        <v>0</v>
      </c>
      <c r="K40" s="85" t="b">
        <v>0</v>
      </c>
      <c r="L40" s="85" t="b">
        <v>0</v>
      </c>
    </row>
    <row r="41" spans="1:12" ht="15">
      <c r="A41" s="85" t="s">
        <v>1321</v>
      </c>
      <c r="B41" s="85" t="s">
        <v>1308</v>
      </c>
      <c r="C41" s="85">
        <v>10</v>
      </c>
      <c r="D41" s="118">
        <v>0.003176704489140718</v>
      </c>
      <c r="E41" s="118">
        <v>0.6506033471295769</v>
      </c>
      <c r="F41" s="85" t="s">
        <v>1733</v>
      </c>
      <c r="G41" s="85" t="b">
        <v>0</v>
      </c>
      <c r="H41" s="85" t="b">
        <v>0</v>
      </c>
      <c r="I41" s="85" t="b">
        <v>0</v>
      </c>
      <c r="J41" s="85" t="b">
        <v>0</v>
      </c>
      <c r="K41" s="85" t="b">
        <v>0</v>
      </c>
      <c r="L41" s="85" t="b">
        <v>0</v>
      </c>
    </row>
    <row r="42" spans="1:12" ht="15">
      <c r="A42" s="85" t="s">
        <v>1611</v>
      </c>
      <c r="B42" s="85" t="s">
        <v>1610</v>
      </c>
      <c r="C42" s="85">
        <v>10</v>
      </c>
      <c r="D42" s="118">
        <v>0.003176704489140718</v>
      </c>
      <c r="E42" s="118">
        <v>2.086438348374405</v>
      </c>
      <c r="F42" s="85" t="s">
        <v>1733</v>
      </c>
      <c r="G42" s="85" t="b">
        <v>0</v>
      </c>
      <c r="H42" s="85" t="b">
        <v>0</v>
      </c>
      <c r="I42" s="85" t="b">
        <v>0</v>
      </c>
      <c r="J42" s="85" t="b">
        <v>0</v>
      </c>
      <c r="K42" s="85" t="b">
        <v>0</v>
      </c>
      <c r="L42" s="85" t="b">
        <v>0</v>
      </c>
    </row>
    <row r="43" spans="1:12" ht="15">
      <c r="A43" s="85" t="s">
        <v>1307</v>
      </c>
      <c r="B43" s="85" t="s">
        <v>1613</v>
      </c>
      <c r="C43" s="85">
        <v>10</v>
      </c>
      <c r="D43" s="118">
        <v>0.003176704489140718</v>
      </c>
      <c r="E43" s="118">
        <v>0.34595955288243657</v>
      </c>
      <c r="F43" s="85" t="s">
        <v>1733</v>
      </c>
      <c r="G43" s="85" t="b">
        <v>0</v>
      </c>
      <c r="H43" s="85" t="b">
        <v>0</v>
      </c>
      <c r="I43" s="85" t="b">
        <v>0</v>
      </c>
      <c r="J43" s="85" t="b">
        <v>0</v>
      </c>
      <c r="K43" s="85" t="b">
        <v>0</v>
      </c>
      <c r="L43" s="85" t="b">
        <v>0</v>
      </c>
    </row>
    <row r="44" spans="1:12" ht="15">
      <c r="A44" s="85" t="s">
        <v>1613</v>
      </c>
      <c r="B44" s="85" t="s">
        <v>1614</v>
      </c>
      <c r="C44" s="85">
        <v>10</v>
      </c>
      <c r="D44" s="118">
        <v>0.003176704489140718</v>
      </c>
      <c r="E44" s="118">
        <v>2.441826006360979</v>
      </c>
      <c r="F44" s="85" t="s">
        <v>1733</v>
      </c>
      <c r="G44" s="85" t="b">
        <v>0</v>
      </c>
      <c r="H44" s="85" t="b">
        <v>0</v>
      </c>
      <c r="I44" s="85" t="b">
        <v>0</v>
      </c>
      <c r="J44" s="85" t="b">
        <v>0</v>
      </c>
      <c r="K44" s="85" t="b">
        <v>0</v>
      </c>
      <c r="L44" s="85" t="b">
        <v>0</v>
      </c>
    </row>
    <row r="45" spans="1:12" ht="15">
      <c r="A45" s="85" t="s">
        <v>1614</v>
      </c>
      <c r="B45" s="85" t="s">
        <v>1612</v>
      </c>
      <c r="C45" s="85">
        <v>10</v>
      </c>
      <c r="D45" s="118">
        <v>0.003176704489140718</v>
      </c>
      <c r="E45" s="118">
        <v>2.374879216730366</v>
      </c>
      <c r="F45" s="85" t="s">
        <v>1733</v>
      </c>
      <c r="G45" s="85" t="b">
        <v>0</v>
      </c>
      <c r="H45" s="85" t="b">
        <v>0</v>
      </c>
      <c r="I45" s="85" t="b">
        <v>0</v>
      </c>
      <c r="J45" s="85" t="b">
        <v>0</v>
      </c>
      <c r="K45" s="85" t="b">
        <v>0</v>
      </c>
      <c r="L45" s="85" t="b">
        <v>0</v>
      </c>
    </row>
    <row r="46" spans="1:12" ht="15">
      <c r="A46" s="85" t="s">
        <v>1342</v>
      </c>
      <c r="B46" s="85" t="s">
        <v>1308</v>
      </c>
      <c r="C46" s="85">
        <v>9</v>
      </c>
      <c r="D46" s="118">
        <v>0.002978678844133118</v>
      </c>
      <c r="E46" s="118">
        <v>0.42875459751322054</v>
      </c>
      <c r="F46" s="85" t="s">
        <v>1733</v>
      </c>
      <c r="G46" s="85" t="b">
        <v>0</v>
      </c>
      <c r="H46" s="85" t="b">
        <v>0</v>
      </c>
      <c r="I46" s="85" t="b">
        <v>0</v>
      </c>
      <c r="J46" s="85" t="b">
        <v>0</v>
      </c>
      <c r="K46" s="85" t="b">
        <v>0</v>
      </c>
      <c r="L46" s="85" t="b">
        <v>0</v>
      </c>
    </row>
    <row r="47" spans="1:12" ht="15">
      <c r="A47" s="85" t="s">
        <v>1308</v>
      </c>
      <c r="B47" s="85" t="s">
        <v>1315</v>
      </c>
      <c r="C47" s="85">
        <v>9</v>
      </c>
      <c r="D47" s="118">
        <v>0.0031124303554714186</v>
      </c>
      <c r="E47" s="118">
        <v>-0.012015912571273112</v>
      </c>
      <c r="F47" s="85" t="s">
        <v>1733</v>
      </c>
      <c r="G47" s="85" t="b">
        <v>0</v>
      </c>
      <c r="H47" s="85" t="b">
        <v>0</v>
      </c>
      <c r="I47" s="85" t="b">
        <v>0</v>
      </c>
      <c r="J47" s="85" t="b">
        <v>0</v>
      </c>
      <c r="K47" s="85" t="b">
        <v>0</v>
      </c>
      <c r="L47" s="85" t="b">
        <v>0</v>
      </c>
    </row>
    <row r="48" spans="1:12" ht="15">
      <c r="A48" s="85" t="s">
        <v>1307</v>
      </c>
      <c r="B48" s="85" t="s">
        <v>1342</v>
      </c>
      <c r="C48" s="85">
        <v>9</v>
      </c>
      <c r="D48" s="118">
        <v>0.002978678844133118</v>
      </c>
      <c r="E48" s="118">
        <v>0.2332552726911482</v>
      </c>
      <c r="F48" s="85" t="s">
        <v>1733</v>
      </c>
      <c r="G48" s="85" t="b">
        <v>0</v>
      </c>
      <c r="H48" s="85" t="b">
        <v>0</v>
      </c>
      <c r="I48" s="85" t="b">
        <v>0</v>
      </c>
      <c r="J48" s="85" t="b">
        <v>0</v>
      </c>
      <c r="K48" s="85" t="b">
        <v>0</v>
      </c>
      <c r="L48" s="85" t="b">
        <v>0</v>
      </c>
    </row>
    <row r="49" spans="1:12" ht="15">
      <c r="A49" s="85" t="s">
        <v>266</v>
      </c>
      <c r="B49" s="85" t="s">
        <v>1308</v>
      </c>
      <c r="C49" s="85">
        <v>9</v>
      </c>
      <c r="D49" s="118">
        <v>0.002978678844133118</v>
      </c>
      <c r="E49" s="118">
        <v>0.45871782089066376</v>
      </c>
      <c r="F49" s="85" t="s">
        <v>1733</v>
      </c>
      <c r="G49" s="85" t="b">
        <v>0</v>
      </c>
      <c r="H49" s="85" t="b">
        <v>0</v>
      </c>
      <c r="I49" s="85" t="b">
        <v>0</v>
      </c>
      <c r="J49" s="85" t="b">
        <v>0</v>
      </c>
      <c r="K49" s="85" t="b">
        <v>0</v>
      </c>
      <c r="L49" s="85" t="b">
        <v>0</v>
      </c>
    </row>
    <row r="50" spans="1:12" ht="15">
      <c r="A50" s="85" t="s">
        <v>1319</v>
      </c>
      <c r="B50" s="85" t="s">
        <v>1615</v>
      </c>
      <c r="C50" s="85">
        <v>9</v>
      </c>
      <c r="D50" s="118">
        <v>0.002978678844133118</v>
      </c>
      <c r="E50" s="118">
        <v>1.9769392080583283</v>
      </c>
      <c r="F50" s="85" t="s">
        <v>1733</v>
      </c>
      <c r="G50" s="85" t="b">
        <v>0</v>
      </c>
      <c r="H50" s="85" t="b">
        <v>0</v>
      </c>
      <c r="I50" s="85" t="b">
        <v>0</v>
      </c>
      <c r="J50" s="85" t="b">
        <v>0</v>
      </c>
      <c r="K50" s="85" t="b">
        <v>0</v>
      </c>
      <c r="L50" s="85" t="b">
        <v>0</v>
      </c>
    </row>
    <row r="51" spans="1:12" ht="15">
      <c r="A51" s="85" t="s">
        <v>245</v>
      </c>
      <c r="B51" s="85" t="s">
        <v>268</v>
      </c>
      <c r="C51" s="85">
        <v>8</v>
      </c>
      <c r="D51" s="118">
        <v>0.0027666047604190387</v>
      </c>
      <c r="E51" s="118">
        <v>2.1785845715863976</v>
      </c>
      <c r="F51" s="85" t="s">
        <v>1733</v>
      </c>
      <c r="G51" s="85" t="b">
        <v>0</v>
      </c>
      <c r="H51" s="85" t="b">
        <v>0</v>
      </c>
      <c r="I51" s="85" t="b">
        <v>0</v>
      </c>
      <c r="J51" s="85" t="b">
        <v>0</v>
      </c>
      <c r="K51" s="85" t="b">
        <v>0</v>
      </c>
      <c r="L51" s="85" t="b">
        <v>0</v>
      </c>
    </row>
    <row r="52" spans="1:12" ht="15">
      <c r="A52" s="85" t="s">
        <v>1316</v>
      </c>
      <c r="B52" s="85" t="s">
        <v>1308</v>
      </c>
      <c r="C52" s="85">
        <v>6</v>
      </c>
      <c r="D52" s="118">
        <v>0.002430769925902759</v>
      </c>
      <c r="E52" s="118">
        <v>0.06702676149562761</v>
      </c>
      <c r="F52" s="85" t="s">
        <v>1733</v>
      </c>
      <c r="G52" s="85" t="b">
        <v>0</v>
      </c>
      <c r="H52" s="85" t="b">
        <v>0</v>
      </c>
      <c r="I52" s="85" t="b">
        <v>0</v>
      </c>
      <c r="J52" s="85" t="b">
        <v>0</v>
      </c>
      <c r="K52" s="85" t="b">
        <v>0</v>
      </c>
      <c r="L52" s="85" t="b">
        <v>0</v>
      </c>
    </row>
    <row r="53" spans="1:12" ht="15">
      <c r="A53" s="85" t="s">
        <v>1616</v>
      </c>
      <c r="B53" s="85" t="s">
        <v>1307</v>
      </c>
      <c r="C53" s="85">
        <v>6</v>
      </c>
      <c r="D53" s="118">
        <v>0.002292743349410677</v>
      </c>
      <c r="E53" s="118">
        <v>0.30229673430157417</v>
      </c>
      <c r="F53" s="85" t="s">
        <v>1733</v>
      </c>
      <c r="G53" s="85" t="b">
        <v>0</v>
      </c>
      <c r="H53" s="85" t="b">
        <v>0</v>
      </c>
      <c r="I53" s="85" t="b">
        <v>0</v>
      </c>
      <c r="J53" s="85" t="b">
        <v>0</v>
      </c>
      <c r="K53" s="85" t="b">
        <v>0</v>
      </c>
      <c r="L53" s="85" t="b">
        <v>0</v>
      </c>
    </row>
    <row r="54" spans="1:12" ht="15">
      <c r="A54" s="85" t="s">
        <v>1621</v>
      </c>
      <c r="B54" s="85" t="s">
        <v>1622</v>
      </c>
      <c r="C54" s="85">
        <v>6</v>
      </c>
      <c r="D54" s="118">
        <v>0.002292743349410677</v>
      </c>
      <c r="E54" s="118">
        <v>2.7428560020249604</v>
      </c>
      <c r="F54" s="85" t="s">
        <v>1733</v>
      </c>
      <c r="G54" s="85" t="b">
        <v>0</v>
      </c>
      <c r="H54" s="85" t="b">
        <v>0</v>
      </c>
      <c r="I54" s="85" t="b">
        <v>0</v>
      </c>
      <c r="J54" s="85" t="b">
        <v>0</v>
      </c>
      <c r="K54" s="85" t="b">
        <v>0</v>
      </c>
      <c r="L54" s="85" t="b">
        <v>0</v>
      </c>
    </row>
    <row r="55" spans="1:12" ht="15">
      <c r="A55" s="85" t="s">
        <v>1622</v>
      </c>
      <c r="B55" s="85" t="s">
        <v>1623</v>
      </c>
      <c r="C55" s="85">
        <v>6</v>
      </c>
      <c r="D55" s="118">
        <v>0.002292743349410677</v>
      </c>
      <c r="E55" s="118">
        <v>2.7428560020249604</v>
      </c>
      <c r="F55" s="85" t="s">
        <v>1733</v>
      </c>
      <c r="G55" s="85" t="b">
        <v>0</v>
      </c>
      <c r="H55" s="85" t="b">
        <v>0</v>
      </c>
      <c r="I55" s="85" t="b">
        <v>0</v>
      </c>
      <c r="J55" s="85" t="b">
        <v>0</v>
      </c>
      <c r="K55" s="85" t="b">
        <v>0</v>
      </c>
      <c r="L55" s="85" t="b">
        <v>0</v>
      </c>
    </row>
    <row r="56" spans="1:12" ht="15">
      <c r="A56" s="85" t="s">
        <v>1623</v>
      </c>
      <c r="B56" s="85" t="s">
        <v>1624</v>
      </c>
      <c r="C56" s="85">
        <v>6</v>
      </c>
      <c r="D56" s="118">
        <v>0.002292743349410677</v>
      </c>
      <c r="E56" s="118">
        <v>2.7428560020249604</v>
      </c>
      <c r="F56" s="85" t="s">
        <v>1733</v>
      </c>
      <c r="G56" s="85" t="b">
        <v>0</v>
      </c>
      <c r="H56" s="85" t="b">
        <v>0</v>
      </c>
      <c r="I56" s="85" t="b">
        <v>0</v>
      </c>
      <c r="J56" s="85" t="b">
        <v>0</v>
      </c>
      <c r="K56" s="85" t="b">
        <v>0</v>
      </c>
      <c r="L56" s="85" t="b">
        <v>0</v>
      </c>
    </row>
    <row r="57" spans="1:12" ht="15">
      <c r="A57" s="85" t="s">
        <v>1624</v>
      </c>
      <c r="B57" s="85" t="s">
        <v>1625</v>
      </c>
      <c r="C57" s="85">
        <v>6</v>
      </c>
      <c r="D57" s="118">
        <v>0.002292743349410677</v>
      </c>
      <c r="E57" s="118">
        <v>2.7428560020249604</v>
      </c>
      <c r="F57" s="85" t="s">
        <v>1733</v>
      </c>
      <c r="G57" s="85" t="b">
        <v>0</v>
      </c>
      <c r="H57" s="85" t="b">
        <v>0</v>
      </c>
      <c r="I57" s="85" t="b">
        <v>0</v>
      </c>
      <c r="J57" s="85" t="b">
        <v>0</v>
      </c>
      <c r="K57" s="85" t="b">
        <v>0</v>
      </c>
      <c r="L57" s="85" t="b">
        <v>0</v>
      </c>
    </row>
    <row r="58" spans="1:12" ht="15">
      <c r="A58" s="85" t="s">
        <v>1625</v>
      </c>
      <c r="B58" s="85" t="s">
        <v>1626</v>
      </c>
      <c r="C58" s="85">
        <v>6</v>
      </c>
      <c r="D58" s="118">
        <v>0.002292743349410677</v>
      </c>
      <c r="E58" s="118">
        <v>2.7428560020249604</v>
      </c>
      <c r="F58" s="85" t="s">
        <v>1733</v>
      </c>
      <c r="G58" s="85" t="b">
        <v>0</v>
      </c>
      <c r="H58" s="85" t="b">
        <v>0</v>
      </c>
      <c r="I58" s="85" t="b">
        <v>0</v>
      </c>
      <c r="J58" s="85" t="b">
        <v>0</v>
      </c>
      <c r="K58" s="85" t="b">
        <v>0</v>
      </c>
      <c r="L58" s="85" t="b">
        <v>0</v>
      </c>
    </row>
    <row r="59" spans="1:12" ht="15">
      <c r="A59" s="85" t="s">
        <v>1626</v>
      </c>
      <c r="B59" s="85" t="s">
        <v>1627</v>
      </c>
      <c r="C59" s="85">
        <v>6</v>
      </c>
      <c r="D59" s="118">
        <v>0.002292743349410677</v>
      </c>
      <c r="E59" s="118">
        <v>2.7428560020249604</v>
      </c>
      <c r="F59" s="85" t="s">
        <v>1733</v>
      </c>
      <c r="G59" s="85" t="b">
        <v>0</v>
      </c>
      <c r="H59" s="85" t="b">
        <v>0</v>
      </c>
      <c r="I59" s="85" t="b">
        <v>0</v>
      </c>
      <c r="J59" s="85" t="b">
        <v>0</v>
      </c>
      <c r="K59" s="85" t="b">
        <v>0</v>
      </c>
      <c r="L59" s="85" t="b">
        <v>0</v>
      </c>
    </row>
    <row r="60" spans="1:12" ht="15">
      <c r="A60" s="85" t="s">
        <v>1627</v>
      </c>
      <c r="B60" s="85" t="s">
        <v>1628</v>
      </c>
      <c r="C60" s="85">
        <v>6</v>
      </c>
      <c r="D60" s="118">
        <v>0.002292743349410677</v>
      </c>
      <c r="E60" s="118">
        <v>2.7428560020249604</v>
      </c>
      <c r="F60" s="85" t="s">
        <v>1733</v>
      </c>
      <c r="G60" s="85" t="b">
        <v>0</v>
      </c>
      <c r="H60" s="85" t="b">
        <v>0</v>
      </c>
      <c r="I60" s="85" t="b">
        <v>0</v>
      </c>
      <c r="J60" s="85" t="b">
        <v>0</v>
      </c>
      <c r="K60" s="85" t="b">
        <v>0</v>
      </c>
      <c r="L60" s="85" t="b">
        <v>0</v>
      </c>
    </row>
    <row r="61" spans="1:12" ht="15">
      <c r="A61" s="85" t="s">
        <v>1628</v>
      </c>
      <c r="B61" s="85" t="s">
        <v>1629</v>
      </c>
      <c r="C61" s="85">
        <v>6</v>
      </c>
      <c r="D61" s="118">
        <v>0.002292743349410677</v>
      </c>
      <c r="E61" s="118">
        <v>2.7428560020249604</v>
      </c>
      <c r="F61" s="85" t="s">
        <v>1733</v>
      </c>
      <c r="G61" s="85" t="b">
        <v>0</v>
      </c>
      <c r="H61" s="85" t="b">
        <v>0</v>
      </c>
      <c r="I61" s="85" t="b">
        <v>0</v>
      </c>
      <c r="J61" s="85" t="b">
        <v>0</v>
      </c>
      <c r="K61" s="85" t="b">
        <v>0</v>
      </c>
      <c r="L61" s="85" t="b">
        <v>0</v>
      </c>
    </row>
    <row r="62" spans="1:12" ht="15">
      <c r="A62" s="85" t="s">
        <v>1629</v>
      </c>
      <c r="B62" s="85" t="s">
        <v>1630</v>
      </c>
      <c r="C62" s="85">
        <v>6</v>
      </c>
      <c r="D62" s="118">
        <v>0.002292743349410677</v>
      </c>
      <c r="E62" s="118">
        <v>2.7428560020249604</v>
      </c>
      <c r="F62" s="85" t="s">
        <v>1733</v>
      </c>
      <c r="G62" s="85" t="b">
        <v>0</v>
      </c>
      <c r="H62" s="85" t="b">
        <v>0</v>
      </c>
      <c r="I62" s="85" t="b">
        <v>0</v>
      </c>
      <c r="J62" s="85" t="b">
        <v>0</v>
      </c>
      <c r="K62" s="85" t="b">
        <v>0</v>
      </c>
      <c r="L62" s="85" t="b">
        <v>0</v>
      </c>
    </row>
    <row r="63" spans="1:12" ht="15">
      <c r="A63" s="85" t="s">
        <v>1630</v>
      </c>
      <c r="B63" s="85" t="s">
        <v>1618</v>
      </c>
      <c r="C63" s="85">
        <v>6</v>
      </c>
      <c r="D63" s="118">
        <v>0.002292743349410677</v>
      </c>
      <c r="E63" s="118">
        <v>2.6759092123943473</v>
      </c>
      <c r="F63" s="85" t="s">
        <v>1733</v>
      </c>
      <c r="G63" s="85" t="b">
        <v>0</v>
      </c>
      <c r="H63" s="85" t="b">
        <v>0</v>
      </c>
      <c r="I63" s="85" t="b">
        <v>0</v>
      </c>
      <c r="J63" s="85" t="b">
        <v>0</v>
      </c>
      <c r="K63" s="85" t="b">
        <v>0</v>
      </c>
      <c r="L63" s="85" t="b">
        <v>0</v>
      </c>
    </row>
    <row r="64" spans="1:12" ht="15">
      <c r="A64" s="85" t="s">
        <v>1618</v>
      </c>
      <c r="B64" s="85" t="s">
        <v>1631</v>
      </c>
      <c r="C64" s="85">
        <v>6</v>
      </c>
      <c r="D64" s="118">
        <v>0.002292743349410677</v>
      </c>
      <c r="E64" s="118">
        <v>2.6759092123943473</v>
      </c>
      <c r="F64" s="85" t="s">
        <v>1733</v>
      </c>
      <c r="G64" s="85" t="b">
        <v>0</v>
      </c>
      <c r="H64" s="85" t="b">
        <v>0</v>
      </c>
      <c r="I64" s="85" t="b">
        <v>0</v>
      </c>
      <c r="J64" s="85" t="b">
        <v>0</v>
      </c>
      <c r="K64" s="85" t="b">
        <v>0</v>
      </c>
      <c r="L64" s="85" t="b">
        <v>0</v>
      </c>
    </row>
    <row r="65" spans="1:12" ht="15">
      <c r="A65" s="85" t="s">
        <v>1631</v>
      </c>
      <c r="B65" s="85" t="s">
        <v>1632</v>
      </c>
      <c r="C65" s="85">
        <v>6</v>
      </c>
      <c r="D65" s="118">
        <v>0.002292743349410677</v>
      </c>
      <c r="E65" s="118">
        <v>2.7428560020249604</v>
      </c>
      <c r="F65" s="85" t="s">
        <v>1733</v>
      </c>
      <c r="G65" s="85" t="b">
        <v>0</v>
      </c>
      <c r="H65" s="85" t="b">
        <v>0</v>
      </c>
      <c r="I65" s="85" t="b">
        <v>0</v>
      </c>
      <c r="J65" s="85" t="b">
        <v>0</v>
      </c>
      <c r="K65" s="85" t="b">
        <v>0</v>
      </c>
      <c r="L65" s="85" t="b">
        <v>0</v>
      </c>
    </row>
    <row r="66" spans="1:12" ht="15">
      <c r="A66" s="85" t="s">
        <v>1632</v>
      </c>
      <c r="B66" s="85" t="s">
        <v>1633</v>
      </c>
      <c r="C66" s="85">
        <v>6</v>
      </c>
      <c r="D66" s="118">
        <v>0.002292743349410677</v>
      </c>
      <c r="E66" s="118">
        <v>2.7428560020249604</v>
      </c>
      <c r="F66" s="85" t="s">
        <v>1733</v>
      </c>
      <c r="G66" s="85" t="b">
        <v>0</v>
      </c>
      <c r="H66" s="85" t="b">
        <v>0</v>
      </c>
      <c r="I66" s="85" t="b">
        <v>0</v>
      </c>
      <c r="J66" s="85" t="b">
        <v>0</v>
      </c>
      <c r="K66" s="85" t="b">
        <v>0</v>
      </c>
      <c r="L66" s="85" t="b">
        <v>0</v>
      </c>
    </row>
    <row r="67" spans="1:12" ht="15">
      <c r="A67" s="85" t="s">
        <v>1633</v>
      </c>
      <c r="B67" s="85" t="s">
        <v>1634</v>
      </c>
      <c r="C67" s="85">
        <v>6</v>
      </c>
      <c r="D67" s="118">
        <v>0.002292743349410677</v>
      </c>
      <c r="E67" s="118">
        <v>2.7428560020249604</v>
      </c>
      <c r="F67" s="85" t="s">
        <v>1733</v>
      </c>
      <c r="G67" s="85" t="b">
        <v>0</v>
      </c>
      <c r="H67" s="85" t="b">
        <v>0</v>
      </c>
      <c r="I67" s="85" t="b">
        <v>0</v>
      </c>
      <c r="J67" s="85" t="b">
        <v>0</v>
      </c>
      <c r="K67" s="85" t="b">
        <v>0</v>
      </c>
      <c r="L67" s="85" t="b">
        <v>0</v>
      </c>
    </row>
    <row r="68" spans="1:12" ht="15">
      <c r="A68" s="85" t="s">
        <v>1634</v>
      </c>
      <c r="B68" s="85" t="s">
        <v>1635</v>
      </c>
      <c r="C68" s="85">
        <v>6</v>
      </c>
      <c r="D68" s="118">
        <v>0.002292743349410677</v>
      </c>
      <c r="E68" s="118">
        <v>2.7428560020249604</v>
      </c>
      <c r="F68" s="85" t="s">
        <v>1733</v>
      </c>
      <c r="G68" s="85" t="b">
        <v>0</v>
      </c>
      <c r="H68" s="85" t="b">
        <v>0</v>
      </c>
      <c r="I68" s="85" t="b">
        <v>0</v>
      </c>
      <c r="J68" s="85" t="b">
        <v>0</v>
      </c>
      <c r="K68" s="85" t="b">
        <v>0</v>
      </c>
      <c r="L68" s="85" t="b">
        <v>0</v>
      </c>
    </row>
    <row r="69" spans="1:12" ht="15">
      <c r="A69" s="85" t="s">
        <v>1323</v>
      </c>
      <c r="B69" s="85" t="s">
        <v>1324</v>
      </c>
      <c r="C69" s="85">
        <v>6</v>
      </c>
      <c r="D69" s="118">
        <v>0.002292743349410677</v>
      </c>
      <c r="E69" s="118">
        <v>2.1987879576746847</v>
      </c>
      <c r="F69" s="85" t="s">
        <v>1733</v>
      </c>
      <c r="G69" s="85" t="b">
        <v>0</v>
      </c>
      <c r="H69" s="85" t="b">
        <v>0</v>
      </c>
      <c r="I69" s="85" t="b">
        <v>0</v>
      </c>
      <c r="J69" s="85" t="b">
        <v>0</v>
      </c>
      <c r="K69" s="85" t="b">
        <v>0</v>
      </c>
      <c r="L69" s="85" t="b">
        <v>0</v>
      </c>
    </row>
    <row r="70" spans="1:12" ht="15">
      <c r="A70" s="85" t="s">
        <v>1309</v>
      </c>
      <c r="B70" s="85" t="s">
        <v>1309</v>
      </c>
      <c r="C70" s="85">
        <v>5</v>
      </c>
      <c r="D70" s="118">
        <v>0.002025641604918966</v>
      </c>
      <c r="E70" s="118">
        <v>0.35641649221838023</v>
      </c>
      <c r="F70" s="85" t="s">
        <v>1733</v>
      </c>
      <c r="G70" s="85" t="b">
        <v>0</v>
      </c>
      <c r="H70" s="85" t="b">
        <v>0</v>
      </c>
      <c r="I70" s="85" t="b">
        <v>0</v>
      </c>
      <c r="J70" s="85" t="b">
        <v>0</v>
      </c>
      <c r="K70" s="85" t="b">
        <v>0</v>
      </c>
      <c r="L70" s="85" t="b">
        <v>0</v>
      </c>
    </row>
    <row r="71" spans="1:12" ht="15">
      <c r="A71" s="85" t="s">
        <v>1308</v>
      </c>
      <c r="B71" s="85" t="s">
        <v>1616</v>
      </c>
      <c r="C71" s="85">
        <v>5</v>
      </c>
      <c r="D71" s="118">
        <v>0.002025641604918966</v>
      </c>
      <c r="E71" s="118">
        <v>0.5003973990308995</v>
      </c>
      <c r="F71" s="85" t="s">
        <v>1733</v>
      </c>
      <c r="G71" s="85" t="b">
        <v>0</v>
      </c>
      <c r="H71" s="85" t="b">
        <v>0</v>
      </c>
      <c r="I71" s="85" t="b">
        <v>0</v>
      </c>
      <c r="J71" s="85" t="b">
        <v>0</v>
      </c>
      <c r="K71" s="85" t="b">
        <v>0</v>
      </c>
      <c r="L71" s="85" t="b">
        <v>0</v>
      </c>
    </row>
    <row r="72" spans="1:12" ht="15">
      <c r="A72" s="85" t="s">
        <v>1315</v>
      </c>
      <c r="B72" s="85" t="s">
        <v>1309</v>
      </c>
      <c r="C72" s="85">
        <v>5</v>
      </c>
      <c r="D72" s="118">
        <v>0.002025641604918966</v>
      </c>
      <c r="E72" s="118">
        <v>0.695710987977644</v>
      </c>
      <c r="F72" s="85" t="s">
        <v>1733</v>
      </c>
      <c r="G72" s="85" t="b">
        <v>0</v>
      </c>
      <c r="H72" s="85" t="b">
        <v>0</v>
      </c>
      <c r="I72" s="85" t="b">
        <v>0</v>
      </c>
      <c r="J72" s="85" t="b">
        <v>0</v>
      </c>
      <c r="K72" s="85" t="b">
        <v>0</v>
      </c>
      <c r="L72" s="85" t="b">
        <v>0</v>
      </c>
    </row>
    <row r="73" spans="1:12" ht="15">
      <c r="A73" s="85" t="s">
        <v>266</v>
      </c>
      <c r="B73" s="85" t="s">
        <v>1621</v>
      </c>
      <c r="C73" s="85">
        <v>5</v>
      </c>
      <c r="D73" s="118">
        <v>0.002025641604918966</v>
      </c>
      <c r="E73" s="118">
        <v>2.374879216730366</v>
      </c>
      <c r="F73" s="85" t="s">
        <v>1733</v>
      </c>
      <c r="G73" s="85" t="b">
        <v>0</v>
      </c>
      <c r="H73" s="85" t="b">
        <v>0</v>
      </c>
      <c r="I73" s="85" t="b">
        <v>0</v>
      </c>
      <c r="J73" s="85" t="b">
        <v>0</v>
      </c>
      <c r="K73" s="85" t="b">
        <v>0</v>
      </c>
      <c r="L73" s="85" t="b">
        <v>0</v>
      </c>
    </row>
    <row r="74" spans="1:12" ht="15">
      <c r="A74" s="85" t="s">
        <v>1635</v>
      </c>
      <c r="B74" s="85" t="s">
        <v>1639</v>
      </c>
      <c r="C74" s="85">
        <v>5</v>
      </c>
      <c r="D74" s="118">
        <v>0.002025641604918966</v>
      </c>
      <c r="E74" s="118">
        <v>2.822037248072585</v>
      </c>
      <c r="F74" s="85" t="s">
        <v>1733</v>
      </c>
      <c r="G74" s="85" t="b">
        <v>0</v>
      </c>
      <c r="H74" s="85" t="b">
        <v>0</v>
      </c>
      <c r="I74" s="85" t="b">
        <v>0</v>
      </c>
      <c r="J74" s="85" t="b">
        <v>0</v>
      </c>
      <c r="K74" s="85" t="b">
        <v>0</v>
      </c>
      <c r="L74" s="85" t="b">
        <v>0</v>
      </c>
    </row>
    <row r="75" spans="1:12" ht="15">
      <c r="A75" s="85" t="s">
        <v>1330</v>
      </c>
      <c r="B75" s="85" t="s">
        <v>1331</v>
      </c>
      <c r="C75" s="85">
        <v>5</v>
      </c>
      <c r="D75" s="118">
        <v>0.002025641604918966</v>
      </c>
      <c r="E75" s="118">
        <v>2.822037248072585</v>
      </c>
      <c r="F75" s="85" t="s">
        <v>1733</v>
      </c>
      <c r="G75" s="85" t="b">
        <v>0</v>
      </c>
      <c r="H75" s="85" t="b">
        <v>0</v>
      </c>
      <c r="I75" s="85" t="b">
        <v>0</v>
      </c>
      <c r="J75" s="85" t="b">
        <v>0</v>
      </c>
      <c r="K75" s="85" t="b">
        <v>0</v>
      </c>
      <c r="L75" s="85" t="b">
        <v>0</v>
      </c>
    </row>
    <row r="76" spans="1:12" ht="15">
      <c r="A76" s="85" t="s">
        <v>1331</v>
      </c>
      <c r="B76" s="85" t="s">
        <v>1332</v>
      </c>
      <c r="C76" s="85">
        <v>5</v>
      </c>
      <c r="D76" s="118">
        <v>0.002025641604918966</v>
      </c>
      <c r="E76" s="118">
        <v>2.822037248072585</v>
      </c>
      <c r="F76" s="85" t="s">
        <v>1733</v>
      </c>
      <c r="G76" s="85" t="b">
        <v>0</v>
      </c>
      <c r="H76" s="85" t="b">
        <v>0</v>
      </c>
      <c r="I76" s="85" t="b">
        <v>0</v>
      </c>
      <c r="J76" s="85" t="b">
        <v>0</v>
      </c>
      <c r="K76" s="85" t="b">
        <v>0</v>
      </c>
      <c r="L76" s="85" t="b">
        <v>0</v>
      </c>
    </row>
    <row r="77" spans="1:12" ht="15">
      <c r="A77" s="85" t="s">
        <v>1332</v>
      </c>
      <c r="B77" s="85" t="s">
        <v>1333</v>
      </c>
      <c r="C77" s="85">
        <v>5</v>
      </c>
      <c r="D77" s="118">
        <v>0.002025641604918966</v>
      </c>
      <c r="E77" s="118">
        <v>2.822037248072585</v>
      </c>
      <c r="F77" s="85" t="s">
        <v>1733</v>
      </c>
      <c r="G77" s="85" t="b">
        <v>0</v>
      </c>
      <c r="H77" s="85" t="b">
        <v>0</v>
      </c>
      <c r="I77" s="85" t="b">
        <v>0</v>
      </c>
      <c r="J77" s="85" t="b">
        <v>0</v>
      </c>
      <c r="K77" s="85" t="b">
        <v>0</v>
      </c>
      <c r="L77" s="85" t="b">
        <v>0</v>
      </c>
    </row>
    <row r="78" spans="1:12" ht="15">
      <c r="A78" s="85" t="s">
        <v>1333</v>
      </c>
      <c r="B78" s="85" t="s">
        <v>1334</v>
      </c>
      <c r="C78" s="85">
        <v>5</v>
      </c>
      <c r="D78" s="118">
        <v>0.002025641604918966</v>
      </c>
      <c r="E78" s="118">
        <v>2.822037248072585</v>
      </c>
      <c r="F78" s="85" t="s">
        <v>1733</v>
      </c>
      <c r="G78" s="85" t="b">
        <v>0</v>
      </c>
      <c r="H78" s="85" t="b">
        <v>0</v>
      </c>
      <c r="I78" s="85" t="b">
        <v>0</v>
      </c>
      <c r="J78" s="85" t="b">
        <v>0</v>
      </c>
      <c r="K78" s="85" t="b">
        <v>0</v>
      </c>
      <c r="L78" s="85" t="b">
        <v>0</v>
      </c>
    </row>
    <row r="79" spans="1:12" ht="15">
      <c r="A79" s="85" t="s">
        <v>1334</v>
      </c>
      <c r="B79" s="85" t="s">
        <v>1335</v>
      </c>
      <c r="C79" s="85">
        <v>5</v>
      </c>
      <c r="D79" s="118">
        <v>0.002025641604918966</v>
      </c>
      <c r="E79" s="118">
        <v>2.822037248072585</v>
      </c>
      <c r="F79" s="85" t="s">
        <v>1733</v>
      </c>
      <c r="G79" s="85" t="b">
        <v>0</v>
      </c>
      <c r="H79" s="85" t="b">
        <v>0</v>
      </c>
      <c r="I79" s="85" t="b">
        <v>0</v>
      </c>
      <c r="J79" s="85" t="b">
        <v>0</v>
      </c>
      <c r="K79" s="85" t="b">
        <v>0</v>
      </c>
      <c r="L79" s="85" t="b">
        <v>0</v>
      </c>
    </row>
    <row r="80" spans="1:12" ht="15">
      <c r="A80" s="85" t="s">
        <v>1335</v>
      </c>
      <c r="B80" s="85" t="s">
        <v>1336</v>
      </c>
      <c r="C80" s="85">
        <v>5</v>
      </c>
      <c r="D80" s="118">
        <v>0.002025641604918966</v>
      </c>
      <c r="E80" s="118">
        <v>2.6759092123943473</v>
      </c>
      <c r="F80" s="85" t="s">
        <v>1733</v>
      </c>
      <c r="G80" s="85" t="b">
        <v>0</v>
      </c>
      <c r="H80" s="85" t="b">
        <v>0</v>
      </c>
      <c r="I80" s="85" t="b">
        <v>0</v>
      </c>
      <c r="J80" s="85" t="b">
        <v>0</v>
      </c>
      <c r="K80" s="85" t="b">
        <v>0</v>
      </c>
      <c r="L80" s="85" t="b">
        <v>0</v>
      </c>
    </row>
    <row r="81" spans="1:12" ht="15">
      <c r="A81" s="85" t="s">
        <v>1336</v>
      </c>
      <c r="B81" s="85" t="s">
        <v>1337</v>
      </c>
      <c r="C81" s="85">
        <v>5</v>
      </c>
      <c r="D81" s="118">
        <v>0.002025641604918966</v>
      </c>
      <c r="E81" s="118">
        <v>2.6759092123943473</v>
      </c>
      <c r="F81" s="85" t="s">
        <v>1733</v>
      </c>
      <c r="G81" s="85" t="b">
        <v>0</v>
      </c>
      <c r="H81" s="85" t="b">
        <v>0</v>
      </c>
      <c r="I81" s="85" t="b">
        <v>0</v>
      </c>
      <c r="J81" s="85" t="b">
        <v>0</v>
      </c>
      <c r="K81" s="85" t="b">
        <v>0</v>
      </c>
      <c r="L81" s="85" t="b">
        <v>0</v>
      </c>
    </row>
    <row r="82" spans="1:12" ht="15">
      <c r="A82" s="85" t="s">
        <v>1611</v>
      </c>
      <c r="B82" s="85" t="s">
        <v>1307</v>
      </c>
      <c r="C82" s="85">
        <v>5</v>
      </c>
      <c r="D82" s="118">
        <v>0.002025641604918966</v>
      </c>
      <c r="E82" s="118">
        <v>-0.07791450741003184</v>
      </c>
      <c r="F82" s="85" t="s">
        <v>1733</v>
      </c>
      <c r="G82" s="85" t="b">
        <v>0</v>
      </c>
      <c r="H82" s="85" t="b">
        <v>0</v>
      </c>
      <c r="I82" s="85" t="b">
        <v>0</v>
      </c>
      <c r="J82" s="85" t="b">
        <v>0</v>
      </c>
      <c r="K82" s="85" t="b">
        <v>0</v>
      </c>
      <c r="L82" s="85" t="b">
        <v>0</v>
      </c>
    </row>
    <row r="83" spans="1:12" ht="15">
      <c r="A83" s="85" t="s">
        <v>246</v>
      </c>
      <c r="B83" s="85" t="s">
        <v>245</v>
      </c>
      <c r="C83" s="85">
        <v>5</v>
      </c>
      <c r="D83" s="118">
        <v>0.002025641604918966</v>
      </c>
      <c r="E83" s="118">
        <v>2.3168872697526792</v>
      </c>
      <c r="F83" s="85" t="s">
        <v>1733</v>
      </c>
      <c r="G83" s="85" t="b">
        <v>0</v>
      </c>
      <c r="H83" s="85" t="b">
        <v>0</v>
      </c>
      <c r="I83" s="85" t="b">
        <v>0</v>
      </c>
      <c r="J83" s="85" t="b">
        <v>0</v>
      </c>
      <c r="K83" s="85" t="b">
        <v>0</v>
      </c>
      <c r="L83" s="85" t="b">
        <v>0</v>
      </c>
    </row>
    <row r="84" spans="1:12" ht="15">
      <c r="A84" s="85" t="s">
        <v>1323</v>
      </c>
      <c r="B84" s="85" t="s">
        <v>1641</v>
      </c>
      <c r="C84" s="85">
        <v>5</v>
      </c>
      <c r="D84" s="118">
        <v>0.002025641604918966</v>
      </c>
      <c r="E84" s="118">
        <v>2.374879216730366</v>
      </c>
      <c r="F84" s="85" t="s">
        <v>1733</v>
      </c>
      <c r="G84" s="85" t="b">
        <v>0</v>
      </c>
      <c r="H84" s="85" t="b">
        <v>0</v>
      </c>
      <c r="I84" s="85" t="b">
        <v>0</v>
      </c>
      <c r="J84" s="85" t="b">
        <v>0</v>
      </c>
      <c r="K84" s="85" t="b">
        <v>0</v>
      </c>
      <c r="L84" s="85" t="b">
        <v>0</v>
      </c>
    </row>
    <row r="85" spans="1:12" ht="15">
      <c r="A85" s="85" t="s">
        <v>1641</v>
      </c>
      <c r="B85" s="85" t="s">
        <v>1642</v>
      </c>
      <c r="C85" s="85">
        <v>5</v>
      </c>
      <c r="D85" s="118">
        <v>0.002025641604918966</v>
      </c>
      <c r="E85" s="118">
        <v>2.822037248072585</v>
      </c>
      <c r="F85" s="85" t="s">
        <v>1733</v>
      </c>
      <c r="G85" s="85" t="b">
        <v>0</v>
      </c>
      <c r="H85" s="85" t="b">
        <v>0</v>
      </c>
      <c r="I85" s="85" t="b">
        <v>0</v>
      </c>
      <c r="J85" s="85" t="b">
        <v>0</v>
      </c>
      <c r="K85" s="85" t="b">
        <v>0</v>
      </c>
      <c r="L85" s="85" t="b">
        <v>0</v>
      </c>
    </row>
    <row r="86" spans="1:12" ht="15">
      <c r="A86" s="85" t="s">
        <v>1642</v>
      </c>
      <c r="B86" s="85" t="s">
        <v>1643</v>
      </c>
      <c r="C86" s="85">
        <v>5</v>
      </c>
      <c r="D86" s="118">
        <v>0.002025641604918966</v>
      </c>
      <c r="E86" s="118">
        <v>2.822037248072585</v>
      </c>
      <c r="F86" s="85" t="s">
        <v>1733</v>
      </c>
      <c r="G86" s="85" t="b">
        <v>0</v>
      </c>
      <c r="H86" s="85" t="b">
        <v>0</v>
      </c>
      <c r="I86" s="85" t="b">
        <v>0</v>
      </c>
      <c r="J86" s="85" t="b">
        <v>0</v>
      </c>
      <c r="K86" s="85" t="b">
        <v>0</v>
      </c>
      <c r="L86" s="85" t="b">
        <v>0</v>
      </c>
    </row>
    <row r="87" spans="1:12" ht="15">
      <c r="A87" s="85" t="s">
        <v>1643</v>
      </c>
      <c r="B87" s="85" t="s">
        <v>1644</v>
      </c>
      <c r="C87" s="85">
        <v>5</v>
      </c>
      <c r="D87" s="118">
        <v>0.002025641604918966</v>
      </c>
      <c r="E87" s="118">
        <v>2.822037248072585</v>
      </c>
      <c r="F87" s="85" t="s">
        <v>1733</v>
      </c>
      <c r="G87" s="85" t="b">
        <v>0</v>
      </c>
      <c r="H87" s="85" t="b">
        <v>0</v>
      </c>
      <c r="I87" s="85" t="b">
        <v>0</v>
      </c>
      <c r="J87" s="85" t="b">
        <v>0</v>
      </c>
      <c r="K87" s="85" t="b">
        <v>0</v>
      </c>
      <c r="L87" s="85" t="b">
        <v>0</v>
      </c>
    </row>
    <row r="88" spans="1:12" ht="15">
      <c r="A88" s="85" t="s">
        <v>1644</v>
      </c>
      <c r="B88" s="85" t="s">
        <v>1326</v>
      </c>
      <c r="C88" s="85">
        <v>5</v>
      </c>
      <c r="D88" s="118">
        <v>0.002025641604918966</v>
      </c>
      <c r="E88" s="118">
        <v>2.6179172654166605</v>
      </c>
      <c r="F88" s="85" t="s">
        <v>1733</v>
      </c>
      <c r="G88" s="85" t="b">
        <v>0</v>
      </c>
      <c r="H88" s="85" t="b">
        <v>0</v>
      </c>
      <c r="I88" s="85" t="b">
        <v>0</v>
      </c>
      <c r="J88" s="85" t="b">
        <v>0</v>
      </c>
      <c r="K88" s="85" t="b">
        <v>0</v>
      </c>
      <c r="L88" s="85" t="b">
        <v>0</v>
      </c>
    </row>
    <row r="89" spans="1:12" ht="15">
      <c r="A89" s="85" t="s">
        <v>1326</v>
      </c>
      <c r="B89" s="85" t="s">
        <v>1323</v>
      </c>
      <c r="C89" s="85">
        <v>5</v>
      </c>
      <c r="D89" s="118">
        <v>0.002025641604918966</v>
      </c>
      <c r="E89" s="118">
        <v>2.2029439174458423</v>
      </c>
      <c r="F89" s="85" t="s">
        <v>1733</v>
      </c>
      <c r="G89" s="85" t="b">
        <v>0</v>
      </c>
      <c r="H89" s="85" t="b">
        <v>0</v>
      </c>
      <c r="I89" s="85" t="b">
        <v>0</v>
      </c>
      <c r="J89" s="85" t="b">
        <v>0</v>
      </c>
      <c r="K89" s="85" t="b">
        <v>0</v>
      </c>
      <c r="L89" s="85" t="b">
        <v>0</v>
      </c>
    </row>
    <row r="90" spans="1:12" ht="15">
      <c r="A90" s="85" t="s">
        <v>1324</v>
      </c>
      <c r="B90" s="85" t="s">
        <v>1645</v>
      </c>
      <c r="C90" s="85">
        <v>5</v>
      </c>
      <c r="D90" s="118">
        <v>0.002025641604918966</v>
      </c>
      <c r="E90" s="118">
        <v>2.6179172654166605</v>
      </c>
      <c r="F90" s="85" t="s">
        <v>1733</v>
      </c>
      <c r="G90" s="85" t="b">
        <v>0</v>
      </c>
      <c r="H90" s="85" t="b">
        <v>0</v>
      </c>
      <c r="I90" s="85" t="b">
        <v>0</v>
      </c>
      <c r="J90" s="85" t="b">
        <v>0</v>
      </c>
      <c r="K90" s="85" t="b">
        <v>0</v>
      </c>
      <c r="L90" s="85" t="b">
        <v>0</v>
      </c>
    </row>
    <row r="91" spans="1:12" ht="15">
      <c r="A91" s="85" t="s">
        <v>1645</v>
      </c>
      <c r="B91" s="85" t="s">
        <v>268</v>
      </c>
      <c r="C91" s="85">
        <v>5</v>
      </c>
      <c r="D91" s="118">
        <v>0.002025641604918966</v>
      </c>
      <c r="E91" s="118">
        <v>2.1785845715863976</v>
      </c>
      <c r="F91" s="85" t="s">
        <v>1733</v>
      </c>
      <c r="G91" s="85" t="b">
        <v>0</v>
      </c>
      <c r="H91" s="85" t="b">
        <v>0</v>
      </c>
      <c r="I91" s="85" t="b">
        <v>0</v>
      </c>
      <c r="J91" s="85" t="b">
        <v>0</v>
      </c>
      <c r="K91" s="85" t="b">
        <v>0</v>
      </c>
      <c r="L91" s="85" t="b">
        <v>0</v>
      </c>
    </row>
    <row r="92" spans="1:12" ht="15">
      <c r="A92" s="85" t="s">
        <v>268</v>
      </c>
      <c r="B92" s="85" t="s">
        <v>1646</v>
      </c>
      <c r="C92" s="85">
        <v>5</v>
      </c>
      <c r="D92" s="118">
        <v>0.002025641604918966</v>
      </c>
      <c r="E92" s="118">
        <v>2.242253651455775</v>
      </c>
      <c r="F92" s="85" t="s">
        <v>1733</v>
      </c>
      <c r="G92" s="85" t="b">
        <v>0</v>
      </c>
      <c r="H92" s="85" t="b">
        <v>0</v>
      </c>
      <c r="I92" s="85" t="b">
        <v>0</v>
      </c>
      <c r="J92" s="85" t="b">
        <v>0</v>
      </c>
      <c r="K92" s="85" t="b">
        <v>0</v>
      </c>
      <c r="L92" s="85" t="b">
        <v>0</v>
      </c>
    </row>
    <row r="93" spans="1:12" ht="15">
      <c r="A93" s="85" t="s">
        <v>1646</v>
      </c>
      <c r="B93" s="85" t="s">
        <v>1647</v>
      </c>
      <c r="C93" s="85">
        <v>5</v>
      </c>
      <c r="D93" s="118">
        <v>0.002025641604918966</v>
      </c>
      <c r="E93" s="118">
        <v>2.822037248072585</v>
      </c>
      <c r="F93" s="85" t="s">
        <v>1733</v>
      </c>
      <c r="G93" s="85" t="b">
        <v>0</v>
      </c>
      <c r="H93" s="85" t="b">
        <v>0</v>
      </c>
      <c r="I93" s="85" t="b">
        <v>0</v>
      </c>
      <c r="J93" s="85" t="b">
        <v>0</v>
      </c>
      <c r="K93" s="85" t="b">
        <v>0</v>
      </c>
      <c r="L93" s="85" t="b">
        <v>0</v>
      </c>
    </row>
    <row r="94" spans="1:12" ht="15">
      <c r="A94" s="85" t="s">
        <v>1647</v>
      </c>
      <c r="B94" s="85" t="s">
        <v>1648</v>
      </c>
      <c r="C94" s="85">
        <v>5</v>
      </c>
      <c r="D94" s="118">
        <v>0.002025641604918966</v>
      </c>
      <c r="E94" s="118">
        <v>2.822037248072585</v>
      </c>
      <c r="F94" s="85" t="s">
        <v>1733</v>
      </c>
      <c r="G94" s="85" t="b">
        <v>0</v>
      </c>
      <c r="H94" s="85" t="b">
        <v>0</v>
      </c>
      <c r="I94" s="85" t="b">
        <v>0</v>
      </c>
      <c r="J94" s="85" t="b">
        <v>0</v>
      </c>
      <c r="K94" s="85" t="b">
        <v>0</v>
      </c>
      <c r="L94" s="85" t="b">
        <v>0</v>
      </c>
    </row>
    <row r="95" spans="1:12" ht="15">
      <c r="A95" s="85" t="s">
        <v>1648</v>
      </c>
      <c r="B95" s="85" t="s">
        <v>1620</v>
      </c>
      <c r="C95" s="85">
        <v>5</v>
      </c>
      <c r="D95" s="118">
        <v>0.002025641604918966</v>
      </c>
      <c r="E95" s="118">
        <v>2.7428560020249604</v>
      </c>
      <c r="F95" s="85" t="s">
        <v>1733</v>
      </c>
      <c r="G95" s="85" t="b">
        <v>0</v>
      </c>
      <c r="H95" s="85" t="b">
        <v>0</v>
      </c>
      <c r="I95" s="85" t="b">
        <v>0</v>
      </c>
      <c r="J95" s="85" t="b">
        <v>0</v>
      </c>
      <c r="K95" s="85" t="b">
        <v>0</v>
      </c>
      <c r="L95" s="85" t="b">
        <v>0</v>
      </c>
    </row>
    <row r="96" spans="1:12" ht="15">
      <c r="A96" s="85" t="s">
        <v>1610</v>
      </c>
      <c r="B96" s="85" t="s">
        <v>1307</v>
      </c>
      <c r="C96" s="85">
        <v>5</v>
      </c>
      <c r="D96" s="118">
        <v>0.0021664173356105063</v>
      </c>
      <c r="E96" s="118">
        <v>-0.10424344613238101</v>
      </c>
      <c r="F96" s="85" t="s">
        <v>1733</v>
      </c>
      <c r="G96" s="85" t="b">
        <v>0</v>
      </c>
      <c r="H96" s="85" t="b">
        <v>0</v>
      </c>
      <c r="I96" s="85" t="b">
        <v>0</v>
      </c>
      <c r="J96" s="85" t="b">
        <v>0</v>
      </c>
      <c r="K96" s="85" t="b">
        <v>0</v>
      </c>
      <c r="L96" s="85" t="b">
        <v>0</v>
      </c>
    </row>
    <row r="97" spans="1:12" ht="15">
      <c r="A97" s="85" t="s">
        <v>1309</v>
      </c>
      <c r="B97" s="85" t="s">
        <v>1316</v>
      </c>
      <c r="C97" s="85">
        <v>4</v>
      </c>
      <c r="D97" s="118">
        <v>0.001733133868488405</v>
      </c>
      <c r="E97" s="118">
        <v>0.7890158033896745</v>
      </c>
      <c r="F97" s="85" t="s">
        <v>1733</v>
      </c>
      <c r="G97" s="85" t="b">
        <v>0</v>
      </c>
      <c r="H97" s="85" t="b">
        <v>0</v>
      </c>
      <c r="I97" s="85" t="b">
        <v>0</v>
      </c>
      <c r="J97" s="85" t="b">
        <v>0</v>
      </c>
      <c r="K97" s="85" t="b">
        <v>0</v>
      </c>
      <c r="L97" s="85" t="b">
        <v>0</v>
      </c>
    </row>
    <row r="98" spans="1:12" ht="15">
      <c r="A98" s="85" t="s">
        <v>1315</v>
      </c>
      <c r="B98" s="85" t="s">
        <v>1315</v>
      </c>
      <c r="C98" s="85">
        <v>4</v>
      </c>
      <c r="D98" s="118">
        <v>0.001733133868488405</v>
      </c>
      <c r="E98" s="118">
        <v>0.9304997904000207</v>
      </c>
      <c r="F98" s="85" t="s">
        <v>1733</v>
      </c>
      <c r="G98" s="85" t="b">
        <v>0</v>
      </c>
      <c r="H98" s="85" t="b">
        <v>0</v>
      </c>
      <c r="I98" s="85" t="b">
        <v>0</v>
      </c>
      <c r="J98" s="85" t="b">
        <v>0</v>
      </c>
      <c r="K98" s="85" t="b">
        <v>0</v>
      </c>
      <c r="L98" s="85" t="b">
        <v>0</v>
      </c>
    </row>
    <row r="99" spans="1:12" ht="15">
      <c r="A99" s="85" t="s">
        <v>1311</v>
      </c>
      <c r="B99" s="85" t="s">
        <v>1308</v>
      </c>
      <c r="C99" s="85">
        <v>4</v>
      </c>
      <c r="D99" s="118">
        <v>0.001733133868488405</v>
      </c>
      <c r="E99" s="118">
        <v>-0.42857789891804793</v>
      </c>
      <c r="F99" s="85" t="s">
        <v>1733</v>
      </c>
      <c r="G99" s="85" t="b">
        <v>0</v>
      </c>
      <c r="H99" s="85" t="b">
        <v>0</v>
      </c>
      <c r="I99" s="85" t="b">
        <v>0</v>
      </c>
      <c r="J99" s="85" t="b">
        <v>0</v>
      </c>
      <c r="K99" s="85" t="b">
        <v>0</v>
      </c>
      <c r="L99" s="85" t="b">
        <v>0</v>
      </c>
    </row>
    <row r="100" spans="1:12" ht="15">
      <c r="A100" s="85" t="s">
        <v>1342</v>
      </c>
      <c r="B100" s="85" t="s">
        <v>1307</v>
      </c>
      <c r="C100" s="85">
        <v>4</v>
      </c>
      <c r="D100" s="118">
        <v>0.001733133868488405</v>
      </c>
      <c r="E100" s="118">
        <v>-0.14679579681784474</v>
      </c>
      <c r="F100" s="85" t="s">
        <v>1733</v>
      </c>
      <c r="G100" s="85" t="b">
        <v>0</v>
      </c>
      <c r="H100" s="85" t="b">
        <v>0</v>
      </c>
      <c r="I100" s="85" t="b">
        <v>0</v>
      </c>
      <c r="J100" s="85" t="b">
        <v>0</v>
      </c>
      <c r="K100" s="85" t="b">
        <v>0</v>
      </c>
      <c r="L100" s="85" t="b">
        <v>0</v>
      </c>
    </row>
    <row r="101" spans="1:12" ht="15">
      <c r="A101" s="85" t="s">
        <v>257</v>
      </c>
      <c r="B101" s="85" t="s">
        <v>1330</v>
      </c>
      <c r="C101" s="85">
        <v>4</v>
      </c>
      <c r="D101" s="118">
        <v>0.001733133868488405</v>
      </c>
      <c r="E101" s="118">
        <v>2.9189472610806417</v>
      </c>
      <c r="F101" s="85" t="s">
        <v>1733</v>
      </c>
      <c r="G101" s="85" t="b">
        <v>0</v>
      </c>
      <c r="H101" s="85" t="b">
        <v>0</v>
      </c>
      <c r="I101" s="85" t="b">
        <v>0</v>
      </c>
      <c r="J101" s="85" t="b">
        <v>0</v>
      </c>
      <c r="K101" s="85" t="b">
        <v>0</v>
      </c>
      <c r="L101" s="85" t="b">
        <v>0</v>
      </c>
    </row>
    <row r="102" spans="1:12" ht="15">
      <c r="A102" s="85" t="s">
        <v>246</v>
      </c>
      <c r="B102" s="85" t="s">
        <v>1323</v>
      </c>
      <c r="C102" s="85">
        <v>4</v>
      </c>
      <c r="D102" s="118">
        <v>0.001733133868488405</v>
      </c>
      <c r="E102" s="118">
        <v>2.0091238914297294</v>
      </c>
      <c r="F102" s="85" t="s">
        <v>1733</v>
      </c>
      <c r="G102" s="85" t="b">
        <v>0</v>
      </c>
      <c r="H102" s="85" t="b">
        <v>0</v>
      </c>
      <c r="I102" s="85" t="b">
        <v>0</v>
      </c>
      <c r="J102" s="85" t="b">
        <v>0</v>
      </c>
      <c r="K102" s="85" t="b">
        <v>0</v>
      </c>
      <c r="L102" s="85" t="b">
        <v>0</v>
      </c>
    </row>
    <row r="103" spans="1:12" ht="15">
      <c r="A103" s="85" t="s">
        <v>1620</v>
      </c>
      <c r="B103" s="85" t="s">
        <v>1654</v>
      </c>
      <c r="C103" s="85">
        <v>4</v>
      </c>
      <c r="D103" s="118">
        <v>0.001733133868488405</v>
      </c>
      <c r="E103" s="118">
        <v>2.822037248072585</v>
      </c>
      <c r="F103" s="85" t="s">
        <v>1733</v>
      </c>
      <c r="G103" s="85" t="b">
        <v>0</v>
      </c>
      <c r="H103" s="85" t="b">
        <v>0</v>
      </c>
      <c r="I103" s="85" t="b">
        <v>0</v>
      </c>
      <c r="J103" s="85" t="b">
        <v>0</v>
      </c>
      <c r="K103" s="85" t="b">
        <v>0</v>
      </c>
      <c r="L103" s="85" t="b">
        <v>0</v>
      </c>
    </row>
    <row r="104" spans="1:12" ht="15">
      <c r="A104" s="85" t="s">
        <v>1319</v>
      </c>
      <c r="B104" s="85" t="s">
        <v>1308</v>
      </c>
      <c r="C104" s="85">
        <v>4</v>
      </c>
      <c r="D104" s="118">
        <v>0.001733133868488405</v>
      </c>
      <c r="E104" s="118">
        <v>-0.29140470589273637</v>
      </c>
      <c r="F104" s="85" t="s">
        <v>1733</v>
      </c>
      <c r="G104" s="85" t="b">
        <v>0</v>
      </c>
      <c r="H104" s="85" t="b">
        <v>0</v>
      </c>
      <c r="I104" s="85" t="b">
        <v>0</v>
      </c>
      <c r="J104" s="85" t="b">
        <v>0</v>
      </c>
      <c r="K104" s="85" t="b">
        <v>0</v>
      </c>
      <c r="L104" s="85" t="b">
        <v>0</v>
      </c>
    </row>
    <row r="105" spans="1:12" ht="15">
      <c r="A105" s="85" t="s">
        <v>1308</v>
      </c>
      <c r="B105" s="85" t="s">
        <v>1655</v>
      </c>
      <c r="C105" s="85">
        <v>4</v>
      </c>
      <c r="D105" s="118">
        <v>0.002082965356767291</v>
      </c>
      <c r="E105" s="118">
        <v>0.6465254347091375</v>
      </c>
      <c r="F105" s="85" t="s">
        <v>1733</v>
      </c>
      <c r="G105" s="85" t="b">
        <v>0</v>
      </c>
      <c r="H105" s="85" t="b">
        <v>0</v>
      </c>
      <c r="I105" s="85" t="b">
        <v>0</v>
      </c>
      <c r="J105" s="85" t="b">
        <v>0</v>
      </c>
      <c r="K105" s="85" t="b">
        <v>0</v>
      </c>
      <c r="L105" s="85" t="b">
        <v>0</v>
      </c>
    </row>
    <row r="106" spans="1:12" ht="15">
      <c r="A106" s="85" t="s">
        <v>1655</v>
      </c>
      <c r="B106" s="85" t="s">
        <v>1307</v>
      </c>
      <c r="C106" s="85">
        <v>4</v>
      </c>
      <c r="D106" s="118">
        <v>0.002082965356767291</v>
      </c>
      <c r="E106" s="118">
        <v>0.4272354709098741</v>
      </c>
      <c r="F106" s="85" t="s">
        <v>1733</v>
      </c>
      <c r="G106" s="85" t="b">
        <v>0</v>
      </c>
      <c r="H106" s="85" t="b">
        <v>0</v>
      </c>
      <c r="I106" s="85" t="b">
        <v>0</v>
      </c>
      <c r="J106" s="85" t="b">
        <v>0</v>
      </c>
      <c r="K106" s="85" t="b">
        <v>0</v>
      </c>
      <c r="L106" s="85" t="b">
        <v>0</v>
      </c>
    </row>
    <row r="107" spans="1:12" ht="15">
      <c r="A107" s="85" t="s">
        <v>1309</v>
      </c>
      <c r="B107" s="85" t="s">
        <v>1617</v>
      </c>
      <c r="C107" s="85">
        <v>4</v>
      </c>
      <c r="D107" s="118">
        <v>0.001733133868488405</v>
      </c>
      <c r="E107" s="118">
        <v>1.3008991643685488</v>
      </c>
      <c r="F107" s="85" t="s">
        <v>1733</v>
      </c>
      <c r="G107" s="85" t="b">
        <v>0</v>
      </c>
      <c r="H107" s="85" t="b">
        <v>0</v>
      </c>
      <c r="I107" s="85" t="b">
        <v>0</v>
      </c>
      <c r="J107" s="85" t="b">
        <v>0</v>
      </c>
      <c r="K107" s="85" t="b">
        <v>0</v>
      </c>
      <c r="L107" s="85" t="b">
        <v>0</v>
      </c>
    </row>
    <row r="108" spans="1:12" ht="15">
      <c r="A108" s="85" t="s">
        <v>1308</v>
      </c>
      <c r="B108" s="85" t="s">
        <v>268</v>
      </c>
      <c r="C108" s="85">
        <v>4</v>
      </c>
      <c r="D108" s="118">
        <v>0.001733133868488405</v>
      </c>
      <c r="E108" s="118">
        <v>-0.0938372547851064</v>
      </c>
      <c r="F108" s="85" t="s">
        <v>1733</v>
      </c>
      <c r="G108" s="85" t="b">
        <v>0</v>
      </c>
      <c r="H108" s="85" t="b">
        <v>0</v>
      </c>
      <c r="I108" s="85" t="b">
        <v>0</v>
      </c>
      <c r="J108" s="85" t="b">
        <v>0</v>
      </c>
      <c r="K108" s="85" t="b">
        <v>0</v>
      </c>
      <c r="L108" s="85" t="b">
        <v>0</v>
      </c>
    </row>
    <row r="109" spans="1:12" ht="15">
      <c r="A109" s="85" t="s">
        <v>1619</v>
      </c>
      <c r="B109" s="85" t="s">
        <v>1307</v>
      </c>
      <c r="C109" s="85">
        <v>3</v>
      </c>
      <c r="D109" s="118">
        <v>0.0014087452909145026</v>
      </c>
      <c r="E109" s="118">
        <v>0.12620547524589293</v>
      </c>
      <c r="F109" s="85" t="s">
        <v>1733</v>
      </c>
      <c r="G109" s="85" t="b">
        <v>0</v>
      </c>
      <c r="H109" s="85" t="b">
        <v>0</v>
      </c>
      <c r="I109" s="85" t="b">
        <v>0</v>
      </c>
      <c r="J109" s="85" t="b">
        <v>0</v>
      </c>
      <c r="K109" s="85" t="b">
        <v>0</v>
      </c>
      <c r="L109" s="85" t="b">
        <v>0</v>
      </c>
    </row>
    <row r="110" spans="1:12" ht="15">
      <c r="A110" s="85" t="s">
        <v>1308</v>
      </c>
      <c r="B110" s="85" t="s">
        <v>1342</v>
      </c>
      <c r="C110" s="85">
        <v>3</v>
      </c>
      <c r="D110" s="118">
        <v>0.0014087452909145026</v>
      </c>
      <c r="E110" s="118">
        <v>-0.02248134624943808</v>
      </c>
      <c r="F110" s="85" t="s">
        <v>1733</v>
      </c>
      <c r="G110" s="85" t="b">
        <v>0</v>
      </c>
      <c r="H110" s="85" t="b">
        <v>0</v>
      </c>
      <c r="I110" s="85" t="b">
        <v>0</v>
      </c>
      <c r="J110" s="85" t="b">
        <v>0</v>
      </c>
      <c r="K110" s="85" t="b">
        <v>0</v>
      </c>
      <c r="L110" s="85" t="b">
        <v>0</v>
      </c>
    </row>
    <row r="111" spans="1:12" ht="15">
      <c r="A111" s="85" t="s">
        <v>1311</v>
      </c>
      <c r="B111" s="85" t="s">
        <v>1309</v>
      </c>
      <c r="C111" s="85">
        <v>3</v>
      </c>
      <c r="D111" s="118">
        <v>0.0014087452909145026</v>
      </c>
      <c r="E111" s="118">
        <v>0.3724045976025106</v>
      </c>
      <c r="F111" s="85" t="s">
        <v>1733</v>
      </c>
      <c r="G111" s="85" t="b">
        <v>0</v>
      </c>
      <c r="H111" s="85" t="b">
        <v>0</v>
      </c>
      <c r="I111" s="85" t="b">
        <v>0</v>
      </c>
      <c r="J111" s="85" t="b">
        <v>0</v>
      </c>
      <c r="K111" s="85" t="b">
        <v>0</v>
      </c>
      <c r="L111" s="85" t="b">
        <v>0</v>
      </c>
    </row>
    <row r="112" spans="1:12" ht="15">
      <c r="A112" s="85" t="s">
        <v>1309</v>
      </c>
      <c r="B112" s="85" t="s">
        <v>1313</v>
      </c>
      <c r="C112" s="85">
        <v>3</v>
      </c>
      <c r="D112" s="118">
        <v>0.0014087452909145026</v>
      </c>
      <c r="E112" s="118">
        <v>0.4355977382660051</v>
      </c>
      <c r="F112" s="85" t="s">
        <v>1733</v>
      </c>
      <c r="G112" s="85" t="b">
        <v>0</v>
      </c>
      <c r="H112" s="85" t="b">
        <v>0</v>
      </c>
      <c r="I112" s="85" t="b">
        <v>0</v>
      </c>
      <c r="J112" s="85" t="b">
        <v>0</v>
      </c>
      <c r="K112" s="85" t="b">
        <v>0</v>
      </c>
      <c r="L112" s="85" t="b">
        <v>0</v>
      </c>
    </row>
    <row r="113" spans="1:12" ht="15">
      <c r="A113" s="85" t="s">
        <v>1313</v>
      </c>
      <c r="B113" s="85" t="s">
        <v>1316</v>
      </c>
      <c r="C113" s="85">
        <v>3</v>
      </c>
      <c r="D113" s="118">
        <v>0.0014087452909145026</v>
      </c>
      <c r="E113" s="118">
        <v>0.9299426453821048</v>
      </c>
      <c r="F113" s="85" t="s">
        <v>1733</v>
      </c>
      <c r="G113" s="85" t="b">
        <v>0</v>
      </c>
      <c r="H113" s="85" t="b">
        <v>0</v>
      </c>
      <c r="I113" s="85" t="b">
        <v>0</v>
      </c>
      <c r="J113" s="85" t="b">
        <v>0</v>
      </c>
      <c r="K113" s="85" t="b">
        <v>0</v>
      </c>
      <c r="L113" s="85" t="b">
        <v>0</v>
      </c>
    </row>
    <row r="114" spans="1:12" ht="15">
      <c r="A114" s="85" t="s">
        <v>1307</v>
      </c>
      <c r="B114" s="85" t="s">
        <v>1650</v>
      </c>
      <c r="C114" s="85">
        <v>3</v>
      </c>
      <c r="D114" s="118">
        <v>0.0014087452909145026</v>
      </c>
      <c r="E114" s="118">
        <v>0.30020206232176144</v>
      </c>
      <c r="F114" s="85" t="s">
        <v>1733</v>
      </c>
      <c r="G114" s="85" t="b">
        <v>0</v>
      </c>
      <c r="H114" s="85" t="b">
        <v>0</v>
      </c>
      <c r="I114" s="85" t="b">
        <v>0</v>
      </c>
      <c r="J114" s="85" t="b">
        <v>0</v>
      </c>
      <c r="K114" s="85" t="b">
        <v>0</v>
      </c>
      <c r="L114" s="85" t="b">
        <v>0</v>
      </c>
    </row>
    <row r="115" spans="1:12" ht="15">
      <c r="A115" s="85" t="s">
        <v>1307</v>
      </c>
      <c r="B115" s="85" t="s">
        <v>1610</v>
      </c>
      <c r="C115" s="85">
        <v>3</v>
      </c>
      <c r="D115" s="118">
        <v>0.0014087452909145026</v>
      </c>
      <c r="E115" s="118">
        <v>-0.3281868677285501</v>
      </c>
      <c r="F115" s="85" t="s">
        <v>1733</v>
      </c>
      <c r="G115" s="85" t="b">
        <v>0</v>
      </c>
      <c r="H115" s="85" t="b">
        <v>0</v>
      </c>
      <c r="I115" s="85" t="b">
        <v>0</v>
      </c>
      <c r="J115" s="85" t="b">
        <v>0</v>
      </c>
      <c r="K115" s="85" t="b">
        <v>0</v>
      </c>
      <c r="L115" s="85" t="b">
        <v>0</v>
      </c>
    </row>
    <row r="116" spans="1:12" ht="15">
      <c r="A116" s="85" t="s">
        <v>1658</v>
      </c>
      <c r="B116" s="85" t="s">
        <v>1659</v>
      </c>
      <c r="C116" s="85">
        <v>3</v>
      </c>
      <c r="D116" s="118">
        <v>0.0014087452909145026</v>
      </c>
      <c r="E116" s="118">
        <v>3.0438859976889416</v>
      </c>
      <c r="F116" s="85" t="s">
        <v>1733</v>
      </c>
      <c r="G116" s="85" t="b">
        <v>0</v>
      </c>
      <c r="H116" s="85" t="b">
        <v>0</v>
      </c>
      <c r="I116" s="85" t="b">
        <v>0</v>
      </c>
      <c r="J116" s="85" t="b">
        <v>0</v>
      </c>
      <c r="K116" s="85" t="b">
        <v>0</v>
      </c>
      <c r="L116" s="85" t="b">
        <v>0</v>
      </c>
    </row>
    <row r="117" spans="1:12" ht="15">
      <c r="A117" s="85" t="s">
        <v>1659</v>
      </c>
      <c r="B117" s="85" t="s">
        <v>1660</v>
      </c>
      <c r="C117" s="85">
        <v>3</v>
      </c>
      <c r="D117" s="118">
        <v>0.0014087452909145026</v>
      </c>
      <c r="E117" s="118">
        <v>3.0438859976889416</v>
      </c>
      <c r="F117" s="85" t="s">
        <v>1733</v>
      </c>
      <c r="G117" s="85" t="b">
        <v>0</v>
      </c>
      <c r="H117" s="85" t="b">
        <v>0</v>
      </c>
      <c r="I117" s="85" t="b">
        <v>0</v>
      </c>
      <c r="J117" s="85" t="b">
        <v>0</v>
      </c>
      <c r="K117" s="85" t="b">
        <v>0</v>
      </c>
      <c r="L117" s="85" t="b">
        <v>0</v>
      </c>
    </row>
    <row r="118" spans="1:12" ht="15">
      <c r="A118" s="85" t="s">
        <v>1660</v>
      </c>
      <c r="B118" s="85" t="s">
        <v>1661</v>
      </c>
      <c r="C118" s="85">
        <v>3</v>
      </c>
      <c r="D118" s="118">
        <v>0.0014087452909145026</v>
      </c>
      <c r="E118" s="118">
        <v>3.0438859976889416</v>
      </c>
      <c r="F118" s="85" t="s">
        <v>1733</v>
      </c>
      <c r="G118" s="85" t="b">
        <v>0</v>
      </c>
      <c r="H118" s="85" t="b">
        <v>0</v>
      </c>
      <c r="I118" s="85" t="b">
        <v>0</v>
      </c>
      <c r="J118" s="85" t="b">
        <v>0</v>
      </c>
      <c r="K118" s="85" t="b">
        <v>0</v>
      </c>
      <c r="L118" s="85" t="b">
        <v>0</v>
      </c>
    </row>
    <row r="119" spans="1:12" ht="15">
      <c r="A119" s="85" t="s">
        <v>1661</v>
      </c>
      <c r="B119" s="85" t="s">
        <v>1662</v>
      </c>
      <c r="C119" s="85">
        <v>3</v>
      </c>
      <c r="D119" s="118">
        <v>0.0014087452909145026</v>
      </c>
      <c r="E119" s="118">
        <v>3.0438859976889416</v>
      </c>
      <c r="F119" s="85" t="s">
        <v>1733</v>
      </c>
      <c r="G119" s="85" t="b">
        <v>0</v>
      </c>
      <c r="H119" s="85" t="b">
        <v>0</v>
      </c>
      <c r="I119" s="85" t="b">
        <v>0</v>
      </c>
      <c r="J119" s="85" t="b">
        <v>0</v>
      </c>
      <c r="K119" s="85" t="b">
        <v>0</v>
      </c>
      <c r="L119" s="85" t="b">
        <v>0</v>
      </c>
    </row>
    <row r="120" spans="1:12" ht="15">
      <c r="A120" s="85" t="s">
        <v>1662</v>
      </c>
      <c r="B120" s="85" t="s">
        <v>1663</v>
      </c>
      <c r="C120" s="85">
        <v>3</v>
      </c>
      <c r="D120" s="118">
        <v>0.0014087452909145026</v>
      </c>
      <c r="E120" s="118">
        <v>3.0438859976889416</v>
      </c>
      <c r="F120" s="85" t="s">
        <v>1733</v>
      </c>
      <c r="G120" s="85" t="b">
        <v>0</v>
      </c>
      <c r="H120" s="85" t="b">
        <v>0</v>
      </c>
      <c r="I120" s="85" t="b">
        <v>0</v>
      </c>
      <c r="J120" s="85" t="b">
        <v>0</v>
      </c>
      <c r="K120" s="85" t="b">
        <v>0</v>
      </c>
      <c r="L120" s="85" t="b">
        <v>0</v>
      </c>
    </row>
    <row r="121" spans="1:12" ht="15">
      <c r="A121" s="85" t="s">
        <v>1663</v>
      </c>
      <c r="B121" s="85" t="s">
        <v>1638</v>
      </c>
      <c r="C121" s="85">
        <v>3</v>
      </c>
      <c r="D121" s="118">
        <v>0.0014087452909145026</v>
      </c>
      <c r="E121" s="118">
        <v>2.9189472610806417</v>
      </c>
      <c r="F121" s="85" t="s">
        <v>1733</v>
      </c>
      <c r="G121" s="85" t="b">
        <v>0</v>
      </c>
      <c r="H121" s="85" t="b">
        <v>0</v>
      </c>
      <c r="I121" s="85" t="b">
        <v>0</v>
      </c>
      <c r="J121" s="85" t="b">
        <v>0</v>
      </c>
      <c r="K121" s="85" t="b">
        <v>0</v>
      </c>
      <c r="L121" s="85" t="b">
        <v>0</v>
      </c>
    </row>
    <row r="122" spans="1:12" ht="15">
      <c r="A122" s="85" t="s">
        <v>1638</v>
      </c>
      <c r="B122" s="85" t="s">
        <v>1664</v>
      </c>
      <c r="C122" s="85">
        <v>3</v>
      </c>
      <c r="D122" s="118">
        <v>0.0014087452909145026</v>
      </c>
      <c r="E122" s="118">
        <v>2.822037248072585</v>
      </c>
      <c r="F122" s="85" t="s">
        <v>1733</v>
      </c>
      <c r="G122" s="85" t="b">
        <v>0</v>
      </c>
      <c r="H122" s="85" t="b">
        <v>0</v>
      </c>
      <c r="I122" s="85" t="b">
        <v>0</v>
      </c>
      <c r="J122" s="85" t="b">
        <v>0</v>
      </c>
      <c r="K122" s="85" t="b">
        <v>0</v>
      </c>
      <c r="L122" s="85" t="b">
        <v>0</v>
      </c>
    </row>
    <row r="123" spans="1:12" ht="15">
      <c r="A123" s="85" t="s">
        <v>247</v>
      </c>
      <c r="B123" s="85" t="s">
        <v>245</v>
      </c>
      <c r="C123" s="85">
        <v>3</v>
      </c>
      <c r="D123" s="118">
        <v>0.0014087452909145026</v>
      </c>
      <c r="E123" s="118">
        <v>2.6179172654166605</v>
      </c>
      <c r="F123" s="85" t="s">
        <v>1733</v>
      </c>
      <c r="G123" s="85" t="b">
        <v>0</v>
      </c>
      <c r="H123" s="85" t="b">
        <v>0</v>
      </c>
      <c r="I123" s="85" t="b">
        <v>0</v>
      </c>
      <c r="J123" s="85" t="b">
        <v>0</v>
      </c>
      <c r="K123" s="85" t="b">
        <v>0</v>
      </c>
      <c r="L123" s="85" t="b">
        <v>0</v>
      </c>
    </row>
    <row r="124" spans="1:12" ht="15">
      <c r="A124" s="85" t="s">
        <v>1311</v>
      </c>
      <c r="B124" s="85" t="s">
        <v>1340</v>
      </c>
      <c r="C124" s="85">
        <v>3</v>
      </c>
      <c r="D124" s="118">
        <v>0.0014087452909145026</v>
      </c>
      <c r="E124" s="118">
        <v>1.8397660150330166</v>
      </c>
      <c r="F124" s="85" t="s">
        <v>1733</v>
      </c>
      <c r="G124" s="85" t="b">
        <v>0</v>
      </c>
      <c r="H124" s="85" t="b">
        <v>0</v>
      </c>
      <c r="I124" s="85" t="b">
        <v>0</v>
      </c>
      <c r="J124" s="85" t="b">
        <v>0</v>
      </c>
      <c r="K124" s="85" t="b">
        <v>0</v>
      </c>
      <c r="L124" s="85" t="b">
        <v>0</v>
      </c>
    </row>
    <row r="125" spans="1:12" ht="15">
      <c r="A125" s="85" t="s">
        <v>1340</v>
      </c>
      <c r="B125" s="85" t="s">
        <v>1307</v>
      </c>
      <c r="C125" s="85">
        <v>3</v>
      </c>
      <c r="D125" s="118">
        <v>0.0014087452909145026</v>
      </c>
      <c r="E125" s="118">
        <v>0.4272354709098741</v>
      </c>
      <c r="F125" s="85" t="s">
        <v>1733</v>
      </c>
      <c r="G125" s="85" t="b">
        <v>0</v>
      </c>
      <c r="H125" s="85" t="b">
        <v>0</v>
      </c>
      <c r="I125" s="85" t="b">
        <v>0</v>
      </c>
      <c r="J125" s="85" t="b">
        <v>0</v>
      </c>
      <c r="K125" s="85" t="b">
        <v>0</v>
      </c>
      <c r="L125" s="85" t="b">
        <v>0</v>
      </c>
    </row>
    <row r="126" spans="1:12" ht="15">
      <c r="A126" s="85" t="s">
        <v>1308</v>
      </c>
      <c r="B126" s="85" t="s">
        <v>1341</v>
      </c>
      <c r="C126" s="85">
        <v>3</v>
      </c>
      <c r="D126" s="118">
        <v>0.0014087452909145026</v>
      </c>
      <c r="E126" s="118">
        <v>0.6465254347091375</v>
      </c>
      <c r="F126" s="85" t="s">
        <v>1733</v>
      </c>
      <c r="G126" s="85" t="b">
        <v>0</v>
      </c>
      <c r="H126" s="85" t="b">
        <v>0</v>
      </c>
      <c r="I126" s="85" t="b">
        <v>0</v>
      </c>
      <c r="J126" s="85" t="b">
        <v>0</v>
      </c>
      <c r="K126" s="85" t="b">
        <v>0</v>
      </c>
      <c r="L126" s="85" t="b">
        <v>0</v>
      </c>
    </row>
    <row r="127" spans="1:12" ht="15">
      <c r="A127" s="85" t="s">
        <v>1341</v>
      </c>
      <c r="B127" s="85" t="s">
        <v>1307</v>
      </c>
      <c r="C127" s="85">
        <v>3</v>
      </c>
      <c r="D127" s="118">
        <v>0.0014087452909145026</v>
      </c>
      <c r="E127" s="118">
        <v>0.4272354709098741</v>
      </c>
      <c r="F127" s="85" t="s">
        <v>1733</v>
      </c>
      <c r="G127" s="85" t="b">
        <v>0</v>
      </c>
      <c r="H127" s="85" t="b">
        <v>0</v>
      </c>
      <c r="I127" s="85" t="b">
        <v>0</v>
      </c>
      <c r="J127" s="85" t="b">
        <v>0</v>
      </c>
      <c r="K127" s="85" t="b">
        <v>0</v>
      </c>
      <c r="L127" s="85" t="b">
        <v>0</v>
      </c>
    </row>
    <row r="128" spans="1:12" ht="15">
      <c r="A128" s="85" t="s">
        <v>1307</v>
      </c>
      <c r="B128" s="85" t="s">
        <v>1637</v>
      </c>
      <c r="C128" s="85">
        <v>3</v>
      </c>
      <c r="D128" s="118">
        <v>0.0014087452909145026</v>
      </c>
      <c r="E128" s="118">
        <v>0.203292049313705</v>
      </c>
      <c r="F128" s="85" t="s">
        <v>1733</v>
      </c>
      <c r="G128" s="85" t="b">
        <v>0</v>
      </c>
      <c r="H128" s="85" t="b">
        <v>0</v>
      </c>
      <c r="I128" s="85" t="b">
        <v>0</v>
      </c>
      <c r="J128" s="85" t="b">
        <v>0</v>
      </c>
      <c r="K128" s="85" t="b">
        <v>0</v>
      </c>
      <c r="L128" s="85" t="b">
        <v>0</v>
      </c>
    </row>
    <row r="129" spans="1:12" ht="15">
      <c r="A129" s="85" t="s">
        <v>232</v>
      </c>
      <c r="B129" s="85" t="s">
        <v>268</v>
      </c>
      <c r="C129" s="85">
        <v>3</v>
      </c>
      <c r="D129" s="118">
        <v>0.0014087452909145026</v>
      </c>
      <c r="E129" s="118">
        <v>2.0536458349780977</v>
      </c>
      <c r="F129" s="85" t="s">
        <v>1733</v>
      </c>
      <c r="G129" s="85" t="b">
        <v>0</v>
      </c>
      <c r="H129" s="85" t="b">
        <v>0</v>
      </c>
      <c r="I129" s="85" t="b">
        <v>0</v>
      </c>
      <c r="J129" s="85" t="b">
        <v>0</v>
      </c>
      <c r="K129" s="85" t="b">
        <v>0</v>
      </c>
      <c r="L129" s="85" t="b">
        <v>0</v>
      </c>
    </row>
    <row r="130" spans="1:12" ht="15">
      <c r="A130" s="85" t="s">
        <v>268</v>
      </c>
      <c r="B130" s="85" t="s">
        <v>1307</v>
      </c>
      <c r="C130" s="85">
        <v>3</v>
      </c>
      <c r="D130" s="118">
        <v>0.0014087452909145026</v>
      </c>
      <c r="E130" s="118">
        <v>-0.37439687532329247</v>
      </c>
      <c r="F130" s="85" t="s">
        <v>1733</v>
      </c>
      <c r="G130" s="85" t="b">
        <v>0</v>
      </c>
      <c r="H130" s="85" t="b">
        <v>0</v>
      </c>
      <c r="I130" s="85" t="b">
        <v>0</v>
      </c>
      <c r="J130" s="85" t="b">
        <v>0</v>
      </c>
      <c r="K130" s="85" t="b">
        <v>0</v>
      </c>
      <c r="L130" s="85" t="b">
        <v>0</v>
      </c>
    </row>
    <row r="131" spans="1:12" ht="15">
      <c r="A131" s="85" t="s">
        <v>1307</v>
      </c>
      <c r="B131" s="85" t="s">
        <v>1671</v>
      </c>
      <c r="C131" s="85">
        <v>3</v>
      </c>
      <c r="D131" s="118">
        <v>0.0014087452909145026</v>
      </c>
      <c r="E131" s="118">
        <v>0.42514079893006135</v>
      </c>
      <c r="F131" s="85" t="s">
        <v>1733</v>
      </c>
      <c r="G131" s="85" t="b">
        <v>0</v>
      </c>
      <c r="H131" s="85" t="b">
        <v>0</v>
      </c>
      <c r="I131" s="85" t="b">
        <v>0</v>
      </c>
      <c r="J131" s="85" t="b">
        <v>0</v>
      </c>
      <c r="K131" s="85" t="b">
        <v>0</v>
      </c>
      <c r="L131" s="85" t="b">
        <v>0</v>
      </c>
    </row>
    <row r="132" spans="1:12" ht="15">
      <c r="A132" s="85" t="s">
        <v>1671</v>
      </c>
      <c r="B132" s="85" t="s">
        <v>1316</v>
      </c>
      <c r="C132" s="85">
        <v>3</v>
      </c>
      <c r="D132" s="118">
        <v>0.0014087452909145026</v>
      </c>
      <c r="E132" s="118">
        <v>2.106033904437786</v>
      </c>
      <c r="F132" s="85" t="s">
        <v>1733</v>
      </c>
      <c r="G132" s="85" t="b">
        <v>0</v>
      </c>
      <c r="H132" s="85" t="b">
        <v>0</v>
      </c>
      <c r="I132" s="85" t="b">
        <v>0</v>
      </c>
      <c r="J132" s="85" t="b">
        <v>0</v>
      </c>
      <c r="K132" s="85" t="b">
        <v>0</v>
      </c>
      <c r="L132" s="85" t="b">
        <v>0</v>
      </c>
    </row>
    <row r="133" spans="1:12" ht="15">
      <c r="A133" s="85" t="s">
        <v>1316</v>
      </c>
      <c r="B133" s="85" t="s">
        <v>1311</v>
      </c>
      <c r="C133" s="85">
        <v>3</v>
      </c>
      <c r="D133" s="118">
        <v>0.0014087452909145026</v>
      </c>
      <c r="E133" s="118">
        <v>0.9288304950127372</v>
      </c>
      <c r="F133" s="85" t="s">
        <v>1733</v>
      </c>
      <c r="G133" s="85" t="b">
        <v>0</v>
      </c>
      <c r="H133" s="85" t="b">
        <v>0</v>
      </c>
      <c r="I133" s="85" t="b">
        <v>0</v>
      </c>
      <c r="J133" s="85" t="b">
        <v>0</v>
      </c>
      <c r="K133" s="85" t="b">
        <v>0</v>
      </c>
      <c r="L133" s="85" t="b">
        <v>0</v>
      </c>
    </row>
    <row r="134" spans="1:12" ht="15">
      <c r="A134" s="85" t="s">
        <v>1315</v>
      </c>
      <c r="B134" s="85" t="s">
        <v>1672</v>
      </c>
      <c r="C134" s="85">
        <v>3</v>
      </c>
      <c r="D134" s="118">
        <v>0.0014087452909145026</v>
      </c>
      <c r="E134" s="118">
        <v>1.9412236557917937</v>
      </c>
      <c r="F134" s="85" t="s">
        <v>1733</v>
      </c>
      <c r="G134" s="85" t="b">
        <v>0</v>
      </c>
      <c r="H134" s="85" t="b">
        <v>0</v>
      </c>
      <c r="I134" s="85" t="b">
        <v>0</v>
      </c>
      <c r="J134" s="85" t="b">
        <v>0</v>
      </c>
      <c r="K134" s="85" t="b">
        <v>0</v>
      </c>
      <c r="L134" s="85" t="b">
        <v>0</v>
      </c>
    </row>
    <row r="135" spans="1:12" ht="15">
      <c r="A135" s="85" t="s">
        <v>1347</v>
      </c>
      <c r="B135" s="85" t="s">
        <v>1348</v>
      </c>
      <c r="C135" s="85">
        <v>3</v>
      </c>
      <c r="D135" s="118">
        <v>0.0014087452909145026</v>
      </c>
      <c r="E135" s="118">
        <v>3.0438859976889416</v>
      </c>
      <c r="F135" s="85" t="s">
        <v>1733</v>
      </c>
      <c r="G135" s="85" t="b">
        <v>0</v>
      </c>
      <c r="H135" s="85" t="b">
        <v>0</v>
      </c>
      <c r="I135" s="85" t="b">
        <v>0</v>
      </c>
      <c r="J135" s="85" t="b">
        <v>0</v>
      </c>
      <c r="K135" s="85" t="b">
        <v>0</v>
      </c>
      <c r="L135" s="85" t="b">
        <v>0</v>
      </c>
    </row>
    <row r="136" spans="1:12" ht="15">
      <c r="A136" s="85" t="s">
        <v>1348</v>
      </c>
      <c r="B136" s="85" t="s">
        <v>1349</v>
      </c>
      <c r="C136" s="85">
        <v>3</v>
      </c>
      <c r="D136" s="118">
        <v>0.0014087452909145026</v>
      </c>
      <c r="E136" s="118">
        <v>3.0438859976889416</v>
      </c>
      <c r="F136" s="85" t="s">
        <v>1733</v>
      </c>
      <c r="G136" s="85" t="b">
        <v>0</v>
      </c>
      <c r="H136" s="85" t="b">
        <v>0</v>
      </c>
      <c r="I136" s="85" t="b">
        <v>0</v>
      </c>
      <c r="J136" s="85" t="b">
        <v>0</v>
      </c>
      <c r="K136" s="85" t="b">
        <v>0</v>
      </c>
      <c r="L136" s="85" t="b">
        <v>0</v>
      </c>
    </row>
    <row r="137" spans="1:12" ht="15">
      <c r="A137" s="85" t="s">
        <v>1349</v>
      </c>
      <c r="B137" s="85" t="s">
        <v>1350</v>
      </c>
      <c r="C137" s="85">
        <v>3</v>
      </c>
      <c r="D137" s="118">
        <v>0.0014087452909145026</v>
      </c>
      <c r="E137" s="118">
        <v>3.0438859976889416</v>
      </c>
      <c r="F137" s="85" t="s">
        <v>1733</v>
      </c>
      <c r="G137" s="85" t="b">
        <v>0</v>
      </c>
      <c r="H137" s="85" t="b">
        <v>0</v>
      </c>
      <c r="I137" s="85" t="b">
        <v>0</v>
      </c>
      <c r="J137" s="85" t="b">
        <v>0</v>
      </c>
      <c r="K137" s="85" t="b">
        <v>0</v>
      </c>
      <c r="L137" s="85" t="b">
        <v>0</v>
      </c>
    </row>
    <row r="138" spans="1:12" ht="15">
      <c r="A138" s="85" t="s">
        <v>1350</v>
      </c>
      <c r="B138" s="85" t="s">
        <v>1351</v>
      </c>
      <c r="C138" s="85">
        <v>3</v>
      </c>
      <c r="D138" s="118">
        <v>0.0014087452909145026</v>
      </c>
      <c r="E138" s="118">
        <v>3.0438859976889416</v>
      </c>
      <c r="F138" s="85" t="s">
        <v>1733</v>
      </c>
      <c r="G138" s="85" t="b">
        <v>0</v>
      </c>
      <c r="H138" s="85" t="b">
        <v>0</v>
      </c>
      <c r="I138" s="85" t="b">
        <v>0</v>
      </c>
      <c r="J138" s="85" t="b">
        <v>0</v>
      </c>
      <c r="K138" s="85" t="b">
        <v>0</v>
      </c>
      <c r="L138" s="85" t="b">
        <v>0</v>
      </c>
    </row>
    <row r="139" spans="1:12" ht="15">
      <c r="A139" s="85" t="s">
        <v>1351</v>
      </c>
      <c r="B139" s="85" t="s">
        <v>1344</v>
      </c>
      <c r="C139" s="85">
        <v>3</v>
      </c>
      <c r="D139" s="118">
        <v>0.0014087452909145026</v>
      </c>
      <c r="E139" s="118">
        <v>2.479614567250379</v>
      </c>
      <c r="F139" s="85" t="s">
        <v>1733</v>
      </c>
      <c r="G139" s="85" t="b">
        <v>0</v>
      </c>
      <c r="H139" s="85" t="b">
        <v>0</v>
      </c>
      <c r="I139" s="85" t="b">
        <v>0</v>
      </c>
      <c r="J139" s="85" t="b">
        <v>0</v>
      </c>
      <c r="K139" s="85" t="b">
        <v>0</v>
      </c>
      <c r="L139" s="85" t="b">
        <v>0</v>
      </c>
    </row>
    <row r="140" spans="1:12" ht="15">
      <c r="A140" s="85" t="s">
        <v>1344</v>
      </c>
      <c r="B140" s="85" t="s">
        <v>1352</v>
      </c>
      <c r="C140" s="85">
        <v>3</v>
      </c>
      <c r="D140" s="118">
        <v>0.0014087452909145026</v>
      </c>
      <c r="E140" s="118">
        <v>2.344915993352923</v>
      </c>
      <c r="F140" s="85" t="s">
        <v>1733</v>
      </c>
      <c r="G140" s="85" t="b">
        <v>0</v>
      </c>
      <c r="H140" s="85" t="b">
        <v>0</v>
      </c>
      <c r="I140" s="85" t="b">
        <v>0</v>
      </c>
      <c r="J140" s="85" t="b">
        <v>0</v>
      </c>
      <c r="K140" s="85" t="b">
        <v>0</v>
      </c>
      <c r="L140" s="85" t="b">
        <v>0</v>
      </c>
    </row>
    <row r="141" spans="1:12" ht="15">
      <c r="A141" s="85" t="s">
        <v>1674</v>
      </c>
      <c r="B141" s="85" t="s">
        <v>1675</v>
      </c>
      <c r="C141" s="85">
        <v>2</v>
      </c>
      <c r="D141" s="118">
        <v>0.0010414826783836455</v>
      </c>
      <c r="E141" s="118">
        <v>3.219977256744623</v>
      </c>
      <c r="F141" s="85" t="s">
        <v>1733</v>
      </c>
      <c r="G141" s="85" t="b">
        <v>0</v>
      </c>
      <c r="H141" s="85" t="b">
        <v>0</v>
      </c>
      <c r="I141" s="85" t="b">
        <v>0</v>
      </c>
      <c r="J141" s="85" t="b">
        <v>0</v>
      </c>
      <c r="K141" s="85" t="b">
        <v>0</v>
      </c>
      <c r="L141" s="85" t="b">
        <v>0</v>
      </c>
    </row>
    <row r="142" spans="1:12" ht="15">
      <c r="A142" s="85" t="s">
        <v>1675</v>
      </c>
      <c r="B142" s="85" t="s">
        <v>1676</v>
      </c>
      <c r="C142" s="85">
        <v>2</v>
      </c>
      <c r="D142" s="118">
        <v>0.0010414826783836455</v>
      </c>
      <c r="E142" s="118">
        <v>3.219977256744623</v>
      </c>
      <c r="F142" s="85" t="s">
        <v>1733</v>
      </c>
      <c r="G142" s="85" t="b">
        <v>0</v>
      </c>
      <c r="H142" s="85" t="b">
        <v>0</v>
      </c>
      <c r="I142" s="85" t="b">
        <v>0</v>
      </c>
      <c r="J142" s="85" t="b">
        <v>0</v>
      </c>
      <c r="K142" s="85" t="b">
        <v>0</v>
      </c>
      <c r="L142" s="85" t="b">
        <v>0</v>
      </c>
    </row>
    <row r="143" spans="1:12" ht="15">
      <c r="A143" s="85" t="s">
        <v>1309</v>
      </c>
      <c r="B143" s="85" t="s">
        <v>1310</v>
      </c>
      <c r="C143" s="85">
        <v>2</v>
      </c>
      <c r="D143" s="118">
        <v>0.0010414826783836455</v>
      </c>
      <c r="E143" s="118">
        <v>0.11762932068574423</v>
      </c>
      <c r="F143" s="85" t="s">
        <v>1733</v>
      </c>
      <c r="G143" s="85" t="b">
        <v>0</v>
      </c>
      <c r="H143" s="85" t="b">
        <v>0</v>
      </c>
      <c r="I143" s="85" t="b">
        <v>0</v>
      </c>
      <c r="J143" s="85" t="b">
        <v>0</v>
      </c>
      <c r="K143" s="85" t="b">
        <v>0</v>
      </c>
      <c r="L143" s="85" t="b">
        <v>0</v>
      </c>
    </row>
    <row r="144" spans="1:12" ht="15">
      <c r="A144" s="85" t="s">
        <v>1307</v>
      </c>
      <c r="B144" s="85" t="s">
        <v>1619</v>
      </c>
      <c r="C144" s="85">
        <v>2</v>
      </c>
      <c r="D144" s="118">
        <v>0.0010414826783836455</v>
      </c>
      <c r="E144" s="118">
        <v>-0.05198045578960109</v>
      </c>
      <c r="F144" s="85" t="s">
        <v>1733</v>
      </c>
      <c r="G144" s="85" t="b">
        <v>0</v>
      </c>
      <c r="H144" s="85" t="b">
        <v>0</v>
      </c>
      <c r="I144" s="85" t="b">
        <v>0</v>
      </c>
      <c r="J144" s="85" t="b">
        <v>0</v>
      </c>
      <c r="K144" s="85" t="b">
        <v>0</v>
      </c>
      <c r="L144" s="85" t="b">
        <v>0</v>
      </c>
    </row>
    <row r="145" spans="1:12" ht="15">
      <c r="A145" s="85" t="s">
        <v>1315</v>
      </c>
      <c r="B145" s="85" t="s">
        <v>1308</v>
      </c>
      <c r="C145" s="85">
        <v>2</v>
      </c>
      <c r="D145" s="118">
        <v>0.0010414826783836455</v>
      </c>
      <c r="E145" s="118">
        <v>-0.6281502538232521</v>
      </c>
      <c r="F145" s="85" t="s">
        <v>1733</v>
      </c>
      <c r="G145" s="85" t="b">
        <v>0</v>
      </c>
      <c r="H145" s="85" t="b">
        <v>0</v>
      </c>
      <c r="I145" s="85" t="b">
        <v>0</v>
      </c>
      <c r="J145" s="85" t="b">
        <v>0</v>
      </c>
      <c r="K145" s="85" t="b">
        <v>0</v>
      </c>
      <c r="L145" s="85" t="b">
        <v>0</v>
      </c>
    </row>
    <row r="146" spans="1:12" ht="15">
      <c r="A146" s="85" t="s">
        <v>1307</v>
      </c>
      <c r="B146" s="85" t="s">
        <v>1684</v>
      </c>
      <c r="C146" s="85">
        <v>2</v>
      </c>
      <c r="D146" s="118">
        <v>0.0010414826783836455</v>
      </c>
      <c r="E146" s="118">
        <v>0.42514079893006135</v>
      </c>
      <c r="F146" s="85" t="s">
        <v>1733</v>
      </c>
      <c r="G146" s="85" t="b">
        <v>0</v>
      </c>
      <c r="H146" s="85" t="b">
        <v>0</v>
      </c>
      <c r="I146" s="85" t="b">
        <v>0</v>
      </c>
      <c r="J146" s="85" t="b">
        <v>0</v>
      </c>
      <c r="K146" s="85" t="b">
        <v>0</v>
      </c>
      <c r="L146" s="85" t="b">
        <v>0</v>
      </c>
    </row>
    <row r="147" spans="1:12" ht="15">
      <c r="A147" s="85" t="s">
        <v>1684</v>
      </c>
      <c r="B147" s="85" t="s">
        <v>1307</v>
      </c>
      <c r="C147" s="85">
        <v>2</v>
      </c>
      <c r="D147" s="118">
        <v>0.0010414826783836455</v>
      </c>
      <c r="E147" s="118">
        <v>0.4272354709098741</v>
      </c>
      <c r="F147" s="85" t="s">
        <v>1733</v>
      </c>
      <c r="G147" s="85" t="b">
        <v>0</v>
      </c>
      <c r="H147" s="85" t="b">
        <v>0</v>
      </c>
      <c r="I147" s="85" t="b">
        <v>0</v>
      </c>
      <c r="J147" s="85" t="b">
        <v>0</v>
      </c>
      <c r="K147" s="85" t="b">
        <v>0</v>
      </c>
      <c r="L147" s="85" t="b">
        <v>0</v>
      </c>
    </row>
    <row r="148" spans="1:12" ht="15">
      <c r="A148" s="85" t="s">
        <v>1307</v>
      </c>
      <c r="B148" s="85" t="s">
        <v>1685</v>
      </c>
      <c r="C148" s="85">
        <v>2</v>
      </c>
      <c r="D148" s="118">
        <v>0.0010414826783836455</v>
      </c>
      <c r="E148" s="118">
        <v>0.42514079893006135</v>
      </c>
      <c r="F148" s="85" t="s">
        <v>1733</v>
      </c>
      <c r="G148" s="85" t="b">
        <v>0</v>
      </c>
      <c r="H148" s="85" t="b">
        <v>0</v>
      </c>
      <c r="I148" s="85" t="b">
        <v>0</v>
      </c>
      <c r="J148" s="85" t="b">
        <v>0</v>
      </c>
      <c r="K148" s="85" t="b">
        <v>0</v>
      </c>
      <c r="L148" s="85" t="b">
        <v>0</v>
      </c>
    </row>
    <row r="149" spans="1:12" ht="15">
      <c r="A149" s="85" t="s">
        <v>1308</v>
      </c>
      <c r="B149" s="85" t="s">
        <v>1637</v>
      </c>
      <c r="C149" s="85">
        <v>2</v>
      </c>
      <c r="D149" s="118">
        <v>0.0010414826783836455</v>
      </c>
      <c r="E149" s="118">
        <v>0.24858542603709985</v>
      </c>
      <c r="F149" s="85" t="s">
        <v>1733</v>
      </c>
      <c r="G149" s="85" t="b">
        <v>0</v>
      </c>
      <c r="H149" s="85" t="b">
        <v>0</v>
      </c>
      <c r="I149" s="85" t="b">
        <v>0</v>
      </c>
      <c r="J149" s="85" t="b">
        <v>0</v>
      </c>
      <c r="K149" s="85" t="b">
        <v>0</v>
      </c>
      <c r="L149" s="85" t="b">
        <v>0</v>
      </c>
    </row>
    <row r="150" spans="1:12" ht="15">
      <c r="A150" s="85" t="s">
        <v>1637</v>
      </c>
      <c r="B150" s="85" t="s">
        <v>1308</v>
      </c>
      <c r="C150" s="85">
        <v>2</v>
      </c>
      <c r="D150" s="118">
        <v>0.0010414826783836455</v>
      </c>
      <c r="E150" s="118">
        <v>0.2526633384575393</v>
      </c>
      <c r="F150" s="85" t="s">
        <v>1733</v>
      </c>
      <c r="G150" s="85" t="b">
        <v>0</v>
      </c>
      <c r="H150" s="85" t="b">
        <v>0</v>
      </c>
      <c r="I150" s="85" t="b">
        <v>0</v>
      </c>
      <c r="J150" s="85" t="b">
        <v>0</v>
      </c>
      <c r="K150" s="85" t="b">
        <v>0</v>
      </c>
      <c r="L150" s="85" t="b">
        <v>0</v>
      </c>
    </row>
    <row r="151" spans="1:12" ht="15">
      <c r="A151" s="85" t="s">
        <v>1310</v>
      </c>
      <c r="B151" s="85" t="s">
        <v>1310</v>
      </c>
      <c r="C151" s="85">
        <v>2</v>
      </c>
      <c r="D151" s="118">
        <v>0.0010414826783836455</v>
      </c>
      <c r="E151" s="118">
        <v>0.2513775780510511</v>
      </c>
      <c r="F151" s="85" t="s">
        <v>1733</v>
      </c>
      <c r="G151" s="85" t="b">
        <v>0</v>
      </c>
      <c r="H151" s="85" t="b">
        <v>0</v>
      </c>
      <c r="I151" s="85" t="b">
        <v>0</v>
      </c>
      <c r="J151" s="85" t="b">
        <v>0</v>
      </c>
      <c r="K151" s="85" t="b">
        <v>0</v>
      </c>
      <c r="L151" s="85" t="b">
        <v>0</v>
      </c>
    </row>
    <row r="152" spans="1:12" ht="15">
      <c r="A152" s="85" t="s">
        <v>1650</v>
      </c>
      <c r="B152" s="85" t="s">
        <v>1308</v>
      </c>
      <c r="C152" s="85">
        <v>2</v>
      </c>
      <c r="D152" s="118">
        <v>0.0010414826783836455</v>
      </c>
      <c r="E152" s="118">
        <v>0.3495733514655957</v>
      </c>
      <c r="F152" s="85" t="s">
        <v>1733</v>
      </c>
      <c r="G152" s="85" t="b">
        <v>0</v>
      </c>
      <c r="H152" s="85" t="b">
        <v>0</v>
      </c>
      <c r="I152" s="85" t="b">
        <v>0</v>
      </c>
      <c r="J152" s="85" t="b">
        <v>0</v>
      </c>
      <c r="K152" s="85" t="b">
        <v>0</v>
      </c>
      <c r="L152" s="85" t="b">
        <v>0</v>
      </c>
    </row>
    <row r="153" spans="1:12" ht="15">
      <c r="A153" s="85" t="s">
        <v>1307</v>
      </c>
      <c r="B153" s="85" t="s">
        <v>1616</v>
      </c>
      <c r="C153" s="85">
        <v>2</v>
      </c>
      <c r="D153" s="118">
        <v>0.0010414826783836455</v>
      </c>
      <c r="E153" s="118">
        <v>-0.11892724542021425</v>
      </c>
      <c r="F153" s="85" t="s">
        <v>1733</v>
      </c>
      <c r="G153" s="85" t="b">
        <v>0</v>
      </c>
      <c r="H153" s="85" t="b">
        <v>0</v>
      </c>
      <c r="I153" s="85" t="b">
        <v>0</v>
      </c>
      <c r="J153" s="85" t="b">
        <v>0</v>
      </c>
      <c r="K153" s="85" t="b">
        <v>0</v>
      </c>
      <c r="L153" s="85" t="b">
        <v>0</v>
      </c>
    </row>
    <row r="154" spans="1:12" ht="15">
      <c r="A154" s="85" t="s">
        <v>1616</v>
      </c>
      <c r="B154" s="85" t="s">
        <v>1311</v>
      </c>
      <c r="C154" s="85">
        <v>2</v>
      </c>
      <c r="D154" s="118">
        <v>0.0010414826783836455</v>
      </c>
      <c r="E154" s="118">
        <v>1.2113770849827052</v>
      </c>
      <c r="F154" s="85" t="s">
        <v>1733</v>
      </c>
      <c r="G154" s="85" t="b">
        <v>0</v>
      </c>
      <c r="H154" s="85" t="b">
        <v>0</v>
      </c>
      <c r="I154" s="85" t="b">
        <v>0</v>
      </c>
      <c r="J154" s="85" t="b">
        <v>0</v>
      </c>
      <c r="K154" s="85" t="b">
        <v>0</v>
      </c>
      <c r="L154" s="85" t="b">
        <v>0</v>
      </c>
    </row>
    <row r="155" spans="1:12" ht="15">
      <c r="A155" s="85" t="s">
        <v>1650</v>
      </c>
      <c r="B155" s="85" t="s">
        <v>1307</v>
      </c>
      <c r="C155" s="85">
        <v>2</v>
      </c>
      <c r="D155" s="118">
        <v>0.0010414826783836455</v>
      </c>
      <c r="E155" s="118">
        <v>0.12620547524589293</v>
      </c>
      <c r="F155" s="85" t="s">
        <v>1733</v>
      </c>
      <c r="G155" s="85" t="b">
        <v>0</v>
      </c>
      <c r="H155" s="85" t="b">
        <v>0</v>
      </c>
      <c r="I155" s="85" t="b">
        <v>0</v>
      </c>
      <c r="J155" s="85" t="b">
        <v>0</v>
      </c>
      <c r="K155" s="85" t="b">
        <v>0</v>
      </c>
      <c r="L155" s="85" t="b">
        <v>0</v>
      </c>
    </row>
    <row r="156" spans="1:12" ht="15">
      <c r="A156" s="85" t="s">
        <v>1307</v>
      </c>
      <c r="B156" s="85" t="s">
        <v>1612</v>
      </c>
      <c r="C156" s="85">
        <v>2</v>
      </c>
      <c r="D156" s="118">
        <v>0.0010414826783836455</v>
      </c>
      <c r="E156" s="118">
        <v>-0.41995724108419547</v>
      </c>
      <c r="F156" s="85" t="s">
        <v>1733</v>
      </c>
      <c r="G156" s="85" t="b">
        <v>0</v>
      </c>
      <c r="H156" s="85" t="b">
        <v>0</v>
      </c>
      <c r="I156" s="85" t="b">
        <v>0</v>
      </c>
      <c r="J156" s="85" t="b">
        <v>0</v>
      </c>
      <c r="K156" s="85" t="b">
        <v>0</v>
      </c>
      <c r="L156" s="85" t="b">
        <v>0</v>
      </c>
    </row>
    <row r="157" spans="1:12" ht="15">
      <c r="A157" s="85" t="s">
        <v>1686</v>
      </c>
      <c r="B157" s="85" t="s">
        <v>1687</v>
      </c>
      <c r="C157" s="85">
        <v>2</v>
      </c>
      <c r="D157" s="118">
        <v>0.0010414826783836455</v>
      </c>
      <c r="E157" s="118">
        <v>3.219977256744623</v>
      </c>
      <c r="F157" s="85" t="s">
        <v>1733</v>
      </c>
      <c r="G157" s="85" t="b">
        <v>0</v>
      </c>
      <c r="H157" s="85" t="b">
        <v>0</v>
      </c>
      <c r="I157" s="85" t="b">
        <v>0</v>
      </c>
      <c r="J157" s="85" t="b">
        <v>0</v>
      </c>
      <c r="K157" s="85" t="b">
        <v>0</v>
      </c>
      <c r="L157" s="85" t="b">
        <v>0</v>
      </c>
    </row>
    <row r="158" spans="1:12" ht="15">
      <c r="A158" s="85" t="s">
        <v>1687</v>
      </c>
      <c r="B158" s="85" t="s">
        <v>1344</v>
      </c>
      <c r="C158" s="85">
        <v>2</v>
      </c>
      <c r="D158" s="118">
        <v>0.0010414826783836455</v>
      </c>
      <c r="E158" s="118">
        <v>2.479614567250379</v>
      </c>
      <c r="F158" s="85" t="s">
        <v>1733</v>
      </c>
      <c r="G158" s="85" t="b">
        <v>0</v>
      </c>
      <c r="H158" s="85" t="b">
        <v>0</v>
      </c>
      <c r="I158" s="85" t="b">
        <v>0</v>
      </c>
      <c r="J158" s="85" t="b">
        <v>0</v>
      </c>
      <c r="K158" s="85" t="b">
        <v>0</v>
      </c>
      <c r="L158" s="85" t="b">
        <v>0</v>
      </c>
    </row>
    <row r="159" spans="1:12" ht="15">
      <c r="A159" s="85" t="s">
        <v>1344</v>
      </c>
      <c r="B159" s="85" t="s">
        <v>1657</v>
      </c>
      <c r="C159" s="85">
        <v>2</v>
      </c>
      <c r="D159" s="118">
        <v>0.0010414826783836455</v>
      </c>
      <c r="E159" s="118">
        <v>2.344915993352923</v>
      </c>
      <c r="F159" s="85" t="s">
        <v>1733</v>
      </c>
      <c r="G159" s="85" t="b">
        <v>0</v>
      </c>
      <c r="H159" s="85" t="b">
        <v>0</v>
      </c>
      <c r="I159" s="85" t="b">
        <v>0</v>
      </c>
      <c r="J159" s="85" t="b">
        <v>0</v>
      </c>
      <c r="K159" s="85" t="b">
        <v>0</v>
      </c>
      <c r="L159" s="85" t="b">
        <v>0</v>
      </c>
    </row>
    <row r="160" spans="1:12" ht="15">
      <c r="A160" s="85" t="s">
        <v>1638</v>
      </c>
      <c r="B160" s="85" t="s">
        <v>1692</v>
      </c>
      <c r="C160" s="85">
        <v>2</v>
      </c>
      <c r="D160" s="118">
        <v>0.0010414826783836455</v>
      </c>
      <c r="E160" s="118">
        <v>2.822037248072585</v>
      </c>
      <c r="F160" s="85" t="s">
        <v>1733</v>
      </c>
      <c r="G160" s="85" t="b">
        <v>0</v>
      </c>
      <c r="H160" s="85" t="b">
        <v>0</v>
      </c>
      <c r="I160" s="85" t="b">
        <v>0</v>
      </c>
      <c r="J160" s="85" t="b">
        <v>0</v>
      </c>
      <c r="K160" s="85" t="b">
        <v>0</v>
      </c>
      <c r="L160" s="85" t="b">
        <v>0</v>
      </c>
    </row>
    <row r="161" spans="1:12" ht="15">
      <c r="A161" s="85" t="s">
        <v>1693</v>
      </c>
      <c r="B161" s="85" t="s">
        <v>1694</v>
      </c>
      <c r="C161" s="85">
        <v>2</v>
      </c>
      <c r="D161" s="118">
        <v>0.0010414826783836455</v>
      </c>
      <c r="E161" s="118">
        <v>3.219977256744623</v>
      </c>
      <c r="F161" s="85" t="s">
        <v>1733</v>
      </c>
      <c r="G161" s="85" t="b">
        <v>0</v>
      </c>
      <c r="H161" s="85" t="b">
        <v>0</v>
      </c>
      <c r="I161" s="85" t="b">
        <v>0</v>
      </c>
      <c r="J161" s="85" t="b">
        <v>0</v>
      </c>
      <c r="K161" s="85" t="b">
        <v>0</v>
      </c>
      <c r="L161" s="85" t="b">
        <v>0</v>
      </c>
    </row>
    <row r="162" spans="1:12" ht="15">
      <c r="A162" s="85" t="s">
        <v>1694</v>
      </c>
      <c r="B162" s="85" t="s">
        <v>1695</v>
      </c>
      <c r="C162" s="85">
        <v>2</v>
      </c>
      <c r="D162" s="118">
        <v>0.0010414826783836455</v>
      </c>
      <c r="E162" s="118">
        <v>3.219977256744623</v>
      </c>
      <c r="F162" s="85" t="s">
        <v>1733</v>
      </c>
      <c r="G162" s="85" t="b">
        <v>0</v>
      </c>
      <c r="H162" s="85" t="b">
        <v>0</v>
      </c>
      <c r="I162" s="85" t="b">
        <v>0</v>
      </c>
      <c r="J162" s="85" t="b">
        <v>0</v>
      </c>
      <c r="K162" s="85" t="b">
        <v>0</v>
      </c>
      <c r="L162" s="85" t="b">
        <v>0</v>
      </c>
    </row>
    <row r="163" spans="1:12" ht="15">
      <c r="A163" s="85" t="s">
        <v>1696</v>
      </c>
      <c r="B163" s="85" t="s">
        <v>1697</v>
      </c>
      <c r="C163" s="85">
        <v>2</v>
      </c>
      <c r="D163" s="118">
        <v>0.0010414826783836455</v>
      </c>
      <c r="E163" s="118">
        <v>3.219977256744623</v>
      </c>
      <c r="F163" s="85" t="s">
        <v>1733</v>
      </c>
      <c r="G163" s="85" t="b">
        <v>0</v>
      </c>
      <c r="H163" s="85" t="b">
        <v>0</v>
      </c>
      <c r="I163" s="85" t="b">
        <v>0</v>
      </c>
      <c r="J163" s="85" t="b">
        <v>0</v>
      </c>
      <c r="K163" s="85" t="b">
        <v>0</v>
      </c>
      <c r="L163" s="85" t="b">
        <v>0</v>
      </c>
    </row>
    <row r="164" spans="1:12" ht="15">
      <c r="A164" s="85" t="s">
        <v>1697</v>
      </c>
      <c r="B164" s="85" t="s">
        <v>1698</v>
      </c>
      <c r="C164" s="85">
        <v>2</v>
      </c>
      <c r="D164" s="118">
        <v>0.0010414826783836455</v>
      </c>
      <c r="E164" s="118">
        <v>3.219977256744623</v>
      </c>
      <c r="F164" s="85" t="s">
        <v>1733</v>
      </c>
      <c r="G164" s="85" t="b">
        <v>0</v>
      </c>
      <c r="H164" s="85" t="b">
        <v>0</v>
      </c>
      <c r="I164" s="85" t="b">
        <v>0</v>
      </c>
      <c r="J164" s="85" t="b">
        <v>0</v>
      </c>
      <c r="K164" s="85" t="b">
        <v>0</v>
      </c>
      <c r="L164" s="85" t="b">
        <v>0</v>
      </c>
    </row>
    <row r="165" spans="1:12" ht="15">
      <c r="A165" s="85" t="s">
        <v>1698</v>
      </c>
      <c r="B165" s="85" t="s">
        <v>1699</v>
      </c>
      <c r="C165" s="85">
        <v>2</v>
      </c>
      <c r="D165" s="118">
        <v>0.0010414826783836455</v>
      </c>
      <c r="E165" s="118">
        <v>3.219977256744623</v>
      </c>
      <c r="F165" s="85" t="s">
        <v>1733</v>
      </c>
      <c r="G165" s="85" t="b">
        <v>0</v>
      </c>
      <c r="H165" s="85" t="b">
        <v>0</v>
      </c>
      <c r="I165" s="85" t="b">
        <v>0</v>
      </c>
      <c r="J165" s="85" t="b">
        <v>0</v>
      </c>
      <c r="K165" s="85" t="b">
        <v>0</v>
      </c>
      <c r="L165" s="85" t="b">
        <v>0</v>
      </c>
    </row>
    <row r="166" spans="1:12" ht="15">
      <c r="A166" s="85" t="s">
        <v>1699</v>
      </c>
      <c r="B166" s="85" t="s">
        <v>1700</v>
      </c>
      <c r="C166" s="85">
        <v>2</v>
      </c>
      <c r="D166" s="118">
        <v>0.0010414826783836455</v>
      </c>
      <c r="E166" s="118">
        <v>3.219977256744623</v>
      </c>
      <c r="F166" s="85" t="s">
        <v>1733</v>
      </c>
      <c r="G166" s="85" t="b">
        <v>0</v>
      </c>
      <c r="H166" s="85" t="b">
        <v>0</v>
      </c>
      <c r="I166" s="85" t="b">
        <v>0</v>
      </c>
      <c r="J166" s="85" t="b">
        <v>0</v>
      </c>
      <c r="K166" s="85" t="b">
        <v>0</v>
      </c>
      <c r="L166" s="85" t="b">
        <v>0</v>
      </c>
    </row>
    <row r="167" spans="1:12" ht="15">
      <c r="A167" s="85" t="s">
        <v>1700</v>
      </c>
      <c r="B167" s="85" t="s">
        <v>1701</v>
      </c>
      <c r="C167" s="85">
        <v>2</v>
      </c>
      <c r="D167" s="118">
        <v>0.0010414826783836455</v>
      </c>
      <c r="E167" s="118">
        <v>3.219977256744623</v>
      </c>
      <c r="F167" s="85" t="s">
        <v>1733</v>
      </c>
      <c r="G167" s="85" t="b">
        <v>0</v>
      </c>
      <c r="H167" s="85" t="b">
        <v>0</v>
      </c>
      <c r="I167" s="85" t="b">
        <v>0</v>
      </c>
      <c r="J167" s="85" t="b">
        <v>0</v>
      </c>
      <c r="K167" s="85" t="b">
        <v>0</v>
      </c>
      <c r="L167" s="85" t="b">
        <v>0</v>
      </c>
    </row>
    <row r="168" spans="1:12" ht="15">
      <c r="A168" s="85" t="s">
        <v>1701</v>
      </c>
      <c r="B168" s="85" t="s">
        <v>1702</v>
      </c>
      <c r="C168" s="85">
        <v>2</v>
      </c>
      <c r="D168" s="118">
        <v>0.0010414826783836455</v>
      </c>
      <c r="E168" s="118">
        <v>3.219977256744623</v>
      </c>
      <c r="F168" s="85" t="s">
        <v>1733</v>
      </c>
      <c r="G168" s="85" t="b">
        <v>0</v>
      </c>
      <c r="H168" s="85" t="b">
        <v>0</v>
      </c>
      <c r="I168" s="85" t="b">
        <v>0</v>
      </c>
      <c r="J168" s="85" t="b">
        <v>0</v>
      </c>
      <c r="K168" s="85" t="b">
        <v>0</v>
      </c>
      <c r="L168" s="85" t="b">
        <v>0</v>
      </c>
    </row>
    <row r="169" spans="1:12" ht="15">
      <c r="A169" s="85" t="s">
        <v>1702</v>
      </c>
      <c r="B169" s="85" t="s">
        <v>1703</v>
      </c>
      <c r="C169" s="85">
        <v>2</v>
      </c>
      <c r="D169" s="118">
        <v>0.0010414826783836455</v>
      </c>
      <c r="E169" s="118">
        <v>3.219977256744623</v>
      </c>
      <c r="F169" s="85" t="s">
        <v>1733</v>
      </c>
      <c r="G169" s="85" t="b">
        <v>0</v>
      </c>
      <c r="H169" s="85" t="b">
        <v>0</v>
      </c>
      <c r="I169" s="85" t="b">
        <v>0</v>
      </c>
      <c r="J169" s="85" t="b">
        <v>0</v>
      </c>
      <c r="K169" s="85" t="b">
        <v>0</v>
      </c>
      <c r="L169" s="85" t="b">
        <v>0</v>
      </c>
    </row>
    <row r="170" spans="1:12" ht="15">
      <c r="A170" s="85" t="s">
        <v>1308</v>
      </c>
      <c r="B170" s="85" t="s">
        <v>1619</v>
      </c>
      <c r="C170" s="85">
        <v>2</v>
      </c>
      <c r="D170" s="118">
        <v>0.0010414826783836455</v>
      </c>
      <c r="E170" s="118">
        <v>0.16940417998947505</v>
      </c>
      <c r="F170" s="85" t="s">
        <v>1733</v>
      </c>
      <c r="G170" s="85" t="b">
        <v>0</v>
      </c>
      <c r="H170" s="85" t="b">
        <v>0</v>
      </c>
      <c r="I170" s="85" t="b">
        <v>0</v>
      </c>
      <c r="J170" s="85" t="b">
        <v>0</v>
      </c>
      <c r="K170" s="85" t="b">
        <v>0</v>
      </c>
      <c r="L170" s="85" t="b">
        <v>0</v>
      </c>
    </row>
    <row r="171" spans="1:12" ht="15">
      <c r="A171" s="85" t="s">
        <v>1314</v>
      </c>
      <c r="B171" s="85" t="s">
        <v>1611</v>
      </c>
      <c r="C171" s="85">
        <v>2</v>
      </c>
      <c r="D171" s="118">
        <v>0.0010414826783836455</v>
      </c>
      <c r="E171" s="118">
        <v>0.9946679750187599</v>
      </c>
      <c r="F171" s="85" t="s">
        <v>1733</v>
      </c>
      <c r="G171" s="85" t="b">
        <v>0</v>
      </c>
      <c r="H171" s="85" t="b">
        <v>0</v>
      </c>
      <c r="I171" s="85" t="b">
        <v>0</v>
      </c>
      <c r="J171" s="85" t="b">
        <v>0</v>
      </c>
      <c r="K171" s="85" t="b">
        <v>0</v>
      </c>
      <c r="L171" s="85" t="b">
        <v>0</v>
      </c>
    </row>
    <row r="172" spans="1:12" ht="15">
      <c r="A172" s="85" t="s">
        <v>1665</v>
      </c>
      <c r="B172" s="85" t="s">
        <v>1704</v>
      </c>
      <c r="C172" s="85">
        <v>2</v>
      </c>
      <c r="D172" s="118">
        <v>0.0010414826783836455</v>
      </c>
      <c r="E172" s="118">
        <v>3.0438859976889416</v>
      </c>
      <c r="F172" s="85" t="s">
        <v>1733</v>
      </c>
      <c r="G172" s="85" t="b">
        <v>0</v>
      </c>
      <c r="H172" s="85" t="b">
        <v>0</v>
      </c>
      <c r="I172" s="85" t="b">
        <v>0</v>
      </c>
      <c r="J172" s="85" t="b">
        <v>0</v>
      </c>
      <c r="K172" s="85" t="b">
        <v>0</v>
      </c>
      <c r="L172" s="85" t="b">
        <v>0</v>
      </c>
    </row>
    <row r="173" spans="1:12" ht="15">
      <c r="A173" s="85" t="s">
        <v>1705</v>
      </c>
      <c r="B173" s="85" t="s">
        <v>1666</v>
      </c>
      <c r="C173" s="85">
        <v>2</v>
      </c>
      <c r="D173" s="118">
        <v>0.0012163984225230884</v>
      </c>
      <c r="E173" s="118">
        <v>3.0438859976889416</v>
      </c>
      <c r="F173" s="85" t="s">
        <v>1733</v>
      </c>
      <c r="G173" s="85" t="b">
        <v>0</v>
      </c>
      <c r="H173" s="85" t="b">
        <v>0</v>
      </c>
      <c r="I173" s="85" t="b">
        <v>0</v>
      </c>
      <c r="J173" s="85" t="b">
        <v>0</v>
      </c>
      <c r="K173" s="85" t="b">
        <v>0</v>
      </c>
      <c r="L173" s="85" t="b">
        <v>0</v>
      </c>
    </row>
    <row r="174" spans="1:12" ht="15">
      <c r="A174" s="85" t="s">
        <v>1666</v>
      </c>
      <c r="B174" s="85" t="s">
        <v>1325</v>
      </c>
      <c r="C174" s="85">
        <v>2</v>
      </c>
      <c r="D174" s="118">
        <v>0.0010414826783836455</v>
      </c>
      <c r="E174" s="118">
        <v>2.441826006360979</v>
      </c>
      <c r="F174" s="85" t="s">
        <v>1733</v>
      </c>
      <c r="G174" s="85" t="b">
        <v>0</v>
      </c>
      <c r="H174" s="85" t="b">
        <v>0</v>
      </c>
      <c r="I174" s="85" t="b">
        <v>0</v>
      </c>
      <c r="J174" s="85" t="b">
        <v>0</v>
      </c>
      <c r="K174" s="85" t="b">
        <v>0</v>
      </c>
      <c r="L174" s="85" t="b">
        <v>0</v>
      </c>
    </row>
    <row r="175" spans="1:12" ht="15">
      <c r="A175" s="85" t="s">
        <v>1653</v>
      </c>
      <c r="B175" s="85" t="s">
        <v>1640</v>
      </c>
      <c r="C175" s="85">
        <v>2</v>
      </c>
      <c r="D175" s="118">
        <v>0.0010414826783836455</v>
      </c>
      <c r="E175" s="118">
        <v>2.521007252408604</v>
      </c>
      <c r="F175" s="85" t="s">
        <v>1733</v>
      </c>
      <c r="G175" s="85" t="b">
        <v>0</v>
      </c>
      <c r="H175" s="85" t="b">
        <v>0</v>
      </c>
      <c r="I175" s="85" t="b">
        <v>0</v>
      </c>
      <c r="J175" s="85" t="b">
        <v>0</v>
      </c>
      <c r="K175" s="85" t="b">
        <v>0</v>
      </c>
      <c r="L175" s="85" t="b">
        <v>0</v>
      </c>
    </row>
    <row r="176" spans="1:12" ht="15">
      <c r="A176" s="85" t="s">
        <v>1325</v>
      </c>
      <c r="B176" s="85" t="s">
        <v>1667</v>
      </c>
      <c r="C176" s="85">
        <v>2</v>
      </c>
      <c r="D176" s="118">
        <v>0.0010414826783836455</v>
      </c>
      <c r="E176" s="118">
        <v>2.441826006360979</v>
      </c>
      <c r="F176" s="85" t="s">
        <v>1733</v>
      </c>
      <c r="G176" s="85" t="b">
        <v>0</v>
      </c>
      <c r="H176" s="85" t="b">
        <v>0</v>
      </c>
      <c r="I176" s="85" t="b">
        <v>0</v>
      </c>
      <c r="J176" s="85" t="b">
        <v>0</v>
      </c>
      <c r="K176" s="85" t="b">
        <v>0</v>
      </c>
      <c r="L176" s="85" t="b">
        <v>0</v>
      </c>
    </row>
    <row r="177" spans="1:12" ht="15">
      <c r="A177" s="85" t="s">
        <v>1714</v>
      </c>
      <c r="B177" s="85" t="s">
        <v>1715</v>
      </c>
      <c r="C177" s="85">
        <v>2</v>
      </c>
      <c r="D177" s="118">
        <v>0.0010414826783836455</v>
      </c>
      <c r="E177" s="118">
        <v>3.219977256744623</v>
      </c>
      <c r="F177" s="85" t="s">
        <v>1733</v>
      </c>
      <c r="G177" s="85" t="b">
        <v>0</v>
      </c>
      <c r="H177" s="85" t="b">
        <v>0</v>
      </c>
      <c r="I177" s="85" t="b">
        <v>0</v>
      </c>
      <c r="J177" s="85" t="b">
        <v>0</v>
      </c>
      <c r="K177" s="85" t="b">
        <v>0</v>
      </c>
      <c r="L177" s="85" t="b">
        <v>0</v>
      </c>
    </row>
    <row r="178" spans="1:12" ht="15">
      <c r="A178" s="85" t="s">
        <v>1715</v>
      </c>
      <c r="B178" s="85" t="s">
        <v>1716</v>
      </c>
      <c r="C178" s="85">
        <v>2</v>
      </c>
      <c r="D178" s="118">
        <v>0.0010414826783836455</v>
      </c>
      <c r="E178" s="118">
        <v>3.219977256744623</v>
      </c>
      <c r="F178" s="85" t="s">
        <v>1733</v>
      </c>
      <c r="G178" s="85" t="b">
        <v>0</v>
      </c>
      <c r="H178" s="85" t="b">
        <v>0</v>
      </c>
      <c r="I178" s="85" t="b">
        <v>0</v>
      </c>
      <c r="J178" s="85" t="b">
        <v>0</v>
      </c>
      <c r="K178" s="85" t="b">
        <v>0</v>
      </c>
      <c r="L178" s="85" t="b">
        <v>0</v>
      </c>
    </row>
    <row r="179" spans="1:12" ht="15">
      <c r="A179" s="85" t="s">
        <v>1636</v>
      </c>
      <c r="B179" s="85" t="s">
        <v>1719</v>
      </c>
      <c r="C179" s="85">
        <v>2</v>
      </c>
      <c r="D179" s="118">
        <v>0.0012163984225230884</v>
      </c>
      <c r="E179" s="118">
        <v>2.7428560020249604</v>
      </c>
      <c r="F179" s="85" t="s">
        <v>1733</v>
      </c>
      <c r="G179" s="85" t="b">
        <v>0</v>
      </c>
      <c r="H179" s="85" t="b">
        <v>0</v>
      </c>
      <c r="I179" s="85" t="b">
        <v>0</v>
      </c>
      <c r="J179" s="85" t="b">
        <v>0</v>
      </c>
      <c r="K179" s="85" t="b">
        <v>0</v>
      </c>
      <c r="L179" s="85" t="b">
        <v>0</v>
      </c>
    </row>
    <row r="180" spans="1:12" ht="15">
      <c r="A180" s="85" t="s">
        <v>239</v>
      </c>
      <c r="B180" s="85" t="s">
        <v>1307</v>
      </c>
      <c r="C180" s="85">
        <v>2</v>
      </c>
      <c r="D180" s="118">
        <v>0.0010414826783836455</v>
      </c>
      <c r="E180" s="118">
        <v>0.4272354709098741</v>
      </c>
      <c r="F180" s="85" t="s">
        <v>1733</v>
      </c>
      <c r="G180" s="85" t="b">
        <v>0</v>
      </c>
      <c r="H180" s="85" t="b">
        <v>0</v>
      </c>
      <c r="I180" s="85" t="b">
        <v>0</v>
      </c>
      <c r="J180" s="85" t="b">
        <v>0</v>
      </c>
      <c r="K180" s="85" t="b">
        <v>0</v>
      </c>
      <c r="L180" s="85" t="b">
        <v>0</v>
      </c>
    </row>
    <row r="181" spans="1:12" ht="15">
      <c r="A181" s="85" t="s">
        <v>1307</v>
      </c>
      <c r="B181" s="85" t="s">
        <v>1720</v>
      </c>
      <c r="C181" s="85">
        <v>2</v>
      </c>
      <c r="D181" s="118">
        <v>0.0012163984225230884</v>
      </c>
      <c r="E181" s="118">
        <v>0.42514079893006135</v>
      </c>
      <c r="F181" s="85" t="s">
        <v>1733</v>
      </c>
      <c r="G181" s="85" t="b">
        <v>0</v>
      </c>
      <c r="H181" s="85" t="b">
        <v>0</v>
      </c>
      <c r="I181" s="85" t="b">
        <v>0</v>
      </c>
      <c r="J181" s="85" t="b">
        <v>0</v>
      </c>
      <c r="K181" s="85" t="b">
        <v>0</v>
      </c>
      <c r="L181" s="85" t="b">
        <v>0</v>
      </c>
    </row>
    <row r="182" spans="1:12" ht="15">
      <c r="A182" s="85" t="s">
        <v>1315</v>
      </c>
      <c r="B182" s="85" t="s">
        <v>1617</v>
      </c>
      <c r="C182" s="85">
        <v>2</v>
      </c>
      <c r="D182" s="118">
        <v>0.0010414826783836455</v>
      </c>
      <c r="E182" s="118">
        <v>1.3391636644638314</v>
      </c>
      <c r="F182" s="85" t="s">
        <v>1733</v>
      </c>
      <c r="G182" s="85" t="b">
        <v>0</v>
      </c>
      <c r="H182" s="85" t="b">
        <v>0</v>
      </c>
      <c r="I182" s="85" t="b">
        <v>0</v>
      </c>
      <c r="J182" s="85" t="b">
        <v>0</v>
      </c>
      <c r="K182" s="85" t="b">
        <v>0</v>
      </c>
      <c r="L182" s="85" t="b">
        <v>0</v>
      </c>
    </row>
    <row r="183" spans="1:12" ht="15">
      <c r="A183" s="85" t="s">
        <v>1617</v>
      </c>
      <c r="B183" s="85" t="s">
        <v>1311</v>
      </c>
      <c r="C183" s="85">
        <v>2</v>
      </c>
      <c r="D183" s="118">
        <v>0.0010414826783836455</v>
      </c>
      <c r="E183" s="118">
        <v>1.2113770849827052</v>
      </c>
      <c r="F183" s="85" t="s">
        <v>1733</v>
      </c>
      <c r="G183" s="85" t="b">
        <v>0</v>
      </c>
      <c r="H183" s="85" t="b">
        <v>0</v>
      </c>
      <c r="I183" s="85" t="b">
        <v>0</v>
      </c>
      <c r="J183" s="85" t="b">
        <v>0</v>
      </c>
      <c r="K183" s="85" t="b">
        <v>0</v>
      </c>
      <c r="L183" s="85" t="b">
        <v>0</v>
      </c>
    </row>
    <row r="184" spans="1:12" ht="15">
      <c r="A184" s="85" t="s">
        <v>1311</v>
      </c>
      <c r="B184" s="85" t="s">
        <v>1315</v>
      </c>
      <c r="C184" s="85">
        <v>2</v>
      </c>
      <c r="D184" s="118">
        <v>0.0010414826783836455</v>
      </c>
      <c r="E184" s="118">
        <v>0.5280121539772624</v>
      </c>
      <c r="F184" s="85" t="s">
        <v>1733</v>
      </c>
      <c r="G184" s="85" t="b">
        <v>0</v>
      </c>
      <c r="H184" s="85" t="b">
        <v>0</v>
      </c>
      <c r="I184" s="85" t="b">
        <v>0</v>
      </c>
      <c r="J184" s="85" t="b">
        <v>0</v>
      </c>
      <c r="K184" s="85" t="b">
        <v>0</v>
      </c>
      <c r="L184" s="85" t="b">
        <v>0</v>
      </c>
    </row>
    <row r="185" spans="1:12" ht="15">
      <c r="A185" s="85" t="s">
        <v>1307</v>
      </c>
      <c r="B185" s="85" t="s">
        <v>1617</v>
      </c>
      <c r="C185" s="85">
        <v>2</v>
      </c>
      <c r="D185" s="118">
        <v>0.0010414826783836455</v>
      </c>
      <c r="E185" s="118">
        <v>-0.17691919239790105</v>
      </c>
      <c r="F185" s="85" t="s">
        <v>1733</v>
      </c>
      <c r="G185" s="85" t="b">
        <v>0</v>
      </c>
      <c r="H185" s="85" t="b">
        <v>0</v>
      </c>
      <c r="I185" s="85" t="b">
        <v>0</v>
      </c>
      <c r="J185" s="85" t="b">
        <v>0</v>
      </c>
      <c r="K185" s="85" t="b">
        <v>0</v>
      </c>
      <c r="L185" s="85" t="b">
        <v>0</v>
      </c>
    </row>
    <row r="186" spans="1:12" ht="15">
      <c r="A186" s="85" t="s">
        <v>1617</v>
      </c>
      <c r="B186" s="85" t="s">
        <v>1308</v>
      </c>
      <c r="C186" s="85">
        <v>2</v>
      </c>
      <c r="D186" s="118">
        <v>0.0010414826783836455</v>
      </c>
      <c r="E186" s="118">
        <v>0.04854335580161451</v>
      </c>
      <c r="F186" s="85" t="s">
        <v>1733</v>
      </c>
      <c r="G186" s="85" t="b">
        <v>0</v>
      </c>
      <c r="H186" s="85" t="b">
        <v>0</v>
      </c>
      <c r="I186" s="85" t="b">
        <v>0</v>
      </c>
      <c r="J186" s="85" t="b">
        <v>0</v>
      </c>
      <c r="K186" s="85" t="b">
        <v>0</v>
      </c>
      <c r="L186" s="85" t="b">
        <v>0</v>
      </c>
    </row>
    <row r="187" spans="1:12" ht="15">
      <c r="A187" s="85" t="s">
        <v>1314</v>
      </c>
      <c r="B187" s="85" t="s">
        <v>1313</v>
      </c>
      <c r="C187" s="85">
        <v>2</v>
      </c>
      <c r="D187" s="118">
        <v>0.0010414826783836455</v>
      </c>
      <c r="E187" s="118">
        <v>0.5553352811884972</v>
      </c>
      <c r="F187" s="85" t="s">
        <v>1733</v>
      </c>
      <c r="G187" s="85" t="b">
        <v>0</v>
      </c>
      <c r="H187" s="85" t="b">
        <v>0</v>
      </c>
      <c r="I187" s="85" t="b">
        <v>0</v>
      </c>
      <c r="J187" s="85" t="b">
        <v>0</v>
      </c>
      <c r="K187" s="85" t="b">
        <v>0</v>
      </c>
      <c r="L187" s="85" t="b">
        <v>0</v>
      </c>
    </row>
    <row r="188" spans="1:12" ht="15">
      <c r="A188" s="85" t="s">
        <v>1617</v>
      </c>
      <c r="B188" s="85" t="s">
        <v>1610</v>
      </c>
      <c r="C188" s="85">
        <v>2</v>
      </c>
      <c r="D188" s="118">
        <v>0.0010414826783836455</v>
      </c>
      <c r="E188" s="118">
        <v>1.6884983397023676</v>
      </c>
      <c r="F188" s="85" t="s">
        <v>1733</v>
      </c>
      <c r="G188" s="85" t="b">
        <v>0</v>
      </c>
      <c r="H188" s="85" t="b">
        <v>0</v>
      </c>
      <c r="I188" s="85" t="b">
        <v>0</v>
      </c>
      <c r="J188" s="85" t="b">
        <v>0</v>
      </c>
      <c r="K188" s="85" t="b">
        <v>0</v>
      </c>
      <c r="L188" s="85" t="b">
        <v>0</v>
      </c>
    </row>
    <row r="189" spans="1:12" ht="15">
      <c r="A189" s="85" t="s">
        <v>1307</v>
      </c>
      <c r="B189" s="85" t="s">
        <v>1721</v>
      </c>
      <c r="C189" s="85">
        <v>2</v>
      </c>
      <c r="D189" s="118">
        <v>0.0010414826783836455</v>
      </c>
      <c r="E189" s="118">
        <v>0.42514079893006135</v>
      </c>
      <c r="F189" s="85" t="s">
        <v>1733</v>
      </c>
      <c r="G189" s="85" t="b">
        <v>0</v>
      </c>
      <c r="H189" s="85" t="b">
        <v>0</v>
      </c>
      <c r="I189" s="85" t="b">
        <v>0</v>
      </c>
      <c r="J189" s="85" t="b">
        <v>0</v>
      </c>
      <c r="K189" s="85" t="b">
        <v>0</v>
      </c>
      <c r="L189" s="85" t="b">
        <v>0</v>
      </c>
    </row>
    <row r="190" spans="1:12" ht="15">
      <c r="A190" s="85" t="s">
        <v>1721</v>
      </c>
      <c r="B190" s="85" t="s">
        <v>1307</v>
      </c>
      <c r="C190" s="85">
        <v>2</v>
      </c>
      <c r="D190" s="118">
        <v>0.0010414826783836455</v>
      </c>
      <c r="E190" s="118">
        <v>0.4272354709098741</v>
      </c>
      <c r="F190" s="85" t="s">
        <v>1733</v>
      </c>
      <c r="G190" s="85" t="b">
        <v>0</v>
      </c>
      <c r="H190" s="85" t="b">
        <v>0</v>
      </c>
      <c r="I190" s="85" t="b">
        <v>0</v>
      </c>
      <c r="J190" s="85" t="b">
        <v>0</v>
      </c>
      <c r="K190" s="85" t="b">
        <v>0</v>
      </c>
      <c r="L190" s="85" t="b">
        <v>0</v>
      </c>
    </row>
    <row r="191" spans="1:12" ht="15">
      <c r="A191" s="85" t="s">
        <v>1308</v>
      </c>
      <c r="B191" s="85" t="s">
        <v>1722</v>
      </c>
      <c r="C191" s="85">
        <v>2</v>
      </c>
      <c r="D191" s="118">
        <v>0.0010414826783836455</v>
      </c>
      <c r="E191" s="118">
        <v>0.6465254347091375</v>
      </c>
      <c r="F191" s="85" t="s">
        <v>1733</v>
      </c>
      <c r="G191" s="85" t="b">
        <v>0</v>
      </c>
      <c r="H191" s="85" t="b">
        <v>0</v>
      </c>
      <c r="I191" s="85" t="b">
        <v>0</v>
      </c>
      <c r="J191" s="85" t="b">
        <v>0</v>
      </c>
      <c r="K191" s="85" t="b">
        <v>0</v>
      </c>
      <c r="L191" s="85" t="b">
        <v>0</v>
      </c>
    </row>
    <row r="192" spans="1:12" ht="15">
      <c r="A192" s="85" t="s">
        <v>1722</v>
      </c>
      <c r="B192" s="85" t="s">
        <v>1310</v>
      </c>
      <c r="C192" s="85">
        <v>2</v>
      </c>
      <c r="D192" s="118">
        <v>0.0010414826783836455</v>
      </c>
      <c r="E192" s="118">
        <v>1.7356774173978369</v>
      </c>
      <c r="F192" s="85" t="s">
        <v>1733</v>
      </c>
      <c r="G192" s="85" t="b">
        <v>0</v>
      </c>
      <c r="H192" s="85" t="b">
        <v>0</v>
      </c>
      <c r="I192" s="85" t="b">
        <v>0</v>
      </c>
      <c r="J192" s="85" t="b">
        <v>0</v>
      </c>
      <c r="K192" s="85" t="b">
        <v>0</v>
      </c>
      <c r="L192" s="85" t="b">
        <v>0</v>
      </c>
    </row>
    <row r="193" spans="1:12" ht="15">
      <c r="A193" s="85" t="s">
        <v>1308</v>
      </c>
      <c r="B193" s="85" t="s">
        <v>1316</v>
      </c>
      <c r="C193" s="85">
        <v>2</v>
      </c>
      <c r="D193" s="118">
        <v>0.0010414826783836455</v>
      </c>
      <c r="E193" s="118">
        <v>-0.4674179175976993</v>
      </c>
      <c r="F193" s="85" t="s">
        <v>1733</v>
      </c>
      <c r="G193" s="85" t="b">
        <v>0</v>
      </c>
      <c r="H193" s="85" t="b">
        <v>0</v>
      </c>
      <c r="I193" s="85" t="b">
        <v>0</v>
      </c>
      <c r="J193" s="85" t="b">
        <v>0</v>
      </c>
      <c r="K193" s="85" t="b">
        <v>0</v>
      </c>
      <c r="L193" s="85" t="b">
        <v>0</v>
      </c>
    </row>
    <row r="194" spans="1:12" ht="15">
      <c r="A194" s="85" t="s">
        <v>231</v>
      </c>
      <c r="B194" s="85" t="s">
        <v>1307</v>
      </c>
      <c r="C194" s="85">
        <v>2</v>
      </c>
      <c r="D194" s="118">
        <v>0.0010414826783836455</v>
      </c>
      <c r="E194" s="118">
        <v>0.4272354709098741</v>
      </c>
      <c r="F194" s="85" t="s">
        <v>1733</v>
      </c>
      <c r="G194" s="85" t="b">
        <v>0</v>
      </c>
      <c r="H194" s="85" t="b">
        <v>0</v>
      </c>
      <c r="I194" s="85" t="b">
        <v>0</v>
      </c>
      <c r="J194" s="85" t="b">
        <v>0</v>
      </c>
      <c r="K194" s="85" t="b">
        <v>0</v>
      </c>
      <c r="L194" s="85" t="b">
        <v>0</v>
      </c>
    </row>
    <row r="195" spans="1:12" ht="15">
      <c r="A195" s="85" t="s">
        <v>1637</v>
      </c>
      <c r="B195" s="85" t="s">
        <v>1307</v>
      </c>
      <c r="C195" s="85">
        <v>2</v>
      </c>
      <c r="D195" s="118">
        <v>0.0010414826783836455</v>
      </c>
      <c r="E195" s="118">
        <v>0.0292954622378365</v>
      </c>
      <c r="F195" s="85" t="s">
        <v>1733</v>
      </c>
      <c r="G195" s="85" t="b">
        <v>0</v>
      </c>
      <c r="H195" s="85" t="b">
        <v>0</v>
      </c>
      <c r="I195" s="85" t="b">
        <v>0</v>
      </c>
      <c r="J195" s="85" t="b">
        <v>0</v>
      </c>
      <c r="K195" s="85" t="b">
        <v>0</v>
      </c>
      <c r="L195" s="85" t="b">
        <v>0</v>
      </c>
    </row>
    <row r="196" spans="1:12" ht="15">
      <c r="A196" s="85" t="s">
        <v>1617</v>
      </c>
      <c r="B196" s="85" t="s">
        <v>1315</v>
      </c>
      <c r="C196" s="85">
        <v>2</v>
      </c>
      <c r="D196" s="118">
        <v>0.0010414826783836455</v>
      </c>
      <c r="E196" s="118">
        <v>1.306163404360906</v>
      </c>
      <c r="F196" s="85" t="s">
        <v>1733</v>
      </c>
      <c r="G196" s="85" t="b">
        <v>0</v>
      </c>
      <c r="H196" s="85" t="b">
        <v>0</v>
      </c>
      <c r="I196" s="85" t="b">
        <v>0</v>
      </c>
      <c r="J196" s="85" t="b">
        <v>0</v>
      </c>
      <c r="K196" s="85" t="b">
        <v>0</v>
      </c>
      <c r="L196" s="85" t="b">
        <v>0</v>
      </c>
    </row>
    <row r="197" spans="1:12" ht="15">
      <c r="A197" s="85" t="s">
        <v>1309</v>
      </c>
      <c r="B197" s="85" t="s">
        <v>1317</v>
      </c>
      <c r="C197" s="85">
        <v>2</v>
      </c>
      <c r="D197" s="118">
        <v>0.0010414826783836455</v>
      </c>
      <c r="E197" s="118">
        <v>0.5807398609625919</v>
      </c>
      <c r="F197" s="85" t="s">
        <v>1733</v>
      </c>
      <c r="G197" s="85" t="b">
        <v>0</v>
      </c>
      <c r="H197" s="85" t="b">
        <v>0</v>
      </c>
      <c r="I197" s="85" t="b">
        <v>0</v>
      </c>
      <c r="J197" s="85" t="b">
        <v>0</v>
      </c>
      <c r="K197" s="85" t="b">
        <v>0</v>
      </c>
      <c r="L197" s="85" t="b">
        <v>0</v>
      </c>
    </row>
    <row r="198" spans="1:12" ht="15">
      <c r="A198" s="85" t="s">
        <v>1308</v>
      </c>
      <c r="B198" s="85" t="s">
        <v>1723</v>
      </c>
      <c r="C198" s="85">
        <v>2</v>
      </c>
      <c r="D198" s="118">
        <v>0.0010414826783836455</v>
      </c>
      <c r="E198" s="118">
        <v>0.6465254347091375</v>
      </c>
      <c r="F198" s="85" t="s">
        <v>1733</v>
      </c>
      <c r="G198" s="85" t="b">
        <v>0</v>
      </c>
      <c r="H198" s="85" t="b">
        <v>0</v>
      </c>
      <c r="I198" s="85" t="b">
        <v>0</v>
      </c>
      <c r="J198" s="85" t="b">
        <v>0</v>
      </c>
      <c r="K198" s="85" t="b">
        <v>0</v>
      </c>
      <c r="L198" s="85" t="b">
        <v>0</v>
      </c>
    </row>
    <row r="199" spans="1:12" ht="15">
      <c r="A199" s="85" t="s">
        <v>1723</v>
      </c>
      <c r="B199" s="85" t="s">
        <v>1307</v>
      </c>
      <c r="C199" s="85">
        <v>2</v>
      </c>
      <c r="D199" s="118">
        <v>0.0010414826783836455</v>
      </c>
      <c r="E199" s="118">
        <v>0.4272354709098741</v>
      </c>
      <c r="F199" s="85" t="s">
        <v>1733</v>
      </c>
      <c r="G199" s="85" t="b">
        <v>0</v>
      </c>
      <c r="H199" s="85" t="b">
        <v>0</v>
      </c>
      <c r="I199" s="85" t="b">
        <v>0</v>
      </c>
      <c r="J199" s="85" t="b">
        <v>0</v>
      </c>
      <c r="K199" s="85" t="b">
        <v>0</v>
      </c>
      <c r="L199" s="85" t="b">
        <v>0</v>
      </c>
    </row>
    <row r="200" spans="1:12" ht="15">
      <c r="A200" s="85" t="s">
        <v>1724</v>
      </c>
      <c r="B200" s="85" t="s">
        <v>1673</v>
      </c>
      <c r="C200" s="85">
        <v>2</v>
      </c>
      <c r="D200" s="118">
        <v>0.0010414826783836455</v>
      </c>
      <c r="E200" s="118">
        <v>3.0438859976889416</v>
      </c>
      <c r="F200" s="85" t="s">
        <v>1733</v>
      </c>
      <c r="G200" s="85" t="b">
        <v>0</v>
      </c>
      <c r="H200" s="85" t="b">
        <v>0</v>
      </c>
      <c r="I200" s="85" t="b">
        <v>0</v>
      </c>
      <c r="J200" s="85" t="b">
        <v>0</v>
      </c>
      <c r="K200" s="85" t="b">
        <v>0</v>
      </c>
      <c r="L200" s="85" t="b">
        <v>0</v>
      </c>
    </row>
    <row r="201" spans="1:12" ht="15">
      <c r="A201" s="85" t="s">
        <v>1673</v>
      </c>
      <c r="B201" s="85" t="s">
        <v>1725</v>
      </c>
      <c r="C201" s="85">
        <v>2</v>
      </c>
      <c r="D201" s="118">
        <v>0.0010414826783836455</v>
      </c>
      <c r="E201" s="118">
        <v>3.0438859976889416</v>
      </c>
      <c r="F201" s="85" t="s">
        <v>1733</v>
      </c>
      <c r="G201" s="85" t="b">
        <v>0</v>
      </c>
      <c r="H201" s="85" t="b">
        <v>0</v>
      </c>
      <c r="I201" s="85" t="b">
        <v>0</v>
      </c>
      <c r="J201" s="85" t="b">
        <v>0</v>
      </c>
      <c r="K201" s="85" t="b">
        <v>0</v>
      </c>
      <c r="L201" s="85" t="b">
        <v>0</v>
      </c>
    </row>
    <row r="202" spans="1:12" ht="15">
      <c r="A202" s="85" t="s">
        <v>1725</v>
      </c>
      <c r="B202" s="85" t="s">
        <v>1726</v>
      </c>
      <c r="C202" s="85">
        <v>2</v>
      </c>
      <c r="D202" s="118">
        <v>0.0010414826783836455</v>
      </c>
      <c r="E202" s="118">
        <v>3.219977256744623</v>
      </c>
      <c r="F202" s="85" t="s">
        <v>1733</v>
      </c>
      <c r="G202" s="85" t="b">
        <v>0</v>
      </c>
      <c r="H202" s="85" t="b">
        <v>0</v>
      </c>
      <c r="I202" s="85" t="b">
        <v>0</v>
      </c>
      <c r="J202" s="85" t="b">
        <v>0</v>
      </c>
      <c r="K202" s="85" t="b">
        <v>0</v>
      </c>
      <c r="L202" s="85" t="b">
        <v>0</v>
      </c>
    </row>
    <row r="203" spans="1:12" ht="15">
      <c r="A203" s="85" t="s">
        <v>1344</v>
      </c>
      <c r="B203" s="85" t="s">
        <v>1727</v>
      </c>
      <c r="C203" s="85">
        <v>2</v>
      </c>
      <c r="D203" s="118">
        <v>0.0010414826783836455</v>
      </c>
      <c r="E203" s="118">
        <v>2.344915993352923</v>
      </c>
      <c r="F203" s="85" t="s">
        <v>1733</v>
      </c>
      <c r="G203" s="85" t="b">
        <v>0</v>
      </c>
      <c r="H203" s="85" t="b">
        <v>0</v>
      </c>
      <c r="I203" s="85" t="b">
        <v>0</v>
      </c>
      <c r="J203" s="85" t="b">
        <v>0</v>
      </c>
      <c r="K203" s="85" t="b">
        <v>0</v>
      </c>
      <c r="L203" s="85" t="b">
        <v>0</v>
      </c>
    </row>
    <row r="204" spans="1:12" ht="15">
      <c r="A204" s="85" t="s">
        <v>1727</v>
      </c>
      <c r="B204" s="85" t="s">
        <v>1728</v>
      </c>
      <c r="C204" s="85">
        <v>2</v>
      </c>
      <c r="D204" s="118">
        <v>0.0010414826783836455</v>
      </c>
      <c r="E204" s="118">
        <v>3.219977256744623</v>
      </c>
      <c r="F204" s="85" t="s">
        <v>1733</v>
      </c>
      <c r="G204" s="85" t="b">
        <v>0</v>
      </c>
      <c r="H204" s="85" t="b">
        <v>0</v>
      </c>
      <c r="I204" s="85" t="b">
        <v>0</v>
      </c>
      <c r="J204" s="85" t="b">
        <v>0</v>
      </c>
      <c r="K204" s="85" t="b">
        <v>0</v>
      </c>
      <c r="L204" s="85" t="b">
        <v>0</v>
      </c>
    </row>
    <row r="205" spans="1:12" ht="15">
      <c r="A205" s="85" t="s">
        <v>1728</v>
      </c>
      <c r="B205" s="85" t="s">
        <v>1729</v>
      </c>
      <c r="C205" s="85">
        <v>2</v>
      </c>
      <c r="D205" s="118">
        <v>0.0010414826783836455</v>
      </c>
      <c r="E205" s="118">
        <v>3.219977256744623</v>
      </c>
      <c r="F205" s="85" t="s">
        <v>1733</v>
      </c>
      <c r="G205" s="85" t="b">
        <v>0</v>
      </c>
      <c r="H205" s="85" t="b">
        <v>0</v>
      </c>
      <c r="I205" s="85" t="b">
        <v>0</v>
      </c>
      <c r="J205" s="85" t="b">
        <v>0</v>
      </c>
      <c r="K205" s="85" t="b">
        <v>0</v>
      </c>
      <c r="L205" s="85" t="b">
        <v>0</v>
      </c>
    </row>
    <row r="206" spans="1:12" ht="15">
      <c r="A206" s="85" t="s">
        <v>1729</v>
      </c>
      <c r="B206" s="85" t="s">
        <v>1651</v>
      </c>
      <c r="C206" s="85">
        <v>2</v>
      </c>
      <c r="D206" s="118">
        <v>0.0010414826783836455</v>
      </c>
      <c r="E206" s="118">
        <v>2.9189472610806417</v>
      </c>
      <c r="F206" s="85" t="s">
        <v>1733</v>
      </c>
      <c r="G206" s="85" t="b">
        <v>0</v>
      </c>
      <c r="H206" s="85" t="b">
        <v>0</v>
      </c>
      <c r="I206" s="85" t="b">
        <v>0</v>
      </c>
      <c r="J206" s="85" t="b">
        <v>0</v>
      </c>
      <c r="K206" s="85" t="b">
        <v>0</v>
      </c>
      <c r="L206" s="85" t="b">
        <v>0</v>
      </c>
    </row>
    <row r="207" spans="1:12" ht="15">
      <c r="A207" s="85" t="s">
        <v>1651</v>
      </c>
      <c r="B207" s="85" t="s">
        <v>1730</v>
      </c>
      <c r="C207" s="85">
        <v>2</v>
      </c>
      <c r="D207" s="118">
        <v>0.0010414826783836455</v>
      </c>
      <c r="E207" s="118">
        <v>2.9189472610806417</v>
      </c>
      <c r="F207" s="85" t="s">
        <v>1733</v>
      </c>
      <c r="G207" s="85" t="b">
        <v>0</v>
      </c>
      <c r="H207" s="85" t="b">
        <v>0</v>
      </c>
      <c r="I207" s="85" t="b">
        <v>0</v>
      </c>
      <c r="J207" s="85" t="b">
        <v>0</v>
      </c>
      <c r="K207" s="85" t="b">
        <v>0</v>
      </c>
      <c r="L207" s="85" t="b">
        <v>0</v>
      </c>
    </row>
    <row r="208" spans="1:12" ht="15">
      <c r="A208" s="85" t="s">
        <v>1730</v>
      </c>
      <c r="B208" s="85" t="s">
        <v>1656</v>
      </c>
      <c r="C208" s="85">
        <v>2</v>
      </c>
      <c r="D208" s="118">
        <v>0.0010414826783836455</v>
      </c>
      <c r="E208" s="118">
        <v>2.9189472610806417</v>
      </c>
      <c r="F208" s="85" t="s">
        <v>1733</v>
      </c>
      <c r="G208" s="85" t="b">
        <v>0</v>
      </c>
      <c r="H208" s="85" t="b">
        <v>0</v>
      </c>
      <c r="I208" s="85" t="b">
        <v>0</v>
      </c>
      <c r="J208" s="85" t="b">
        <v>0</v>
      </c>
      <c r="K208" s="85" t="b">
        <v>0</v>
      </c>
      <c r="L208" s="85" t="b">
        <v>0</v>
      </c>
    </row>
    <row r="209" spans="1:12" ht="15">
      <c r="A209" s="85" t="s">
        <v>1656</v>
      </c>
      <c r="B209" s="85" t="s">
        <v>1656</v>
      </c>
      <c r="C209" s="85">
        <v>2</v>
      </c>
      <c r="D209" s="118">
        <v>0.0010414826783836455</v>
      </c>
      <c r="E209" s="118">
        <v>2.9189472610806417</v>
      </c>
      <c r="F209" s="85" t="s">
        <v>1733</v>
      </c>
      <c r="G209" s="85" t="b">
        <v>0</v>
      </c>
      <c r="H209" s="85" t="b">
        <v>0</v>
      </c>
      <c r="I209" s="85" t="b">
        <v>0</v>
      </c>
      <c r="J209" s="85" t="b">
        <v>0</v>
      </c>
      <c r="K209" s="85" t="b">
        <v>0</v>
      </c>
      <c r="L209" s="85" t="b">
        <v>0</v>
      </c>
    </row>
    <row r="210" spans="1:12" ht="15">
      <c r="A210" s="85" t="s">
        <v>1307</v>
      </c>
      <c r="B210" s="85" t="s">
        <v>1307</v>
      </c>
      <c r="C210" s="85">
        <v>137</v>
      </c>
      <c r="D210" s="118">
        <v>0.06288276319239505</v>
      </c>
      <c r="E210" s="118">
        <v>0.022064956724433184</v>
      </c>
      <c r="F210" s="85" t="s">
        <v>1221</v>
      </c>
      <c r="G210" s="85" t="b">
        <v>0</v>
      </c>
      <c r="H210" s="85" t="b">
        <v>0</v>
      </c>
      <c r="I210" s="85" t="b">
        <v>0</v>
      </c>
      <c r="J210" s="85" t="b">
        <v>0</v>
      </c>
      <c r="K210" s="85" t="b">
        <v>0</v>
      </c>
      <c r="L210" s="85" t="b">
        <v>0</v>
      </c>
    </row>
    <row r="211" spans="1:12" ht="15">
      <c r="A211" s="85" t="s">
        <v>1307</v>
      </c>
      <c r="B211" s="85" t="s">
        <v>1308</v>
      </c>
      <c r="C211" s="85">
        <v>112</v>
      </c>
      <c r="D211" s="118">
        <v>0.05612085631594359</v>
      </c>
      <c r="E211" s="118">
        <v>0.137387924541134</v>
      </c>
      <c r="F211" s="85" t="s">
        <v>1221</v>
      </c>
      <c r="G211" s="85" t="b">
        <v>0</v>
      </c>
      <c r="H211" s="85" t="b">
        <v>0</v>
      </c>
      <c r="I211" s="85" t="b">
        <v>0</v>
      </c>
      <c r="J211" s="85" t="b">
        <v>0</v>
      </c>
      <c r="K211" s="85" t="b">
        <v>0</v>
      </c>
      <c r="L211" s="85" t="b">
        <v>0</v>
      </c>
    </row>
    <row r="212" spans="1:12" ht="15">
      <c r="A212" s="85" t="s">
        <v>1308</v>
      </c>
      <c r="B212" s="85" t="s">
        <v>1307</v>
      </c>
      <c r="C212" s="85">
        <v>92</v>
      </c>
      <c r="D212" s="118">
        <v>0.04222784097591493</v>
      </c>
      <c r="E212" s="118">
        <v>0.048382514346182647</v>
      </c>
      <c r="F212" s="85" t="s">
        <v>1221</v>
      </c>
      <c r="G212" s="85" t="b">
        <v>0</v>
      </c>
      <c r="H212" s="85" t="b">
        <v>0</v>
      </c>
      <c r="I212" s="85" t="b">
        <v>0</v>
      </c>
      <c r="J212" s="85" t="b">
        <v>0</v>
      </c>
      <c r="K212" s="85" t="b">
        <v>0</v>
      </c>
      <c r="L212" s="85" t="b">
        <v>0</v>
      </c>
    </row>
    <row r="213" spans="1:12" ht="15">
      <c r="A213" s="85" t="s">
        <v>1308</v>
      </c>
      <c r="B213" s="85" t="s">
        <v>1308</v>
      </c>
      <c r="C213" s="85">
        <v>55</v>
      </c>
      <c r="D213" s="118">
        <v>0.03289705472352131</v>
      </c>
      <c r="E213" s="118">
        <v>0.02778288879779718</v>
      </c>
      <c r="F213" s="85" t="s">
        <v>1221</v>
      </c>
      <c r="G213" s="85" t="b">
        <v>0</v>
      </c>
      <c r="H213" s="85" t="b">
        <v>0</v>
      </c>
      <c r="I213" s="85" t="b">
        <v>0</v>
      </c>
      <c r="J213" s="85" t="b">
        <v>0</v>
      </c>
      <c r="K213" s="85" t="b">
        <v>0</v>
      </c>
      <c r="L213" s="85" t="b">
        <v>0</v>
      </c>
    </row>
    <row r="214" spans="1:12" ht="15">
      <c r="A214" s="85" t="s">
        <v>1313</v>
      </c>
      <c r="B214" s="85" t="s">
        <v>1307</v>
      </c>
      <c r="C214" s="85">
        <v>15</v>
      </c>
      <c r="D214" s="118">
        <v>0.009826364813624653</v>
      </c>
      <c r="E214" s="118">
        <v>0.19112554082300875</v>
      </c>
      <c r="F214" s="85" t="s">
        <v>1221</v>
      </c>
      <c r="G214" s="85" t="b">
        <v>0</v>
      </c>
      <c r="H214" s="85" t="b">
        <v>0</v>
      </c>
      <c r="I214" s="85" t="b">
        <v>0</v>
      </c>
      <c r="J214" s="85" t="b">
        <v>0</v>
      </c>
      <c r="K214" s="85" t="b">
        <v>0</v>
      </c>
      <c r="L214" s="85" t="b">
        <v>0</v>
      </c>
    </row>
    <row r="215" spans="1:12" ht="15">
      <c r="A215" s="85" t="s">
        <v>1310</v>
      </c>
      <c r="B215" s="85" t="s">
        <v>1307</v>
      </c>
      <c r="C215" s="85">
        <v>15</v>
      </c>
      <c r="D215" s="118">
        <v>0.010795049896770867</v>
      </c>
      <c r="E215" s="118">
        <v>0.12666755159609025</v>
      </c>
      <c r="F215" s="85" t="s">
        <v>1221</v>
      </c>
      <c r="G215" s="85" t="b">
        <v>0</v>
      </c>
      <c r="H215" s="85" t="b">
        <v>0</v>
      </c>
      <c r="I215" s="85" t="b">
        <v>0</v>
      </c>
      <c r="J215" s="85" t="b">
        <v>0</v>
      </c>
      <c r="K215" s="85" t="b">
        <v>0</v>
      </c>
      <c r="L215" s="85" t="b">
        <v>0</v>
      </c>
    </row>
    <row r="216" spans="1:12" ht="15">
      <c r="A216" s="85" t="s">
        <v>1309</v>
      </c>
      <c r="B216" s="85" t="s">
        <v>1307</v>
      </c>
      <c r="C216" s="85">
        <v>13</v>
      </c>
      <c r="D216" s="118">
        <v>0.008516182838474697</v>
      </c>
      <c r="E216" s="118">
        <v>0.14670640103459578</v>
      </c>
      <c r="F216" s="85" t="s">
        <v>1221</v>
      </c>
      <c r="G216" s="85" t="b">
        <v>0</v>
      </c>
      <c r="H216" s="85" t="b">
        <v>0</v>
      </c>
      <c r="I216" s="85" t="b">
        <v>0</v>
      </c>
      <c r="J216" s="85" t="b">
        <v>0</v>
      </c>
      <c r="K216" s="85" t="b">
        <v>0</v>
      </c>
      <c r="L216" s="85" t="b">
        <v>0</v>
      </c>
    </row>
    <row r="217" spans="1:12" ht="15">
      <c r="A217" s="85" t="s">
        <v>1308</v>
      </c>
      <c r="B217" s="85" t="s">
        <v>1310</v>
      </c>
      <c r="C217" s="85">
        <v>13</v>
      </c>
      <c r="D217" s="118">
        <v>0.010324872789374363</v>
      </c>
      <c r="E217" s="118">
        <v>0.26118484844535333</v>
      </c>
      <c r="F217" s="85" t="s">
        <v>1221</v>
      </c>
      <c r="G217" s="85" t="b">
        <v>0</v>
      </c>
      <c r="H217" s="85" t="b">
        <v>0</v>
      </c>
      <c r="I217" s="85" t="b">
        <v>0</v>
      </c>
      <c r="J217" s="85" t="b">
        <v>0</v>
      </c>
      <c r="K217" s="85" t="b">
        <v>0</v>
      </c>
      <c r="L217" s="85" t="b">
        <v>0</v>
      </c>
    </row>
    <row r="218" spans="1:12" ht="15">
      <c r="A218" s="85" t="s">
        <v>1307</v>
      </c>
      <c r="B218" s="85" t="s">
        <v>1310</v>
      </c>
      <c r="C218" s="85">
        <v>12</v>
      </c>
      <c r="D218" s="118">
        <v>0.009530651805576336</v>
      </c>
      <c r="E218" s="118">
        <v>0.027172444753540467</v>
      </c>
      <c r="F218" s="85" t="s">
        <v>1221</v>
      </c>
      <c r="G218" s="85" t="b">
        <v>0</v>
      </c>
      <c r="H218" s="85" t="b">
        <v>0</v>
      </c>
      <c r="I218" s="85" t="b">
        <v>0</v>
      </c>
      <c r="J218" s="85" t="b">
        <v>0</v>
      </c>
      <c r="K218" s="85" t="b">
        <v>0</v>
      </c>
      <c r="L218" s="85" t="b">
        <v>0</v>
      </c>
    </row>
    <row r="219" spans="1:12" ht="15">
      <c r="A219" s="85" t="s">
        <v>1307</v>
      </c>
      <c r="B219" s="85" t="s">
        <v>1309</v>
      </c>
      <c r="C219" s="85">
        <v>12</v>
      </c>
      <c r="D219" s="118">
        <v>0.008636039917416693</v>
      </c>
      <c r="E219" s="118">
        <v>0.042412411310277356</v>
      </c>
      <c r="F219" s="85" t="s">
        <v>1221</v>
      </c>
      <c r="G219" s="85" t="b">
        <v>0</v>
      </c>
      <c r="H219" s="85" t="b">
        <v>0</v>
      </c>
      <c r="I219" s="85" t="b">
        <v>0</v>
      </c>
      <c r="J219" s="85" t="b">
        <v>0</v>
      </c>
      <c r="K219" s="85" t="b">
        <v>0</v>
      </c>
      <c r="L219" s="85" t="b">
        <v>0</v>
      </c>
    </row>
    <row r="220" spans="1:12" ht="15">
      <c r="A220" s="85" t="s">
        <v>1308</v>
      </c>
      <c r="B220" s="85" t="s">
        <v>1309</v>
      </c>
      <c r="C220" s="85">
        <v>11</v>
      </c>
      <c r="D220" s="118">
        <v>0.007916369924298634</v>
      </c>
      <c r="E220" s="118">
        <v>0.20387414785347846</v>
      </c>
      <c r="F220" s="85" t="s">
        <v>1221</v>
      </c>
      <c r="G220" s="85" t="b">
        <v>0</v>
      </c>
      <c r="H220" s="85" t="b">
        <v>0</v>
      </c>
      <c r="I220" s="85" t="b">
        <v>0</v>
      </c>
      <c r="J220" s="85" t="b">
        <v>0</v>
      </c>
      <c r="K220" s="85" t="b">
        <v>0</v>
      </c>
      <c r="L220" s="85" t="b">
        <v>0</v>
      </c>
    </row>
    <row r="221" spans="1:12" ht="15">
      <c r="A221" s="85" t="s">
        <v>1310</v>
      </c>
      <c r="B221" s="85" t="s">
        <v>1308</v>
      </c>
      <c r="C221" s="85">
        <v>11</v>
      </c>
      <c r="D221" s="118">
        <v>0.008736430821778307</v>
      </c>
      <c r="E221" s="118">
        <v>0.19479449000156002</v>
      </c>
      <c r="F221" s="85" t="s">
        <v>1221</v>
      </c>
      <c r="G221" s="85" t="b">
        <v>0</v>
      </c>
      <c r="H221" s="85" t="b">
        <v>0</v>
      </c>
      <c r="I221" s="85" t="b">
        <v>0</v>
      </c>
      <c r="J221" s="85" t="b">
        <v>0</v>
      </c>
      <c r="K221" s="85" t="b">
        <v>0</v>
      </c>
      <c r="L221" s="85" t="b">
        <v>0</v>
      </c>
    </row>
    <row r="222" spans="1:12" ht="15">
      <c r="A222" s="85" t="s">
        <v>1307</v>
      </c>
      <c r="B222" s="85" t="s">
        <v>1315</v>
      </c>
      <c r="C222" s="85">
        <v>10</v>
      </c>
      <c r="D222" s="118">
        <v>0.008823960907552938</v>
      </c>
      <c r="E222" s="118">
        <v>0.2642611609266337</v>
      </c>
      <c r="F222" s="85" t="s">
        <v>1221</v>
      </c>
      <c r="G222" s="85" t="b">
        <v>0</v>
      </c>
      <c r="H222" s="85" t="b">
        <v>0</v>
      </c>
      <c r="I222" s="85" t="b">
        <v>0</v>
      </c>
      <c r="J222" s="85" t="b">
        <v>0</v>
      </c>
      <c r="K222" s="85" t="b">
        <v>0</v>
      </c>
      <c r="L222" s="85" t="b">
        <v>0</v>
      </c>
    </row>
    <row r="223" spans="1:12" ht="15">
      <c r="A223" s="85" t="s">
        <v>1311</v>
      </c>
      <c r="B223" s="85" t="s">
        <v>1307</v>
      </c>
      <c r="C223" s="85">
        <v>10</v>
      </c>
      <c r="D223" s="118">
        <v>0.00794220983798028</v>
      </c>
      <c r="E223" s="118">
        <v>0.23688303138368383</v>
      </c>
      <c r="F223" s="85" t="s">
        <v>1221</v>
      </c>
      <c r="G223" s="85" t="b">
        <v>0</v>
      </c>
      <c r="H223" s="85" t="b">
        <v>0</v>
      </c>
      <c r="I223" s="85" t="b">
        <v>0</v>
      </c>
      <c r="J223" s="85" t="b">
        <v>0</v>
      </c>
      <c r="K223" s="85" t="b">
        <v>0</v>
      </c>
      <c r="L223" s="85" t="b">
        <v>0</v>
      </c>
    </row>
    <row r="224" spans="1:12" ht="15">
      <c r="A224" s="85" t="s">
        <v>1307</v>
      </c>
      <c r="B224" s="85" t="s">
        <v>1313</v>
      </c>
      <c r="C224" s="85">
        <v>10</v>
      </c>
      <c r="D224" s="118">
        <v>0.007196699931180577</v>
      </c>
      <c r="E224" s="118">
        <v>0.012449187932834099</v>
      </c>
      <c r="F224" s="85" t="s">
        <v>1221</v>
      </c>
      <c r="G224" s="85" t="b">
        <v>0</v>
      </c>
      <c r="H224" s="85" t="b">
        <v>0</v>
      </c>
      <c r="I224" s="85" t="b">
        <v>0</v>
      </c>
      <c r="J224" s="85" t="b">
        <v>0</v>
      </c>
      <c r="K224" s="85" t="b">
        <v>0</v>
      </c>
      <c r="L224" s="85" t="b">
        <v>0</v>
      </c>
    </row>
    <row r="225" spans="1:12" ht="15">
      <c r="A225" s="85" t="s">
        <v>1308</v>
      </c>
      <c r="B225" s="85" t="s">
        <v>1314</v>
      </c>
      <c r="C225" s="85">
        <v>10</v>
      </c>
      <c r="D225" s="118">
        <v>0.009903136998956685</v>
      </c>
      <c r="E225" s="118">
        <v>0.3791905726591987</v>
      </c>
      <c r="F225" s="85" t="s">
        <v>1221</v>
      </c>
      <c r="G225" s="85" t="b">
        <v>0</v>
      </c>
      <c r="H225" s="85" t="b">
        <v>0</v>
      </c>
      <c r="I225" s="85" t="b">
        <v>0</v>
      </c>
      <c r="J225" s="85" t="b">
        <v>0</v>
      </c>
      <c r="K225" s="85" t="b">
        <v>0</v>
      </c>
      <c r="L225" s="85" t="b">
        <v>0</v>
      </c>
    </row>
    <row r="226" spans="1:12" ht="15">
      <c r="A226" s="85" t="s">
        <v>1314</v>
      </c>
      <c r="B226" s="85" t="s">
        <v>1307</v>
      </c>
      <c r="C226" s="85">
        <v>8</v>
      </c>
      <c r="D226" s="118">
        <v>0.007059168726042351</v>
      </c>
      <c r="E226" s="118">
        <v>0.11194429477538385</v>
      </c>
      <c r="F226" s="85" t="s">
        <v>1221</v>
      </c>
      <c r="G226" s="85" t="b">
        <v>0</v>
      </c>
      <c r="H226" s="85" t="b">
        <v>0</v>
      </c>
      <c r="I226" s="85" t="b">
        <v>0</v>
      </c>
      <c r="J226" s="85" t="b">
        <v>0</v>
      </c>
      <c r="K226" s="85" t="b">
        <v>0</v>
      </c>
      <c r="L226" s="85" t="b">
        <v>0</v>
      </c>
    </row>
    <row r="227" spans="1:12" ht="15">
      <c r="A227" s="85" t="s">
        <v>1308</v>
      </c>
      <c r="B227" s="85" t="s">
        <v>1313</v>
      </c>
      <c r="C227" s="85">
        <v>8</v>
      </c>
      <c r="D227" s="118">
        <v>0.007059168726042351</v>
      </c>
      <c r="E227" s="118">
        <v>0.11478947235737855</v>
      </c>
      <c r="F227" s="85" t="s">
        <v>1221</v>
      </c>
      <c r="G227" s="85" t="b">
        <v>0</v>
      </c>
      <c r="H227" s="85" t="b">
        <v>0</v>
      </c>
      <c r="I227" s="85" t="b">
        <v>0</v>
      </c>
      <c r="J227" s="85" t="b">
        <v>0</v>
      </c>
      <c r="K227" s="85" t="b">
        <v>0</v>
      </c>
      <c r="L227" s="85" t="b">
        <v>0</v>
      </c>
    </row>
    <row r="228" spans="1:12" ht="15">
      <c r="A228" s="85" t="s">
        <v>1307</v>
      </c>
      <c r="B228" s="85" t="s">
        <v>1311</v>
      </c>
      <c r="C228" s="85">
        <v>8</v>
      </c>
      <c r="D228" s="118">
        <v>0.007922509599165347</v>
      </c>
      <c r="E228" s="118">
        <v>0.137387924541134</v>
      </c>
      <c r="F228" s="85" t="s">
        <v>1221</v>
      </c>
      <c r="G228" s="85" t="b">
        <v>0</v>
      </c>
      <c r="H228" s="85" t="b">
        <v>0</v>
      </c>
      <c r="I228" s="85" t="b">
        <v>0</v>
      </c>
      <c r="J228" s="85" t="b">
        <v>0</v>
      </c>
      <c r="K228" s="85" t="b">
        <v>0</v>
      </c>
      <c r="L228" s="85" t="b">
        <v>0</v>
      </c>
    </row>
    <row r="229" spans="1:12" ht="15">
      <c r="A229" s="85" t="s">
        <v>1315</v>
      </c>
      <c r="B229" s="85" t="s">
        <v>1307</v>
      </c>
      <c r="C229" s="85">
        <v>8</v>
      </c>
      <c r="D229" s="118">
        <v>0.007922509599165347</v>
      </c>
      <c r="E229" s="118">
        <v>0.16993624175307068</v>
      </c>
      <c r="F229" s="85" t="s">
        <v>1221</v>
      </c>
      <c r="G229" s="85" t="b">
        <v>0</v>
      </c>
      <c r="H229" s="85" t="b">
        <v>0</v>
      </c>
      <c r="I229" s="85" t="b">
        <v>0</v>
      </c>
      <c r="J229" s="85" t="b">
        <v>0</v>
      </c>
      <c r="K229" s="85" t="b">
        <v>0</v>
      </c>
      <c r="L229" s="85" t="b">
        <v>0</v>
      </c>
    </row>
    <row r="230" spans="1:12" ht="15">
      <c r="A230" s="85" t="s">
        <v>1307</v>
      </c>
      <c r="B230" s="85" t="s">
        <v>1316</v>
      </c>
      <c r="C230" s="85">
        <v>7</v>
      </c>
      <c r="D230" s="118">
        <v>0.006176772635287057</v>
      </c>
      <c r="E230" s="118">
        <v>0.21409455146090348</v>
      </c>
      <c r="F230" s="85" t="s">
        <v>1221</v>
      </c>
      <c r="G230" s="85" t="b">
        <v>0</v>
      </c>
      <c r="H230" s="85" t="b">
        <v>0</v>
      </c>
      <c r="I230" s="85" t="b">
        <v>0</v>
      </c>
      <c r="J230" s="85" t="b">
        <v>0</v>
      </c>
      <c r="K230" s="85" t="b">
        <v>0</v>
      </c>
      <c r="L230" s="85" t="b">
        <v>0</v>
      </c>
    </row>
    <row r="231" spans="1:12" ht="15">
      <c r="A231" s="85" t="s">
        <v>1308</v>
      </c>
      <c r="B231" s="85" t="s">
        <v>1317</v>
      </c>
      <c r="C231" s="85">
        <v>7</v>
      </c>
      <c r="D231" s="118">
        <v>0.005559546886586196</v>
      </c>
      <c r="E231" s="118">
        <v>0.6096394940374726</v>
      </c>
      <c r="F231" s="85" t="s">
        <v>1221</v>
      </c>
      <c r="G231" s="85" t="b">
        <v>0</v>
      </c>
      <c r="H231" s="85" t="b">
        <v>0</v>
      </c>
      <c r="I231" s="85" t="b">
        <v>0</v>
      </c>
      <c r="J231" s="85" t="b">
        <v>0</v>
      </c>
      <c r="K231" s="85" t="b">
        <v>0</v>
      </c>
      <c r="L231" s="85" t="b">
        <v>0</v>
      </c>
    </row>
    <row r="232" spans="1:12" ht="15">
      <c r="A232" s="85" t="s">
        <v>1317</v>
      </c>
      <c r="B232" s="85" t="s">
        <v>1307</v>
      </c>
      <c r="C232" s="85">
        <v>7</v>
      </c>
      <c r="D232" s="118">
        <v>0.005559546886586196</v>
      </c>
      <c r="E232" s="118">
        <v>0.41297429043936507</v>
      </c>
      <c r="F232" s="85" t="s">
        <v>1221</v>
      </c>
      <c r="G232" s="85" t="b">
        <v>0</v>
      </c>
      <c r="H232" s="85" t="b">
        <v>0</v>
      </c>
      <c r="I232" s="85" t="b">
        <v>0</v>
      </c>
      <c r="J232" s="85" t="b">
        <v>0</v>
      </c>
      <c r="K232" s="85" t="b">
        <v>0</v>
      </c>
      <c r="L232" s="85" t="b">
        <v>0</v>
      </c>
    </row>
    <row r="233" spans="1:12" ht="15">
      <c r="A233" s="85" t="s">
        <v>1307</v>
      </c>
      <c r="B233" s="85" t="s">
        <v>1314</v>
      </c>
      <c r="C233" s="85">
        <v>6</v>
      </c>
      <c r="D233" s="118">
        <v>0.005294376544531763</v>
      </c>
      <c r="E233" s="118">
        <v>-0.04190847438975861</v>
      </c>
      <c r="F233" s="85" t="s">
        <v>1221</v>
      </c>
      <c r="G233" s="85" t="b">
        <v>0</v>
      </c>
      <c r="H233" s="85" t="b">
        <v>0</v>
      </c>
      <c r="I233" s="85" t="b">
        <v>0</v>
      </c>
      <c r="J233" s="85" t="b">
        <v>0</v>
      </c>
      <c r="K233" s="85" t="b">
        <v>0</v>
      </c>
      <c r="L233" s="85" t="b">
        <v>0</v>
      </c>
    </row>
    <row r="234" spans="1:12" ht="15">
      <c r="A234" s="85" t="s">
        <v>1313</v>
      </c>
      <c r="B234" s="85" t="s">
        <v>1308</v>
      </c>
      <c r="C234" s="85">
        <v>6</v>
      </c>
      <c r="D234" s="118">
        <v>0.00594188219937401</v>
      </c>
      <c r="E234" s="118">
        <v>-0.00398895554610294</v>
      </c>
      <c r="F234" s="85" t="s">
        <v>1221</v>
      </c>
      <c r="G234" s="85" t="b">
        <v>0</v>
      </c>
      <c r="H234" s="85" t="b">
        <v>0</v>
      </c>
      <c r="I234" s="85" t="b">
        <v>0</v>
      </c>
      <c r="J234" s="85" t="b">
        <v>0</v>
      </c>
      <c r="K234" s="85" t="b">
        <v>0</v>
      </c>
      <c r="L234" s="85" t="b">
        <v>0</v>
      </c>
    </row>
    <row r="235" spans="1:12" ht="15">
      <c r="A235" s="85" t="s">
        <v>1316</v>
      </c>
      <c r="B235" s="85" t="s">
        <v>1307</v>
      </c>
      <c r="C235" s="85">
        <v>6</v>
      </c>
      <c r="D235" s="118">
        <v>0.00594188219937401</v>
      </c>
      <c r="E235" s="118">
        <v>0.14973285566478367</v>
      </c>
      <c r="F235" s="85" t="s">
        <v>1221</v>
      </c>
      <c r="G235" s="85" t="b">
        <v>0</v>
      </c>
      <c r="H235" s="85" t="b">
        <v>0</v>
      </c>
      <c r="I235" s="85" t="b">
        <v>0</v>
      </c>
      <c r="J235" s="85" t="b">
        <v>0</v>
      </c>
      <c r="K235" s="85" t="b">
        <v>0</v>
      </c>
      <c r="L235" s="85" t="b">
        <v>0</v>
      </c>
    </row>
    <row r="236" spans="1:12" ht="15">
      <c r="A236" s="85" t="s">
        <v>1314</v>
      </c>
      <c r="B236" s="85" t="s">
        <v>1308</v>
      </c>
      <c r="C236" s="85">
        <v>5</v>
      </c>
      <c r="D236" s="118">
        <v>0.0066276820610818</v>
      </c>
      <c r="E236" s="118">
        <v>0.11064982442238504</v>
      </c>
      <c r="F236" s="85" t="s">
        <v>1221</v>
      </c>
      <c r="G236" s="85" t="b">
        <v>0</v>
      </c>
      <c r="H236" s="85" t="b">
        <v>0</v>
      </c>
      <c r="I236" s="85" t="b">
        <v>0</v>
      </c>
      <c r="J236" s="85" t="b">
        <v>0</v>
      </c>
      <c r="K236" s="85" t="b">
        <v>0</v>
      </c>
      <c r="L236" s="85" t="b">
        <v>0</v>
      </c>
    </row>
    <row r="237" spans="1:12" ht="15">
      <c r="A237" s="85" t="s">
        <v>1316</v>
      </c>
      <c r="B237" s="85" t="s">
        <v>1308</v>
      </c>
      <c r="C237" s="85">
        <v>4</v>
      </c>
      <c r="D237" s="118">
        <v>0.0039612547995826735</v>
      </c>
      <c r="E237" s="118">
        <v>0.17646710891202846</v>
      </c>
      <c r="F237" s="85" t="s">
        <v>1221</v>
      </c>
      <c r="G237" s="85" t="b">
        <v>0</v>
      </c>
      <c r="H237" s="85" t="b">
        <v>0</v>
      </c>
      <c r="I237" s="85" t="b">
        <v>0</v>
      </c>
      <c r="J237" s="85" t="b">
        <v>0</v>
      </c>
      <c r="K237" s="85" t="b">
        <v>0</v>
      </c>
      <c r="L237" s="85" t="b">
        <v>0</v>
      </c>
    </row>
    <row r="238" spans="1:12" ht="15">
      <c r="A238" s="85" t="s">
        <v>1307</v>
      </c>
      <c r="B238" s="85" t="s">
        <v>1319</v>
      </c>
      <c r="C238" s="85">
        <v>4</v>
      </c>
      <c r="D238" s="118">
        <v>0.0039612547995826735</v>
      </c>
      <c r="E238" s="118">
        <v>0.3134791835968152</v>
      </c>
      <c r="F238" s="85" t="s">
        <v>1221</v>
      </c>
      <c r="G238" s="85" t="b">
        <v>0</v>
      </c>
      <c r="H238" s="85" t="b">
        <v>0</v>
      </c>
      <c r="I238" s="85" t="b">
        <v>0</v>
      </c>
      <c r="J238" s="85" t="b">
        <v>0</v>
      </c>
      <c r="K238" s="85" t="b">
        <v>0</v>
      </c>
      <c r="L238" s="85" t="b">
        <v>0</v>
      </c>
    </row>
    <row r="239" spans="1:12" ht="15">
      <c r="A239" s="85" t="s">
        <v>1308</v>
      </c>
      <c r="B239" s="85" t="s">
        <v>1655</v>
      </c>
      <c r="C239" s="85">
        <v>4</v>
      </c>
      <c r="D239" s="118">
        <v>0.00530214564886544</v>
      </c>
      <c r="E239" s="118">
        <v>0.6096394940374726</v>
      </c>
      <c r="F239" s="85" t="s">
        <v>1221</v>
      </c>
      <c r="G239" s="85" t="b">
        <v>0</v>
      </c>
      <c r="H239" s="85" t="b">
        <v>0</v>
      </c>
      <c r="I239" s="85" t="b">
        <v>0</v>
      </c>
      <c r="J239" s="85" t="b">
        <v>0</v>
      </c>
      <c r="K239" s="85" t="b">
        <v>0</v>
      </c>
      <c r="L239" s="85" t="b">
        <v>0</v>
      </c>
    </row>
    <row r="240" spans="1:12" ht="15">
      <c r="A240" s="85" t="s">
        <v>1655</v>
      </c>
      <c r="B240" s="85" t="s">
        <v>1307</v>
      </c>
      <c r="C240" s="85">
        <v>4</v>
      </c>
      <c r="D240" s="118">
        <v>0.00530214564886544</v>
      </c>
      <c r="E240" s="118">
        <v>0.41297429043936507</v>
      </c>
      <c r="F240" s="85" t="s">
        <v>1221</v>
      </c>
      <c r="G240" s="85" t="b">
        <v>0</v>
      </c>
      <c r="H240" s="85" t="b">
        <v>0</v>
      </c>
      <c r="I240" s="85" t="b">
        <v>0</v>
      </c>
      <c r="J240" s="85" t="b">
        <v>0</v>
      </c>
      <c r="K240" s="85" t="b">
        <v>0</v>
      </c>
      <c r="L240" s="85" t="b">
        <v>0</v>
      </c>
    </row>
    <row r="241" spans="1:12" ht="15">
      <c r="A241" s="85" t="s">
        <v>1307</v>
      </c>
      <c r="B241" s="85" t="s">
        <v>1637</v>
      </c>
      <c r="C241" s="85">
        <v>3</v>
      </c>
      <c r="D241" s="118">
        <v>0.0033883310883561593</v>
      </c>
      <c r="E241" s="118">
        <v>0.41038919660487166</v>
      </c>
      <c r="F241" s="85" t="s">
        <v>1221</v>
      </c>
      <c r="G241" s="85" t="b">
        <v>0</v>
      </c>
      <c r="H241" s="85" t="b">
        <v>0</v>
      </c>
      <c r="I241" s="85" t="b">
        <v>0</v>
      </c>
      <c r="J241" s="85" t="b">
        <v>0</v>
      </c>
      <c r="K241" s="85" t="b">
        <v>0</v>
      </c>
      <c r="L241" s="85" t="b">
        <v>0</v>
      </c>
    </row>
    <row r="242" spans="1:12" ht="15">
      <c r="A242" s="85" t="s">
        <v>1610</v>
      </c>
      <c r="B242" s="85" t="s">
        <v>1307</v>
      </c>
      <c r="C242" s="85">
        <v>3</v>
      </c>
      <c r="D242" s="118">
        <v>0.0033883310883561593</v>
      </c>
      <c r="E242" s="118">
        <v>0.41297429043936507</v>
      </c>
      <c r="F242" s="85" t="s">
        <v>1221</v>
      </c>
      <c r="G242" s="85" t="b">
        <v>0</v>
      </c>
      <c r="H242" s="85" t="b">
        <v>0</v>
      </c>
      <c r="I242" s="85" t="b">
        <v>0</v>
      </c>
      <c r="J242" s="85" t="b">
        <v>0</v>
      </c>
      <c r="K242" s="85" t="b">
        <v>0</v>
      </c>
      <c r="L242" s="85" t="b">
        <v>0</v>
      </c>
    </row>
    <row r="243" spans="1:12" ht="15">
      <c r="A243" s="85" t="s">
        <v>1319</v>
      </c>
      <c r="B243" s="85" t="s">
        <v>1308</v>
      </c>
      <c r="C243" s="85">
        <v>3</v>
      </c>
      <c r="D243" s="118">
        <v>0.0033883310883561593</v>
      </c>
      <c r="E243" s="118">
        <v>0.3939510531259347</v>
      </c>
      <c r="F243" s="85" t="s">
        <v>1221</v>
      </c>
      <c r="G243" s="85" t="b">
        <v>0</v>
      </c>
      <c r="H243" s="85" t="b">
        <v>0</v>
      </c>
      <c r="I243" s="85" t="b">
        <v>0</v>
      </c>
      <c r="J243" s="85" t="b">
        <v>0</v>
      </c>
      <c r="K243" s="85" t="b">
        <v>0</v>
      </c>
      <c r="L243" s="85" t="b">
        <v>0</v>
      </c>
    </row>
    <row r="244" spans="1:12" ht="15">
      <c r="A244" s="85" t="s">
        <v>1309</v>
      </c>
      <c r="B244" s="85" t="s">
        <v>1308</v>
      </c>
      <c r="C244" s="85">
        <v>3</v>
      </c>
      <c r="D244" s="118">
        <v>0.00397660923664908</v>
      </c>
      <c r="E244" s="118">
        <v>-0.2872901842496525</v>
      </c>
      <c r="F244" s="85" t="s">
        <v>1221</v>
      </c>
      <c r="G244" s="85" t="b">
        <v>0</v>
      </c>
      <c r="H244" s="85" t="b">
        <v>0</v>
      </c>
      <c r="I244" s="85" t="b">
        <v>0</v>
      </c>
      <c r="J244" s="85" t="b">
        <v>0</v>
      </c>
      <c r="K244" s="85" t="b">
        <v>0</v>
      </c>
      <c r="L244" s="85" t="b">
        <v>0</v>
      </c>
    </row>
    <row r="245" spans="1:12" ht="15">
      <c r="A245" s="85" t="s">
        <v>1344</v>
      </c>
      <c r="B245" s="85" t="s">
        <v>1727</v>
      </c>
      <c r="C245" s="85">
        <v>2</v>
      </c>
      <c r="D245" s="118">
        <v>0.00265107282443272</v>
      </c>
      <c r="E245" s="118">
        <v>2.2390490931401916</v>
      </c>
      <c r="F245" s="85" t="s">
        <v>1221</v>
      </c>
      <c r="G245" s="85" t="b">
        <v>0</v>
      </c>
      <c r="H245" s="85" t="b">
        <v>0</v>
      </c>
      <c r="I245" s="85" t="b">
        <v>0</v>
      </c>
      <c r="J245" s="85" t="b">
        <v>0</v>
      </c>
      <c r="K245" s="85" t="b">
        <v>0</v>
      </c>
      <c r="L245" s="85" t="b">
        <v>0</v>
      </c>
    </row>
    <row r="246" spans="1:12" ht="15">
      <c r="A246" s="85" t="s">
        <v>1727</v>
      </c>
      <c r="B246" s="85" t="s">
        <v>1728</v>
      </c>
      <c r="C246" s="85">
        <v>2</v>
      </c>
      <c r="D246" s="118">
        <v>0.00265107282443272</v>
      </c>
      <c r="E246" s="118">
        <v>2.636989101812229</v>
      </c>
      <c r="F246" s="85" t="s">
        <v>1221</v>
      </c>
      <c r="G246" s="85" t="b">
        <v>0</v>
      </c>
      <c r="H246" s="85" t="b">
        <v>0</v>
      </c>
      <c r="I246" s="85" t="b">
        <v>0</v>
      </c>
      <c r="J246" s="85" t="b">
        <v>0</v>
      </c>
      <c r="K246" s="85" t="b">
        <v>0</v>
      </c>
      <c r="L246" s="85" t="b">
        <v>0</v>
      </c>
    </row>
    <row r="247" spans="1:12" ht="15">
      <c r="A247" s="85" t="s">
        <v>1728</v>
      </c>
      <c r="B247" s="85" t="s">
        <v>1729</v>
      </c>
      <c r="C247" s="85">
        <v>2</v>
      </c>
      <c r="D247" s="118">
        <v>0.00265107282443272</v>
      </c>
      <c r="E247" s="118">
        <v>2.636989101812229</v>
      </c>
      <c r="F247" s="85" t="s">
        <v>1221</v>
      </c>
      <c r="G247" s="85" t="b">
        <v>0</v>
      </c>
      <c r="H247" s="85" t="b">
        <v>0</v>
      </c>
      <c r="I247" s="85" t="b">
        <v>0</v>
      </c>
      <c r="J247" s="85" t="b">
        <v>0</v>
      </c>
      <c r="K247" s="85" t="b">
        <v>0</v>
      </c>
      <c r="L247" s="85" t="b">
        <v>0</v>
      </c>
    </row>
    <row r="248" spans="1:12" ht="15">
      <c r="A248" s="85" t="s">
        <v>1729</v>
      </c>
      <c r="B248" s="85" t="s">
        <v>1651</v>
      </c>
      <c r="C248" s="85">
        <v>2</v>
      </c>
      <c r="D248" s="118">
        <v>0.00265107282443272</v>
      </c>
      <c r="E248" s="118">
        <v>2.4608978427565478</v>
      </c>
      <c r="F248" s="85" t="s">
        <v>1221</v>
      </c>
      <c r="G248" s="85" t="b">
        <v>0</v>
      </c>
      <c r="H248" s="85" t="b">
        <v>0</v>
      </c>
      <c r="I248" s="85" t="b">
        <v>0</v>
      </c>
      <c r="J248" s="85" t="b">
        <v>0</v>
      </c>
      <c r="K248" s="85" t="b">
        <v>0</v>
      </c>
      <c r="L248" s="85" t="b">
        <v>0</v>
      </c>
    </row>
    <row r="249" spans="1:12" ht="15">
      <c r="A249" s="85" t="s">
        <v>1651</v>
      </c>
      <c r="B249" s="85" t="s">
        <v>1730</v>
      </c>
      <c r="C249" s="85">
        <v>2</v>
      </c>
      <c r="D249" s="118">
        <v>0.00265107282443272</v>
      </c>
      <c r="E249" s="118">
        <v>2.4608978427565478</v>
      </c>
      <c r="F249" s="85" t="s">
        <v>1221</v>
      </c>
      <c r="G249" s="85" t="b">
        <v>0</v>
      </c>
      <c r="H249" s="85" t="b">
        <v>0</v>
      </c>
      <c r="I249" s="85" t="b">
        <v>0</v>
      </c>
      <c r="J249" s="85" t="b">
        <v>0</v>
      </c>
      <c r="K249" s="85" t="b">
        <v>0</v>
      </c>
      <c r="L249" s="85" t="b">
        <v>0</v>
      </c>
    </row>
    <row r="250" spans="1:12" ht="15">
      <c r="A250" s="85" t="s">
        <v>1730</v>
      </c>
      <c r="B250" s="85" t="s">
        <v>1656</v>
      </c>
      <c r="C250" s="85">
        <v>2</v>
      </c>
      <c r="D250" s="118">
        <v>0.00265107282443272</v>
      </c>
      <c r="E250" s="118">
        <v>2.335959106148248</v>
      </c>
      <c r="F250" s="85" t="s">
        <v>1221</v>
      </c>
      <c r="G250" s="85" t="b">
        <v>0</v>
      </c>
      <c r="H250" s="85" t="b">
        <v>0</v>
      </c>
      <c r="I250" s="85" t="b">
        <v>0</v>
      </c>
      <c r="J250" s="85" t="b">
        <v>0</v>
      </c>
      <c r="K250" s="85" t="b">
        <v>0</v>
      </c>
      <c r="L250" s="85" t="b">
        <v>0</v>
      </c>
    </row>
    <row r="251" spans="1:12" ht="15">
      <c r="A251" s="85" t="s">
        <v>1656</v>
      </c>
      <c r="B251" s="85" t="s">
        <v>1656</v>
      </c>
      <c r="C251" s="85">
        <v>2</v>
      </c>
      <c r="D251" s="118">
        <v>0.00265107282443272</v>
      </c>
      <c r="E251" s="118">
        <v>2.335959106148248</v>
      </c>
      <c r="F251" s="85" t="s">
        <v>1221</v>
      </c>
      <c r="G251" s="85" t="b">
        <v>0</v>
      </c>
      <c r="H251" s="85" t="b">
        <v>0</v>
      </c>
      <c r="I251" s="85" t="b">
        <v>0</v>
      </c>
      <c r="J251" s="85" t="b">
        <v>0</v>
      </c>
      <c r="K251" s="85" t="b">
        <v>0</v>
      </c>
      <c r="L251" s="85" t="b">
        <v>0</v>
      </c>
    </row>
    <row r="252" spans="1:12" ht="15">
      <c r="A252" s="85" t="s">
        <v>1658</v>
      </c>
      <c r="B252" s="85" t="s">
        <v>1659</v>
      </c>
      <c r="C252" s="85">
        <v>2</v>
      </c>
      <c r="D252" s="118">
        <v>0.00265107282443272</v>
      </c>
      <c r="E252" s="118">
        <v>2.636989101812229</v>
      </c>
      <c r="F252" s="85" t="s">
        <v>1221</v>
      </c>
      <c r="G252" s="85" t="b">
        <v>0</v>
      </c>
      <c r="H252" s="85" t="b">
        <v>0</v>
      </c>
      <c r="I252" s="85" t="b">
        <v>0</v>
      </c>
      <c r="J252" s="85" t="b">
        <v>0</v>
      </c>
      <c r="K252" s="85" t="b">
        <v>0</v>
      </c>
      <c r="L252" s="85" t="b">
        <v>0</v>
      </c>
    </row>
    <row r="253" spans="1:12" ht="15">
      <c r="A253" s="85" t="s">
        <v>1659</v>
      </c>
      <c r="B253" s="85" t="s">
        <v>1660</v>
      </c>
      <c r="C253" s="85">
        <v>2</v>
      </c>
      <c r="D253" s="118">
        <v>0.00265107282443272</v>
      </c>
      <c r="E253" s="118">
        <v>2.636989101812229</v>
      </c>
      <c r="F253" s="85" t="s">
        <v>1221</v>
      </c>
      <c r="G253" s="85" t="b">
        <v>0</v>
      </c>
      <c r="H253" s="85" t="b">
        <v>0</v>
      </c>
      <c r="I253" s="85" t="b">
        <v>0</v>
      </c>
      <c r="J253" s="85" t="b">
        <v>0</v>
      </c>
      <c r="K253" s="85" t="b">
        <v>0</v>
      </c>
      <c r="L253" s="85" t="b">
        <v>0</v>
      </c>
    </row>
    <row r="254" spans="1:12" ht="15">
      <c r="A254" s="85" t="s">
        <v>1660</v>
      </c>
      <c r="B254" s="85" t="s">
        <v>1661</v>
      </c>
      <c r="C254" s="85">
        <v>2</v>
      </c>
      <c r="D254" s="118">
        <v>0.00265107282443272</v>
      </c>
      <c r="E254" s="118">
        <v>2.636989101812229</v>
      </c>
      <c r="F254" s="85" t="s">
        <v>1221</v>
      </c>
      <c r="G254" s="85" t="b">
        <v>0</v>
      </c>
      <c r="H254" s="85" t="b">
        <v>0</v>
      </c>
      <c r="I254" s="85" t="b">
        <v>0</v>
      </c>
      <c r="J254" s="85" t="b">
        <v>0</v>
      </c>
      <c r="K254" s="85" t="b">
        <v>0</v>
      </c>
      <c r="L254" s="85" t="b">
        <v>0</v>
      </c>
    </row>
    <row r="255" spans="1:12" ht="15">
      <c r="A255" s="85" t="s">
        <v>1661</v>
      </c>
      <c r="B255" s="85" t="s">
        <v>1662</v>
      </c>
      <c r="C255" s="85">
        <v>2</v>
      </c>
      <c r="D255" s="118">
        <v>0.00265107282443272</v>
      </c>
      <c r="E255" s="118">
        <v>2.636989101812229</v>
      </c>
      <c r="F255" s="85" t="s">
        <v>1221</v>
      </c>
      <c r="G255" s="85" t="b">
        <v>0</v>
      </c>
      <c r="H255" s="85" t="b">
        <v>0</v>
      </c>
      <c r="I255" s="85" t="b">
        <v>0</v>
      </c>
      <c r="J255" s="85" t="b">
        <v>0</v>
      </c>
      <c r="K255" s="85" t="b">
        <v>0</v>
      </c>
      <c r="L255" s="85" t="b">
        <v>0</v>
      </c>
    </row>
    <row r="256" spans="1:12" ht="15">
      <c r="A256" s="85" t="s">
        <v>1662</v>
      </c>
      <c r="B256" s="85" t="s">
        <v>1663</v>
      </c>
      <c r="C256" s="85">
        <v>2</v>
      </c>
      <c r="D256" s="118">
        <v>0.00265107282443272</v>
      </c>
      <c r="E256" s="118">
        <v>2.636989101812229</v>
      </c>
      <c r="F256" s="85" t="s">
        <v>1221</v>
      </c>
      <c r="G256" s="85" t="b">
        <v>0</v>
      </c>
      <c r="H256" s="85" t="b">
        <v>0</v>
      </c>
      <c r="I256" s="85" t="b">
        <v>0</v>
      </c>
      <c r="J256" s="85" t="b">
        <v>0</v>
      </c>
      <c r="K256" s="85" t="b">
        <v>0</v>
      </c>
      <c r="L256" s="85" t="b">
        <v>0</v>
      </c>
    </row>
    <row r="257" spans="1:12" ht="15">
      <c r="A257" s="85" t="s">
        <v>1663</v>
      </c>
      <c r="B257" s="85" t="s">
        <v>1638</v>
      </c>
      <c r="C257" s="85">
        <v>2</v>
      </c>
      <c r="D257" s="118">
        <v>0.00265107282443272</v>
      </c>
      <c r="E257" s="118">
        <v>2.636989101812229</v>
      </c>
      <c r="F257" s="85" t="s">
        <v>1221</v>
      </c>
      <c r="G257" s="85" t="b">
        <v>0</v>
      </c>
      <c r="H257" s="85" t="b">
        <v>0</v>
      </c>
      <c r="I257" s="85" t="b">
        <v>0</v>
      </c>
      <c r="J257" s="85" t="b">
        <v>0</v>
      </c>
      <c r="K257" s="85" t="b">
        <v>0</v>
      </c>
      <c r="L257" s="85" t="b">
        <v>0</v>
      </c>
    </row>
    <row r="258" spans="1:12" ht="15">
      <c r="A258" s="85" t="s">
        <v>1638</v>
      </c>
      <c r="B258" s="85" t="s">
        <v>1664</v>
      </c>
      <c r="C258" s="85">
        <v>2</v>
      </c>
      <c r="D258" s="118">
        <v>0.00265107282443272</v>
      </c>
      <c r="E258" s="118">
        <v>2.636989101812229</v>
      </c>
      <c r="F258" s="85" t="s">
        <v>1221</v>
      </c>
      <c r="G258" s="85" t="b">
        <v>0</v>
      </c>
      <c r="H258" s="85" t="b">
        <v>0</v>
      </c>
      <c r="I258" s="85" t="b">
        <v>0</v>
      </c>
      <c r="J258" s="85" t="b">
        <v>0</v>
      </c>
      <c r="K258" s="85" t="b">
        <v>0</v>
      </c>
      <c r="L258" s="85" t="b">
        <v>0</v>
      </c>
    </row>
    <row r="259" spans="1:12" ht="15">
      <c r="A259" s="85" t="s">
        <v>1319</v>
      </c>
      <c r="B259" s="85" t="s">
        <v>1307</v>
      </c>
      <c r="C259" s="85">
        <v>2</v>
      </c>
      <c r="D259" s="118">
        <v>0.00265107282443272</v>
      </c>
      <c r="E259" s="118">
        <v>0.015034281767327422</v>
      </c>
      <c r="F259" s="85" t="s">
        <v>1221</v>
      </c>
      <c r="G259" s="85" t="b">
        <v>0</v>
      </c>
      <c r="H259" s="85" t="b">
        <v>0</v>
      </c>
      <c r="I259" s="85" t="b">
        <v>0</v>
      </c>
      <c r="J259" s="85" t="b">
        <v>0</v>
      </c>
      <c r="K259" s="85" t="b">
        <v>0</v>
      </c>
      <c r="L259" s="85" t="b">
        <v>0</v>
      </c>
    </row>
    <row r="260" spans="1:12" ht="15">
      <c r="A260" s="85" t="s">
        <v>1315</v>
      </c>
      <c r="B260" s="85" t="s">
        <v>1309</v>
      </c>
      <c r="C260" s="85">
        <v>2</v>
      </c>
      <c r="D260" s="118">
        <v>0.00265107282443272</v>
      </c>
      <c r="E260" s="118">
        <v>0.6457630261197344</v>
      </c>
      <c r="F260" s="85" t="s">
        <v>1221</v>
      </c>
      <c r="G260" s="85" t="b">
        <v>0</v>
      </c>
      <c r="H260" s="85" t="b">
        <v>0</v>
      </c>
      <c r="I260" s="85" t="b">
        <v>0</v>
      </c>
      <c r="J260" s="85" t="b">
        <v>0</v>
      </c>
      <c r="K260" s="85" t="b">
        <v>0</v>
      </c>
      <c r="L260" s="85" t="b">
        <v>0</v>
      </c>
    </row>
    <row r="261" spans="1:12" ht="15">
      <c r="A261" s="85" t="s">
        <v>1309</v>
      </c>
      <c r="B261" s="85" t="s">
        <v>1309</v>
      </c>
      <c r="C261" s="85">
        <v>2</v>
      </c>
      <c r="D261" s="118">
        <v>0.00265107282443272</v>
      </c>
      <c r="E261" s="118">
        <v>0.41167982008636633</v>
      </c>
      <c r="F261" s="85" t="s">
        <v>1221</v>
      </c>
      <c r="G261" s="85" t="b">
        <v>0</v>
      </c>
      <c r="H261" s="85" t="b">
        <v>0</v>
      </c>
      <c r="I261" s="85" t="b">
        <v>0</v>
      </c>
      <c r="J261" s="85" t="b">
        <v>0</v>
      </c>
      <c r="K261" s="85" t="b">
        <v>0</v>
      </c>
      <c r="L261" s="85" t="b">
        <v>0</v>
      </c>
    </row>
    <row r="262" spans="1:12" ht="15">
      <c r="A262" s="85" t="s">
        <v>1308</v>
      </c>
      <c r="B262" s="85" t="s">
        <v>1311</v>
      </c>
      <c r="C262" s="85">
        <v>2</v>
      </c>
      <c r="D262" s="118">
        <v>0.00265107282443272</v>
      </c>
      <c r="E262" s="118">
        <v>-0.26542176935422745</v>
      </c>
      <c r="F262" s="85" t="s">
        <v>1221</v>
      </c>
      <c r="G262" s="85" t="b">
        <v>0</v>
      </c>
      <c r="H262" s="85" t="b">
        <v>0</v>
      </c>
      <c r="I262" s="85" t="b">
        <v>0</v>
      </c>
      <c r="J262" s="85" t="b">
        <v>0</v>
      </c>
      <c r="K262" s="85" t="b">
        <v>0</v>
      </c>
      <c r="L262" s="85" t="b">
        <v>0</v>
      </c>
    </row>
    <row r="263" spans="1:12" ht="15">
      <c r="A263" s="85" t="s">
        <v>1342</v>
      </c>
      <c r="B263" s="85" t="s">
        <v>1307</v>
      </c>
      <c r="C263" s="85">
        <v>2</v>
      </c>
      <c r="D263" s="118">
        <v>0.00265107282443272</v>
      </c>
      <c r="E263" s="118">
        <v>0.11194429477538385</v>
      </c>
      <c r="F263" s="85" t="s">
        <v>1221</v>
      </c>
      <c r="G263" s="85" t="b">
        <v>0</v>
      </c>
      <c r="H263" s="85" t="b">
        <v>0</v>
      </c>
      <c r="I263" s="85" t="b">
        <v>0</v>
      </c>
      <c r="J263" s="85" t="b">
        <v>0</v>
      </c>
      <c r="K263" s="85" t="b">
        <v>0</v>
      </c>
      <c r="L263" s="85" t="b">
        <v>0</v>
      </c>
    </row>
    <row r="264" spans="1:12" ht="15">
      <c r="A264" s="85" t="s">
        <v>1307</v>
      </c>
      <c r="B264" s="85" t="s">
        <v>1720</v>
      </c>
      <c r="C264" s="85">
        <v>2</v>
      </c>
      <c r="D264" s="118">
        <v>0.0033215182490741037</v>
      </c>
      <c r="E264" s="118">
        <v>0.4103891966048717</v>
      </c>
      <c r="F264" s="85" t="s">
        <v>1221</v>
      </c>
      <c r="G264" s="85" t="b">
        <v>0</v>
      </c>
      <c r="H264" s="85" t="b">
        <v>0</v>
      </c>
      <c r="I264" s="85" t="b">
        <v>0</v>
      </c>
      <c r="J264" s="85" t="b">
        <v>0</v>
      </c>
      <c r="K264" s="85" t="b">
        <v>0</v>
      </c>
      <c r="L264" s="85" t="b">
        <v>0</v>
      </c>
    </row>
    <row r="265" spans="1:12" ht="15">
      <c r="A265" s="85" t="s">
        <v>1308</v>
      </c>
      <c r="B265" s="85" t="s">
        <v>1619</v>
      </c>
      <c r="C265" s="85">
        <v>2</v>
      </c>
      <c r="D265" s="118">
        <v>0.00265107282443272</v>
      </c>
      <c r="E265" s="118">
        <v>0.6096394940374726</v>
      </c>
      <c r="F265" s="85" t="s">
        <v>1221</v>
      </c>
      <c r="G265" s="85" t="b">
        <v>0</v>
      </c>
      <c r="H265" s="85" t="b">
        <v>0</v>
      </c>
      <c r="I265" s="85" t="b">
        <v>0</v>
      </c>
      <c r="J265" s="85" t="b">
        <v>0</v>
      </c>
      <c r="K265" s="85" t="b">
        <v>0</v>
      </c>
      <c r="L265" s="85" t="b">
        <v>0</v>
      </c>
    </row>
    <row r="266" spans="1:12" ht="15">
      <c r="A266" s="85" t="s">
        <v>1308</v>
      </c>
      <c r="B266" s="85" t="s">
        <v>1315</v>
      </c>
      <c r="C266" s="85">
        <v>2</v>
      </c>
      <c r="D266" s="118">
        <v>0.00265107282443272</v>
      </c>
      <c r="E266" s="118">
        <v>-0.23545854597678414</v>
      </c>
      <c r="F266" s="85" t="s">
        <v>1221</v>
      </c>
      <c r="G266" s="85" t="b">
        <v>0</v>
      </c>
      <c r="H266" s="85" t="b">
        <v>0</v>
      </c>
      <c r="I266" s="85" t="b">
        <v>0</v>
      </c>
      <c r="J266" s="85" t="b">
        <v>0</v>
      </c>
      <c r="K266" s="85" t="b">
        <v>0</v>
      </c>
      <c r="L266" s="85" t="b">
        <v>0</v>
      </c>
    </row>
    <row r="267" spans="1:12" ht="15">
      <c r="A267" s="85" t="s">
        <v>1315</v>
      </c>
      <c r="B267" s="85" t="s">
        <v>1617</v>
      </c>
      <c r="C267" s="85">
        <v>2</v>
      </c>
      <c r="D267" s="118">
        <v>0.00265107282443272</v>
      </c>
      <c r="E267" s="118">
        <v>1.3147698070783098</v>
      </c>
      <c r="F267" s="85" t="s">
        <v>1221</v>
      </c>
      <c r="G267" s="85" t="b">
        <v>0</v>
      </c>
      <c r="H267" s="85" t="b">
        <v>0</v>
      </c>
      <c r="I267" s="85" t="b">
        <v>0</v>
      </c>
      <c r="J267" s="85" t="b">
        <v>0</v>
      </c>
      <c r="K267" s="85" t="b">
        <v>0</v>
      </c>
      <c r="L267" s="85" t="b">
        <v>0</v>
      </c>
    </row>
    <row r="268" spans="1:12" ht="15">
      <c r="A268" s="85" t="s">
        <v>1617</v>
      </c>
      <c r="B268" s="85" t="s">
        <v>1311</v>
      </c>
      <c r="C268" s="85">
        <v>2</v>
      </c>
      <c r="D268" s="118">
        <v>0.00265107282443272</v>
      </c>
      <c r="E268" s="118">
        <v>1.2848065837008666</v>
      </c>
      <c r="F268" s="85" t="s">
        <v>1221</v>
      </c>
      <c r="G268" s="85" t="b">
        <v>0</v>
      </c>
      <c r="H268" s="85" t="b">
        <v>0</v>
      </c>
      <c r="I268" s="85" t="b">
        <v>0</v>
      </c>
      <c r="J268" s="85" t="b">
        <v>0</v>
      </c>
      <c r="K268" s="85" t="b">
        <v>0</v>
      </c>
      <c r="L268" s="85" t="b">
        <v>0</v>
      </c>
    </row>
    <row r="269" spans="1:12" ht="15">
      <c r="A269" s="85" t="s">
        <v>1311</v>
      </c>
      <c r="B269" s="85" t="s">
        <v>1315</v>
      </c>
      <c r="C269" s="85">
        <v>2</v>
      </c>
      <c r="D269" s="118">
        <v>0.00265107282443272</v>
      </c>
      <c r="E269" s="118">
        <v>0.9168297984062722</v>
      </c>
      <c r="F269" s="85" t="s">
        <v>1221</v>
      </c>
      <c r="G269" s="85" t="b">
        <v>0</v>
      </c>
      <c r="H269" s="85" t="b">
        <v>0</v>
      </c>
      <c r="I269" s="85" t="b">
        <v>0</v>
      </c>
      <c r="J269" s="85" t="b">
        <v>0</v>
      </c>
      <c r="K269" s="85" t="b">
        <v>0</v>
      </c>
      <c r="L269" s="85" t="b">
        <v>0</v>
      </c>
    </row>
    <row r="270" spans="1:12" ht="15">
      <c r="A270" s="85" t="s">
        <v>1307</v>
      </c>
      <c r="B270" s="85" t="s">
        <v>1617</v>
      </c>
      <c r="C270" s="85">
        <v>2</v>
      </c>
      <c r="D270" s="118">
        <v>0.00265107282443272</v>
      </c>
      <c r="E270" s="118">
        <v>-0.06673205811479078</v>
      </c>
      <c r="F270" s="85" t="s">
        <v>1221</v>
      </c>
      <c r="G270" s="85" t="b">
        <v>0</v>
      </c>
      <c r="H270" s="85" t="b">
        <v>0</v>
      </c>
      <c r="I270" s="85" t="b">
        <v>0</v>
      </c>
      <c r="J270" s="85" t="b">
        <v>0</v>
      </c>
      <c r="K270" s="85" t="b">
        <v>0</v>
      </c>
      <c r="L270" s="85" t="b">
        <v>0</v>
      </c>
    </row>
    <row r="271" spans="1:12" ht="15">
      <c r="A271" s="85" t="s">
        <v>1617</v>
      </c>
      <c r="B271" s="85" t="s">
        <v>1308</v>
      </c>
      <c r="C271" s="85">
        <v>2</v>
      </c>
      <c r="D271" s="118">
        <v>0.00265107282443272</v>
      </c>
      <c r="E271" s="118">
        <v>0.13867854802262866</v>
      </c>
      <c r="F271" s="85" t="s">
        <v>1221</v>
      </c>
      <c r="G271" s="85" t="b">
        <v>0</v>
      </c>
      <c r="H271" s="85" t="b">
        <v>0</v>
      </c>
      <c r="I271" s="85" t="b">
        <v>0</v>
      </c>
      <c r="J271" s="85" t="b">
        <v>0</v>
      </c>
      <c r="K271" s="85" t="b">
        <v>0</v>
      </c>
      <c r="L271" s="85" t="b">
        <v>0</v>
      </c>
    </row>
    <row r="272" spans="1:12" ht="15">
      <c r="A272" s="85" t="s">
        <v>1314</v>
      </c>
      <c r="B272" s="85" t="s">
        <v>1313</v>
      </c>
      <c r="C272" s="85">
        <v>2</v>
      </c>
      <c r="D272" s="118">
        <v>0.00265107282443272</v>
      </c>
      <c r="E272" s="118">
        <v>0.6369891018122291</v>
      </c>
      <c r="F272" s="85" t="s">
        <v>1221</v>
      </c>
      <c r="G272" s="85" t="b">
        <v>0</v>
      </c>
      <c r="H272" s="85" t="b">
        <v>0</v>
      </c>
      <c r="I272" s="85" t="b">
        <v>0</v>
      </c>
      <c r="J272" s="85" t="b">
        <v>0</v>
      </c>
      <c r="K272" s="85" t="b">
        <v>0</v>
      </c>
      <c r="L272" s="85" t="b">
        <v>0</v>
      </c>
    </row>
    <row r="273" spans="1:12" ht="15">
      <c r="A273" s="85" t="s">
        <v>1309</v>
      </c>
      <c r="B273" s="85" t="s">
        <v>1617</v>
      </c>
      <c r="C273" s="85">
        <v>2</v>
      </c>
      <c r="D273" s="118">
        <v>0.00265107282443272</v>
      </c>
      <c r="E273" s="118">
        <v>1.0806866010449419</v>
      </c>
      <c r="F273" s="85" t="s">
        <v>1221</v>
      </c>
      <c r="G273" s="85" t="b">
        <v>0</v>
      </c>
      <c r="H273" s="85" t="b">
        <v>0</v>
      </c>
      <c r="I273" s="85" t="b">
        <v>0</v>
      </c>
      <c r="J273" s="85" t="b">
        <v>0</v>
      </c>
      <c r="K273" s="85" t="b">
        <v>0</v>
      </c>
      <c r="L273" s="85" t="b">
        <v>0</v>
      </c>
    </row>
    <row r="274" spans="1:12" ht="15">
      <c r="A274" s="85" t="s">
        <v>1617</v>
      </c>
      <c r="B274" s="85" t="s">
        <v>1610</v>
      </c>
      <c r="C274" s="85">
        <v>2</v>
      </c>
      <c r="D274" s="118">
        <v>0.00265107282443272</v>
      </c>
      <c r="E274" s="118">
        <v>1.9837765880368854</v>
      </c>
      <c r="F274" s="85" t="s">
        <v>1221</v>
      </c>
      <c r="G274" s="85" t="b">
        <v>0</v>
      </c>
      <c r="H274" s="85" t="b">
        <v>0</v>
      </c>
      <c r="I274" s="85" t="b">
        <v>0</v>
      </c>
      <c r="J274" s="85" t="b">
        <v>0</v>
      </c>
      <c r="K274" s="85" t="b">
        <v>0</v>
      </c>
      <c r="L274" s="85" t="b">
        <v>0</v>
      </c>
    </row>
    <row r="275" spans="1:12" ht="15">
      <c r="A275" s="85" t="s">
        <v>1307</v>
      </c>
      <c r="B275" s="85" t="s">
        <v>1721</v>
      </c>
      <c r="C275" s="85">
        <v>2</v>
      </c>
      <c r="D275" s="118">
        <v>0.00265107282443272</v>
      </c>
      <c r="E275" s="118">
        <v>0.4103891966048717</v>
      </c>
      <c r="F275" s="85" t="s">
        <v>1221</v>
      </c>
      <c r="G275" s="85" t="b">
        <v>0</v>
      </c>
      <c r="H275" s="85" t="b">
        <v>0</v>
      </c>
      <c r="I275" s="85" t="b">
        <v>0</v>
      </c>
      <c r="J275" s="85" t="b">
        <v>0</v>
      </c>
      <c r="K275" s="85" t="b">
        <v>0</v>
      </c>
      <c r="L275" s="85" t="b">
        <v>0</v>
      </c>
    </row>
    <row r="276" spans="1:12" ht="15">
      <c r="A276" s="85" t="s">
        <v>1721</v>
      </c>
      <c r="B276" s="85" t="s">
        <v>1307</v>
      </c>
      <c r="C276" s="85">
        <v>2</v>
      </c>
      <c r="D276" s="118">
        <v>0.00265107282443272</v>
      </c>
      <c r="E276" s="118">
        <v>0.41297429043936507</v>
      </c>
      <c r="F276" s="85" t="s">
        <v>1221</v>
      </c>
      <c r="G276" s="85" t="b">
        <v>0</v>
      </c>
      <c r="H276" s="85" t="b">
        <v>0</v>
      </c>
      <c r="I276" s="85" t="b">
        <v>0</v>
      </c>
      <c r="J276" s="85" t="b">
        <v>0</v>
      </c>
      <c r="K276" s="85" t="b">
        <v>0</v>
      </c>
      <c r="L276" s="85" t="b">
        <v>0</v>
      </c>
    </row>
    <row r="277" spans="1:12" ht="15">
      <c r="A277" s="85" t="s">
        <v>1308</v>
      </c>
      <c r="B277" s="85" t="s">
        <v>1722</v>
      </c>
      <c r="C277" s="85">
        <v>2</v>
      </c>
      <c r="D277" s="118">
        <v>0.00265107282443272</v>
      </c>
      <c r="E277" s="118">
        <v>0.6096394940374726</v>
      </c>
      <c r="F277" s="85" t="s">
        <v>1221</v>
      </c>
      <c r="G277" s="85" t="b">
        <v>0</v>
      </c>
      <c r="H277" s="85" t="b">
        <v>0</v>
      </c>
      <c r="I277" s="85" t="b">
        <v>0</v>
      </c>
      <c r="J277" s="85" t="b">
        <v>0</v>
      </c>
      <c r="K277" s="85" t="b">
        <v>0</v>
      </c>
      <c r="L277" s="85" t="b">
        <v>0</v>
      </c>
    </row>
    <row r="278" spans="1:12" ht="15">
      <c r="A278" s="85" t="s">
        <v>1722</v>
      </c>
      <c r="B278" s="85" t="s">
        <v>1310</v>
      </c>
      <c r="C278" s="85">
        <v>2</v>
      </c>
      <c r="D278" s="118">
        <v>0.00265107282443272</v>
      </c>
      <c r="E278" s="118">
        <v>1.4756210995772543</v>
      </c>
      <c r="F278" s="85" t="s">
        <v>1221</v>
      </c>
      <c r="G278" s="85" t="b">
        <v>0</v>
      </c>
      <c r="H278" s="85" t="b">
        <v>0</v>
      </c>
      <c r="I278" s="85" t="b">
        <v>0</v>
      </c>
      <c r="J278" s="85" t="b">
        <v>0</v>
      </c>
      <c r="K278" s="85" t="b">
        <v>0</v>
      </c>
      <c r="L278" s="85" t="b">
        <v>0</v>
      </c>
    </row>
    <row r="279" spans="1:12" ht="15">
      <c r="A279" s="85" t="s">
        <v>1308</v>
      </c>
      <c r="B279" s="85" t="s">
        <v>1316</v>
      </c>
      <c r="C279" s="85">
        <v>2</v>
      </c>
      <c r="D279" s="118">
        <v>0.00265107282443272</v>
      </c>
      <c r="E279" s="118">
        <v>-0.13072319545677122</v>
      </c>
      <c r="F279" s="85" t="s">
        <v>1221</v>
      </c>
      <c r="G279" s="85" t="b">
        <v>0</v>
      </c>
      <c r="H279" s="85" t="b">
        <v>0</v>
      </c>
      <c r="I279" s="85" t="b">
        <v>0</v>
      </c>
      <c r="J279" s="85" t="b">
        <v>0</v>
      </c>
      <c r="K279" s="85" t="b">
        <v>0</v>
      </c>
      <c r="L279" s="85" t="b">
        <v>0</v>
      </c>
    </row>
    <row r="280" spans="1:12" ht="15">
      <c r="A280" s="85" t="s">
        <v>1308</v>
      </c>
      <c r="B280" s="85" t="s">
        <v>1342</v>
      </c>
      <c r="C280" s="85">
        <v>2</v>
      </c>
      <c r="D280" s="118">
        <v>0.00265107282443272</v>
      </c>
      <c r="E280" s="118">
        <v>0.3086094983734914</v>
      </c>
      <c r="F280" s="85" t="s">
        <v>1221</v>
      </c>
      <c r="G280" s="85" t="b">
        <v>0</v>
      </c>
      <c r="H280" s="85" t="b">
        <v>0</v>
      </c>
      <c r="I280" s="85" t="b">
        <v>0</v>
      </c>
      <c r="J280" s="85" t="b">
        <v>0</v>
      </c>
      <c r="K280" s="85" t="b">
        <v>0</v>
      </c>
      <c r="L280" s="85" t="b">
        <v>0</v>
      </c>
    </row>
    <row r="281" spans="1:12" ht="15">
      <c r="A281" s="85" t="s">
        <v>1309</v>
      </c>
      <c r="B281" s="85" t="s">
        <v>1313</v>
      </c>
      <c r="C281" s="85">
        <v>2</v>
      </c>
      <c r="D281" s="118">
        <v>0.00265107282443272</v>
      </c>
      <c r="E281" s="118">
        <v>0.4608978427565479</v>
      </c>
      <c r="F281" s="85" t="s">
        <v>1221</v>
      </c>
      <c r="G281" s="85" t="b">
        <v>0</v>
      </c>
      <c r="H281" s="85" t="b">
        <v>0</v>
      </c>
      <c r="I281" s="85" t="b">
        <v>0</v>
      </c>
      <c r="J281" s="85" t="b">
        <v>0</v>
      </c>
      <c r="K281" s="85" t="b">
        <v>0</v>
      </c>
      <c r="L281" s="85" t="b">
        <v>0</v>
      </c>
    </row>
    <row r="282" spans="1:12" ht="15">
      <c r="A282" s="85" t="s">
        <v>1696</v>
      </c>
      <c r="B282" s="85" t="s">
        <v>1697</v>
      </c>
      <c r="C282" s="85">
        <v>2</v>
      </c>
      <c r="D282" s="118">
        <v>0.00265107282443272</v>
      </c>
      <c r="E282" s="118">
        <v>2.636989101812229</v>
      </c>
      <c r="F282" s="85" t="s">
        <v>1221</v>
      </c>
      <c r="G282" s="85" t="b">
        <v>0</v>
      </c>
      <c r="H282" s="85" t="b">
        <v>0</v>
      </c>
      <c r="I282" s="85" t="b">
        <v>0</v>
      </c>
      <c r="J282" s="85" t="b">
        <v>0</v>
      </c>
      <c r="K282" s="85" t="b">
        <v>0</v>
      </c>
      <c r="L282" s="85" t="b">
        <v>0</v>
      </c>
    </row>
    <row r="283" spans="1:12" ht="15">
      <c r="A283" s="85" t="s">
        <v>1697</v>
      </c>
      <c r="B283" s="85" t="s">
        <v>1698</v>
      </c>
      <c r="C283" s="85">
        <v>2</v>
      </c>
      <c r="D283" s="118">
        <v>0.00265107282443272</v>
      </c>
      <c r="E283" s="118">
        <v>2.636989101812229</v>
      </c>
      <c r="F283" s="85" t="s">
        <v>1221</v>
      </c>
      <c r="G283" s="85" t="b">
        <v>0</v>
      </c>
      <c r="H283" s="85" t="b">
        <v>0</v>
      </c>
      <c r="I283" s="85" t="b">
        <v>0</v>
      </c>
      <c r="J283" s="85" t="b">
        <v>0</v>
      </c>
      <c r="K283" s="85" t="b">
        <v>0</v>
      </c>
      <c r="L283" s="85" t="b">
        <v>0</v>
      </c>
    </row>
    <row r="284" spans="1:12" ht="15">
      <c r="A284" s="85" t="s">
        <v>1698</v>
      </c>
      <c r="B284" s="85" t="s">
        <v>1699</v>
      </c>
      <c r="C284" s="85">
        <v>2</v>
      </c>
      <c r="D284" s="118">
        <v>0.00265107282443272</v>
      </c>
      <c r="E284" s="118">
        <v>2.636989101812229</v>
      </c>
      <c r="F284" s="85" t="s">
        <v>1221</v>
      </c>
      <c r="G284" s="85" t="b">
        <v>0</v>
      </c>
      <c r="H284" s="85" t="b">
        <v>0</v>
      </c>
      <c r="I284" s="85" t="b">
        <v>0</v>
      </c>
      <c r="J284" s="85" t="b">
        <v>0</v>
      </c>
      <c r="K284" s="85" t="b">
        <v>0</v>
      </c>
      <c r="L284" s="85" t="b">
        <v>0</v>
      </c>
    </row>
    <row r="285" spans="1:12" ht="15">
      <c r="A285" s="85" t="s">
        <v>1699</v>
      </c>
      <c r="B285" s="85" t="s">
        <v>1700</v>
      </c>
      <c r="C285" s="85">
        <v>2</v>
      </c>
      <c r="D285" s="118">
        <v>0.00265107282443272</v>
      </c>
      <c r="E285" s="118">
        <v>2.636989101812229</v>
      </c>
      <c r="F285" s="85" t="s">
        <v>1221</v>
      </c>
      <c r="G285" s="85" t="b">
        <v>0</v>
      </c>
      <c r="H285" s="85" t="b">
        <v>0</v>
      </c>
      <c r="I285" s="85" t="b">
        <v>0</v>
      </c>
      <c r="J285" s="85" t="b">
        <v>0</v>
      </c>
      <c r="K285" s="85" t="b">
        <v>0</v>
      </c>
      <c r="L285" s="85" t="b">
        <v>0</v>
      </c>
    </row>
    <row r="286" spans="1:12" ht="15">
      <c r="A286" s="85" t="s">
        <v>1700</v>
      </c>
      <c r="B286" s="85" t="s">
        <v>1701</v>
      </c>
      <c r="C286" s="85">
        <v>2</v>
      </c>
      <c r="D286" s="118">
        <v>0.00265107282443272</v>
      </c>
      <c r="E286" s="118">
        <v>2.636989101812229</v>
      </c>
      <c r="F286" s="85" t="s">
        <v>1221</v>
      </c>
      <c r="G286" s="85" t="b">
        <v>0</v>
      </c>
      <c r="H286" s="85" t="b">
        <v>0</v>
      </c>
      <c r="I286" s="85" t="b">
        <v>0</v>
      </c>
      <c r="J286" s="85" t="b">
        <v>0</v>
      </c>
      <c r="K286" s="85" t="b">
        <v>0</v>
      </c>
      <c r="L286" s="85" t="b">
        <v>0</v>
      </c>
    </row>
    <row r="287" spans="1:12" ht="15">
      <c r="A287" s="85" t="s">
        <v>1701</v>
      </c>
      <c r="B287" s="85" t="s">
        <v>1702</v>
      </c>
      <c r="C287" s="85">
        <v>2</v>
      </c>
      <c r="D287" s="118">
        <v>0.00265107282443272</v>
      </c>
      <c r="E287" s="118">
        <v>2.636989101812229</v>
      </c>
      <c r="F287" s="85" t="s">
        <v>1221</v>
      </c>
      <c r="G287" s="85" t="b">
        <v>0</v>
      </c>
      <c r="H287" s="85" t="b">
        <v>0</v>
      </c>
      <c r="I287" s="85" t="b">
        <v>0</v>
      </c>
      <c r="J287" s="85" t="b">
        <v>0</v>
      </c>
      <c r="K287" s="85" t="b">
        <v>0</v>
      </c>
      <c r="L287" s="85" t="b">
        <v>0</v>
      </c>
    </row>
    <row r="288" spans="1:12" ht="15">
      <c r="A288" s="85" t="s">
        <v>1702</v>
      </c>
      <c r="B288" s="85" t="s">
        <v>1703</v>
      </c>
      <c r="C288" s="85">
        <v>2</v>
      </c>
      <c r="D288" s="118">
        <v>0.00265107282443272</v>
      </c>
      <c r="E288" s="118">
        <v>2.636989101812229</v>
      </c>
      <c r="F288" s="85" t="s">
        <v>1221</v>
      </c>
      <c r="G288" s="85" t="b">
        <v>0</v>
      </c>
      <c r="H288" s="85" t="b">
        <v>0</v>
      </c>
      <c r="I288" s="85" t="b">
        <v>0</v>
      </c>
      <c r="J288" s="85" t="b">
        <v>0</v>
      </c>
      <c r="K288" s="85" t="b">
        <v>0</v>
      </c>
      <c r="L288" s="85" t="b">
        <v>0</v>
      </c>
    </row>
    <row r="289" spans="1:12" ht="15">
      <c r="A289" s="85" t="s">
        <v>1693</v>
      </c>
      <c r="B289" s="85" t="s">
        <v>1694</v>
      </c>
      <c r="C289" s="85">
        <v>2</v>
      </c>
      <c r="D289" s="118">
        <v>0.00265107282443272</v>
      </c>
      <c r="E289" s="118">
        <v>2.636989101812229</v>
      </c>
      <c r="F289" s="85" t="s">
        <v>1221</v>
      </c>
      <c r="G289" s="85" t="b">
        <v>0</v>
      </c>
      <c r="H289" s="85" t="b">
        <v>0</v>
      </c>
      <c r="I289" s="85" t="b">
        <v>0</v>
      </c>
      <c r="J289" s="85" t="b">
        <v>0</v>
      </c>
      <c r="K289" s="85" t="b">
        <v>0</v>
      </c>
      <c r="L289" s="85" t="b">
        <v>0</v>
      </c>
    </row>
    <row r="290" spans="1:12" ht="15">
      <c r="A290" s="85" t="s">
        <v>1694</v>
      </c>
      <c r="B290" s="85" t="s">
        <v>1695</v>
      </c>
      <c r="C290" s="85">
        <v>2</v>
      </c>
      <c r="D290" s="118">
        <v>0.00265107282443272</v>
      </c>
      <c r="E290" s="118">
        <v>2.636989101812229</v>
      </c>
      <c r="F290" s="85" t="s">
        <v>1221</v>
      </c>
      <c r="G290" s="85" t="b">
        <v>0</v>
      </c>
      <c r="H290" s="85" t="b">
        <v>0</v>
      </c>
      <c r="I290" s="85" t="b">
        <v>0</v>
      </c>
      <c r="J290" s="85" t="b">
        <v>0</v>
      </c>
      <c r="K290" s="85" t="b">
        <v>0</v>
      </c>
      <c r="L290" s="85" t="b">
        <v>0</v>
      </c>
    </row>
    <row r="291" spans="1:12" ht="15">
      <c r="A291" s="85" t="s">
        <v>1307</v>
      </c>
      <c r="B291" s="85" t="s">
        <v>1307</v>
      </c>
      <c r="C291" s="85">
        <v>200</v>
      </c>
      <c r="D291" s="118">
        <v>0.04566442565009503</v>
      </c>
      <c r="E291" s="118">
        <v>0.04040452891415895</v>
      </c>
      <c r="F291" s="85" t="s">
        <v>1222</v>
      </c>
      <c r="G291" s="85" t="b">
        <v>0</v>
      </c>
      <c r="H291" s="85" t="b">
        <v>0</v>
      </c>
      <c r="I291" s="85" t="b">
        <v>0</v>
      </c>
      <c r="J291" s="85" t="b">
        <v>0</v>
      </c>
      <c r="K291" s="85" t="b">
        <v>0</v>
      </c>
      <c r="L291" s="85" t="b">
        <v>0</v>
      </c>
    </row>
    <row r="292" spans="1:12" ht="15">
      <c r="A292" s="85" t="s">
        <v>1308</v>
      </c>
      <c r="B292" s="85" t="s">
        <v>1307</v>
      </c>
      <c r="C292" s="85">
        <v>150</v>
      </c>
      <c r="D292" s="118">
        <v>0.034248319237571274</v>
      </c>
      <c r="E292" s="118">
        <v>0.19530648889990215</v>
      </c>
      <c r="F292" s="85" t="s">
        <v>1222</v>
      </c>
      <c r="G292" s="85" t="b">
        <v>0</v>
      </c>
      <c r="H292" s="85" t="b">
        <v>0</v>
      </c>
      <c r="I292" s="85" t="b">
        <v>0</v>
      </c>
      <c r="J292" s="85" t="b">
        <v>0</v>
      </c>
      <c r="K292" s="85" t="b">
        <v>0</v>
      </c>
      <c r="L292" s="85" t="b">
        <v>0</v>
      </c>
    </row>
    <row r="293" spans="1:12" ht="15">
      <c r="A293" s="85" t="s">
        <v>1307</v>
      </c>
      <c r="B293" s="85" t="s">
        <v>1308</v>
      </c>
      <c r="C293" s="85">
        <v>110</v>
      </c>
      <c r="D293" s="118">
        <v>0.025115434107552268</v>
      </c>
      <c r="E293" s="118">
        <v>0.06268092362531127</v>
      </c>
      <c r="F293" s="85" t="s">
        <v>1222</v>
      </c>
      <c r="G293" s="85" t="b">
        <v>0</v>
      </c>
      <c r="H293" s="85" t="b">
        <v>0</v>
      </c>
      <c r="I293" s="85" t="b">
        <v>0</v>
      </c>
      <c r="J293" s="85" t="b">
        <v>0</v>
      </c>
      <c r="K293" s="85" t="b">
        <v>0</v>
      </c>
      <c r="L293" s="85" t="b">
        <v>0</v>
      </c>
    </row>
    <row r="294" spans="1:12" ht="15">
      <c r="A294" s="85" t="s">
        <v>1308</v>
      </c>
      <c r="B294" s="85" t="s">
        <v>1308</v>
      </c>
      <c r="C294" s="85">
        <v>30</v>
      </c>
      <c r="D294" s="118">
        <v>0.006849663847514255</v>
      </c>
      <c r="E294" s="118">
        <v>-0.22174981021920825</v>
      </c>
      <c r="F294" s="85" t="s">
        <v>1222</v>
      </c>
      <c r="G294" s="85" t="b">
        <v>0</v>
      </c>
      <c r="H294" s="85" t="b">
        <v>0</v>
      </c>
      <c r="I294" s="85" t="b">
        <v>0</v>
      </c>
      <c r="J294" s="85" t="b">
        <v>0</v>
      </c>
      <c r="K294" s="85" t="b">
        <v>0</v>
      </c>
      <c r="L294" s="85" t="b">
        <v>0</v>
      </c>
    </row>
    <row r="295" spans="1:12" ht="15">
      <c r="A295" s="85" t="s">
        <v>1307</v>
      </c>
      <c r="B295" s="85" t="s">
        <v>1319</v>
      </c>
      <c r="C295" s="85">
        <v>20</v>
      </c>
      <c r="D295" s="118">
        <v>0.004566442565009503</v>
      </c>
      <c r="E295" s="118">
        <v>0.165343265522459</v>
      </c>
      <c r="F295" s="85" t="s">
        <v>1222</v>
      </c>
      <c r="G295" s="85" t="b">
        <v>0</v>
      </c>
      <c r="H295" s="85" t="b">
        <v>0</v>
      </c>
      <c r="I295" s="85" t="b">
        <v>0</v>
      </c>
      <c r="J295" s="85" t="b">
        <v>0</v>
      </c>
      <c r="K295" s="85" t="b">
        <v>0</v>
      </c>
      <c r="L295" s="85" t="b">
        <v>0</v>
      </c>
    </row>
    <row r="296" spans="1:12" ht="15">
      <c r="A296" s="85" t="s">
        <v>1307</v>
      </c>
      <c r="B296" s="85" t="s">
        <v>1309</v>
      </c>
      <c r="C296" s="85">
        <v>20</v>
      </c>
      <c r="D296" s="118">
        <v>0.004566442565009503</v>
      </c>
      <c r="E296" s="118">
        <v>0.3414345245781402</v>
      </c>
      <c r="F296" s="85" t="s">
        <v>1222</v>
      </c>
      <c r="G296" s="85" t="b">
        <v>0</v>
      </c>
      <c r="H296" s="85" t="b">
        <v>0</v>
      </c>
      <c r="I296" s="85" t="b">
        <v>0</v>
      </c>
      <c r="J296" s="85" t="b">
        <v>0</v>
      </c>
      <c r="K296" s="85" t="b">
        <v>0</v>
      </c>
      <c r="L296" s="85" t="b">
        <v>0</v>
      </c>
    </row>
    <row r="297" spans="1:12" ht="15">
      <c r="A297" s="85" t="s">
        <v>1319</v>
      </c>
      <c r="B297" s="85" t="s">
        <v>1307</v>
      </c>
      <c r="C297" s="85">
        <v>10</v>
      </c>
      <c r="D297" s="118">
        <v>0.0022832212825047516</v>
      </c>
      <c r="E297" s="118">
        <v>-0.1209634733208159</v>
      </c>
      <c r="F297" s="85" t="s">
        <v>1222</v>
      </c>
      <c r="G297" s="85" t="b">
        <v>0</v>
      </c>
      <c r="H297" s="85" t="b">
        <v>0</v>
      </c>
      <c r="I297" s="85" t="b">
        <v>0</v>
      </c>
      <c r="J297" s="85" t="b">
        <v>0</v>
      </c>
      <c r="K297" s="85" t="b">
        <v>0</v>
      </c>
      <c r="L297" s="85" t="b">
        <v>0</v>
      </c>
    </row>
    <row r="298" spans="1:12" ht="15">
      <c r="A298" s="85" t="s">
        <v>1309</v>
      </c>
      <c r="B298" s="85" t="s">
        <v>1308</v>
      </c>
      <c r="C298" s="85">
        <v>10</v>
      </c>
      <c r="D298" s="118">
        <v>0.0022832212825047516</v>
      </c>
      <c r="E298" s="118">
        <v>0.3223182341310673</v>
      </c>
      <c r="F298" s="85" t="s">
        <v>1222</v>
      </c>
      <c r="G298" s="85" t="b">
        <v>0</v>
      </c>
      <c r="H298" s="85" t="b">
        <v>0</v>
      </c>
      <c r="I298" s="85" t="b">
        <v>0</v>
      </c>
      <c r="J298" s="85" t="b">
        <v>0</v>
      </c>
      <c r="K298" s="85" t="b">
        <v>0</v>
      </c>
      <c r="L298" s="85" t="b">
        <v>0</v>
      </c>
    </row>
    <row r="299" spans="1:12" ht="15">
      <c r="A299" s="85" t="s">
        <v>1307</v>
      </c>
      <c r="B299" s="85" t="s">
        <v>1313</v>
      </c>
      <c r="C299" s="85">
        <v>10</v>
      </c>
      <c r="D299" s="118">
        <v>0.0022832212825047516</v>
      </c>
      <c r="E299" s="118">
        <v>0.3414345245781402</v>
      </c>
      <c r="F299" s="85" t="s">
        <v>1222</v>
      </c>
      <c r="G299" s="85" t="b">
        <v>0</v>
      </c>
      <c r="H299" s="85" t="b">
        <v>0</v>
      </c>
      <c r="I299" s="85" t="b">
        <v>0</v>
      </c>
      <c r="J299" s="85" t="b">
        <v>0</v>
      </c>
      <c r="K299" s="85" t="b">
        <v>0</v>
      </c>
      <c r="L299" s="85" t="b">
        <v>0</v>
      </c>
    </row>
    <row r="300" spans="1:12" ht="15">
      <c r="A300" s="85" t="s">
        <v>1313</v>
      </c>
      <c r="B300" s="85" t="s">
        <v>1307</v>
      </c>
      <c r="C300" s="85">
        <v>10</v>
      </c>
      <c r="D300" s="118">
        <v>0.0022832212825047516</v>
      </c>
      <c r="E300" s="118">
        <v>0.3414345245781402</v>
      </c>
      <c r="F300" s="85" t="s">
        <v>1222</v>
      </c>
      <c r="G300" s="85" t="b">
        <v>0</v>
      </c>
      <c r="H300" s="85" t="b">
        <v>0</v>
      </c>
      <c r="I300" s="85" t="b">
        <v>0</v>
      </c>
      <c r="J300" s="85" t="b">
        <v>0</v>
      </c>
      <c r="K300" s="85" t="b">
        <v>0</v>
      </c>
      <c r="L300" s="85" t="b">
        <v>0</v>
      </c>
    </row>
    <row r="301" spans="1:12" ht="15">
      <c r="A301" s="85" t="s">
        <v>1319</v>
      </c>
      <c r="B301" s="85" t="s">
        <v>1310</v>
      </c>
      <c r="C301" s="85">
        <v>10</v>
      </c>
      <c r="D301" s="118">
        <v>0.0022832212825047516</v>
      </c>
      <c r="E301" s="118">
        <v>1.4810965180071465</v>
      </c>
      <c r="F301" s="85" t="s">
        <v>1222</v>
      </c>
      <c r="G301" s="85" t="b">
        <v>0</v>
      </c>
      <c r="H301" s="85" t="b">
        <v>0</v>
      </c>
      <c r="I301" s="85" t="b">
        <v>0</v>
      </c>
      <c r="J301" s="85" t="b">
        <v>0</v>
      </c>
      <c r="K301" s="85" t="b">
        <v>0</v>
      </c>
      <c r="L301" s="85" t="b">
        <v>0</v>
      </c>
    </row>
    <row r="302" spans="1:12" ht="15">
      <c r="A302" s="85" t="s">
        <v>1310</v>
      </c>
      <c r="B302" s="85" t="s">
        <v>1307</v>
      </c>
      <c r="C302" s="85">
        <v>10</v>
      </c>
      <c r="D302" s="118">
        <v>0.0022832212825047516</v>
      </c>
      <c r="E302" s="118">
        <v>0.3414345245781402</v>
      </c>
      <c r="F302" s="85" t="s">
        <v>1222</v>
      </c>
      <c r="G302" s="85" t="b">
        <v>0</v>
      </c>
      <c r="H302" s="85" t="b">
        <v>0</v>
      </c>
      <c r="I302" s="85" t="b">
        <v>0</v>
      </c>
      <c r="J302" s="85" t="b">
        <v>0</v>
      </c>
      <c r="K302" s="85" t="b">
        <v>0</v>
      </c>
      <c r="L302" s="85" t="b">
        <v>0</v>
      </c>
    </row>
    <row r="303" spans="1:12" ht="15">
      <c r="A303" s="85" t="s">
        <v>1307</v>
      </c>
      <c r="B303" s="85" t="s">
        <v>1320</v>
      </c>
      <c r="C303" s="85">
        <v>10</v>
      </c>
      <c r="D303" s="118">
        <v>0.0022832212825047516</v>
      </c>
      <c r="E303" s="118">
        <v>0.3414345245781402</v>
      </c>
      <c r="F303" s="85" t="s">
        <v>1222</v>
      </c>
      <c r="G303" s="85" t="b">
        <v>0</v>
      </c>
      <c r="H303" s="85" t="b">
        <v>0</v>
      </c>
      <c r="I303" s="85" t="b">
        <v>0</v>
      </c>
      <c r="J303" s="85" t="b">
        <v>0</v>
      </c>
      <c r="K303" s="85" t="b">
        <v>0</v>
      </c>
      <c r="L303" s="85" t="b">
        <v>0</v>
      </c>
    </row>
    <row r="304" spans="1:12" ht="15">
      <c r="A304" s="85" t="s">
        <v>1320</v>
      </c>
      <c r="B304" s="85" t="s">
        <v>1308</v>
      </c>
      <c r="C304" s="85">
        <v>10</v>
      </c>
      <c r="D304" s="118">
        <v>0.0022832212825047516</v>
      </c>
      <c r="E304" s="118">
        <v>0.6233482297950486</v>
      </c>
      <c r="F304" s="85" t="s">
        <v>1222</v>
      </c>
      <c r="G304" s="85" t="b">
        <v>0</v>
      </c>
      <c r="H304" s="85" t="b">
        <v>0</v>
      </c>
      <c r="I304" s="85" t="b">
        <v>0</v>
      </c>
      <c r="J304" s="85" t="b">
        <v>0</v>
      </c>
      <c r="K304" s="85" t="b">
        <v>0</v>
      </c>
      <c r="L304" s="85" t="b">
        <v>0</v>
      </c>
    </row>
    <row r="305" spans="1:12" ht="15">
      <c r="A305" s="85" t="s">
        <v>1309</v>
      </c>
      <c r="B305" s="85" t="s">
        <v>1307</v>
      </c>
      <c r="C305" s="85">
        <v>10</v>
      </c>
      <c r="D305" s="118">
        <v>0.0022832212825047516</v>
      </c>
      <c r="E305" s="118">
        <v>0.040404528914159035</v>
      </c>
      <c r="F305" s="85" t="s">
        <v>1222</v>
      </c>
      <c r="G305" s="85" t="b">
        <v>0</v>
      </c>
      <c r="H305" s="85" t="b">
        <v>0</v>
      </c>
      <c r="I305" s="85" t="b">
        <v>0</v>
      </c>
      <c r="J305" s="85" t="b">
        <v>0</v>
      </c>
      <c r="K305" s="85" t="b">
        <v>0</v>
      </c>
      <c r="L305" s="85" t="b">
        <v>0</v>
      </c>
    </row>
    <row r="306" spans="1:12" ht="15">
      <c r="A306" s="85" t="s">
        <v>1307</v>
      </c>
      <c r="B306" s="85" t="s">
        <v>1321</v>
      </c>
      <c r="C306" s="85">
        <v>10</v>
      </c>
      <c r="D306" s="118">
        <v>0.0022832212825047516</v>
      </c>
      <c r="E306" s="118">
        <v>0.3414345245781402</v>
      </c>
      <c r="F306" s="85" t="s">
        <v>1222</v>
      </c>
      <c r="G306" s="85" t="b">
        <v>0</v>
      </c>
      <c r="H306" s="85" t="b">
        <v>0</v>
      </c>
      <c r="I306" s="85" t="b">
        <v>0</v>
      </c>
      <c r="J306" s="85" t="b">
        <v>0</v>
      </c>
      <c r="K306" s="85" t="b">
        <v>0</v>
      </c>
      <c r="L306" s="85" t="b">
        <v>0</v>
      </c>
    </row>
    <row r="307" spans="1:12" ht="15">
      <c r="A307" s="85" t="s">
        <v>1321</v>
      </c>
      <c r="B307" s="85" t="s">
        <v>1308</v>
      </c>
      <c r="C307" s="85">
        <v>10</v>
      </c>
      <c r="D307" s="118">
        <v>0.0022832212825047516</v>
      </c>
      <c r="E307" s="118">
        <v>0.6233482297950486</v>
      </c>
      <c r="F307" s="85" t="s">
        <v>1222</v>
      </c>
      <c r="G307" s="85" t="b">
        <v>0</v>
      </c>
      <c r="H307" s="85" t="b">
        <v>0</v>
      </c>
      <c r="I307" s="85" t="b">
        <v>0</v>
      </c>
      <c r="J307" s="85" t="b">
        <v>0</v>
      </c>
      <c r="K307" s="85" t="b">
        <v>0</v>
      </c>
      <c r="L307" s="85" t="b">
        <v>0</v>
      </c>
    </row>
    <row r="308" spans="1:12" ht="15">
      <c r="A308" s="85" t="s">
        <v>1308</v>
      </c>
      <c r="B308" s="85" t="s">
        <v>1311</v>
      </c>
      <c r="C308" s="85">
        <v>10</v>
      </c>
      <c r="D308" s="118">
        <v>0.0022832212825047516</v>
      </c>
      <c r="E308" s="118">
        <v>0.6212752211721833</v>
      </c>
      <c r="F308" s="85" t="s">
        <v>1222</v>
      </c>
      <c r="G308" s="85" t="b">
        <v>0</v>
      </c>
      <c r="H308" s="85" t="b">
        <v>0</v>
      </c>
      <c r="I308" s="85" t="b">
        <v>0</v>
      </c>
      <c r="J308" s="85" t="b">
        <v>0</v>
      </c>
      <c r="K308" s="85" t="b">
        <v>0</v>
      </c>
      <c r="L308" s="85" t="b">
        <v>0</v>
      </c>
    </row>
    <row r="309" spans="1:12" ht="15">
      <c r="A309" s="85" t="s">
        <v>1311</v>
      </c>
      <c r="B309" s="85" t="s">
        <v>1307</v>
      </c>
      <c r="C309" s="85">
        <v>10</v>
      </c>
      <c r="D309" s="118">
        <v>0.0022832212825047516</v>
      </c>
      <c r="E309" s="118">
        <v>0.3414345245781402</v>
      </c>
      <c r="F309" s="85" t="s">
        <v>1222</v>
      </c>
      <c r="G309" s="85" t="b">
        <v>0</v>
      </c>
      <c r="H309" s="85" t="b">
        <v>0</v>
      </c>
      <c r="I309" s="85" t="b">
        <v>0</v>
      </c>
      <c r="J309" s="85" t="b">
        <v>0</v>
      </c>
      <c r="K309" s="85" t="b">
        <v>0</v>
      </c>
      <c r="L309" s="85" t="b">
        <v>0</v>
      </c>
    </row>
    <row r="310" spans="1:12" ht="15">
      <c r="A310" s="85" t="s">
        <v>1307</v>
      </c>
      <c r="B310" s="85" t="s">
        <v>1611</v>
      </c>
      <c r="C310" s="85">
        <v>10</v>
      </c>
      <c r="D310" s="118">
        <v>0.0022832212825047516</v>
      </c>
      <c r="E310" s="118">
        <v>0.3414345245781402</v>
      </c>
      <c r="F310" s="85" t="s">
        <v>1222</v>
      </c>
      <c r="G310" s="85" t="b">
        <v>0</v>
      </c>
      <c r="H310" s="85" t="b">
        <v>0</v>
      </c>
      <c r="I310" s="85" t="b">
        <v>0</v>
      </c>
      <c r="J310" s="85" t="b">
        <v>0</v>
      </c>
      <c r="K310" s="85" t="b">
        <v>0</v>
      </c>
      <c r="L310" s="85" t="b">
        <v>0</v>
      </c>
    </row>
    <row r="311" spans="1:12" ht="15">
      <c r="A311" s="85" t="s">
        <v>1611</v>
      </c>
      <c r="B311" s="85" t="s">
        <v>1610</v>
      </c>
      <c r="C311" s="85">
        <v>10</v>
      </c>
      <c r="D311" s="118">
        <v>0.0022832212825047516</v>
      </c>
      <c r="E311" s="118">
        <v>1.9434945159061026</v>
      </c>
      <c r="F311" s="85" t="s">
        <v>1222</v>
      </c>
      <c r="G311" s="85" t="b">
        <v>0</v>
      </c>
      <c r="H311" s="85" t="b">
        <v>0</v>
      </c>
      <c r="I311" s="85" t="b">
        <v>0</v>
      </c>
      <c r="J311" s="85" t="b">
        <v>0</v>
      </c>
      <c r="K311" s="85" t="b">
        <v>0</v>
      </c>
      <c r="L311" s="85" t="b">
        <v>0</v>
      </c>
    </row>
    <row r="312" spans="1:12" ht="15">
      <c r="A312" s="85" t="s">
        <v>1610</v>
      </c>
      <c r="B312" s="85" t="s">
        <v>1308</v>
      </c>
      <c r="C312" s="85">
        <v>10</v>
      </c>
      <c r="D312" s="118">
        <v>0.0022832212825047516</v>
      </c>
      <c r="E312" s="118">
        <v>0.6233482297950486</v>
      </c>
      <c r="F312" s="85" t="s">
        <v>1222</v>
      </c>
      <c r="G312" s="85" t="b">
        <v>0</v>
      </c>
      <c r="H312" s="85" t="b">
        <v>0</v>
      </c>
      <c r="I312" s="85" t="b">
        <v>0</v>
      </c>
      <c r="J312" s="85" t="b">
        <v>0</v>
      </c>
      <c r="K312" s="85" t="b">
        <v>0</v>
      </c>
      <c r="L312" s="85" t="b">
        <v>0</v>
      </c>
    </row>
    <row r="313" spans="1:12" ht="15">
      <c r="A313" s="85" t="s">
        <v>1308</v>
      </c>
      <c r="B313" s="85" t="s">
        <v>1314</v>
      </c>
      <c r="C313" s="85">
        <v>10</v>
      </c>
      <c r="D313" s="118">
        <v>0.0022832212825047516</v>
      </c>
      <c r="E313" s="118">
        <v>0.6212752211721833</v>
      </c>
      <c r="F313" s="85" t="s">
        <v>1222</v>
      </c>
      <c r="G313" s="85" t="b">
        <v>0</v>
      </c>
      <c r="H313" s="85" t="b">
        <v>0</v>
      </c>
      <c r="I313" s="85" t="b">
        <v>0</v>
      </c>
      <c r="J313" s="85" t="b">
        <v>0</v>
      </c>
      <c r="K313" s="85" t="b">
        <v>0</v>
      </c>
      <c r="L313" s="85" t="b">
        <v>0</v>
      </c>
    </row>
    <row r="314" spans="1:12" ht="15">
      <c r="A314" s="85" t="s">
        <v>1314</v>
      </c>
      <c r="B314" s="85" t="s">
        <v>1308</v>
      </c>
      <c r="C314" s="85">
        <v>10</v>
      </c>
      <c r="D314" s="118">
        <v>0.0022832212825047516</v>
      </c>
      <c r="E314" s="118">
        <v>0.6233482297950486</v>
      </c>
      <c r="F314" s="85" t="s">
        <v>1222</v>
      </c>
      <c r="G314" s="85" t="b">
        <v>0</v>
      </c>
      <c r="H314" s="85" t="b">
        <v>0</v>
      </c>
      <c r="I314" s="85" t="b">
        <v>0</v>
      </c>
      <c r="J314" s="85" t="b">
        <v>0</v>
      </c>
      <c r="K314" s="85" t="b">
        <v>0</v>
      </c>
      <c r="L314" s="85" t="b">
        <v>0</v>
      </c>
    </row>
    <row r="315" spans="1:12" ht="15">
      <c r="A315" s="85" t="s">
        <v>1307</v>
      </c>
      <c r="B315" s="85" t="s">
        <v>1613</v>
      </c>
      <c r="C315" s="85">
        <v>10</v>
      </c>
      <c r="D315" s="118">
        <v>0.0022832212825047516</v>
      </c>
      <c r="E315" s="118">
        <v>0.3414345245781402</v>
      </c>
      <c r="F315" s="85" t="s">
        <v>1222</v>
      </c>
      <c r="G315" s="85" t="b">
        <v>0</v>
      </c>
      <c r="H315" s="85" t="b">
        <v>0</v>
      </c>
      <c r="I315" s="85" t="b">
        <v>0</v>
      </c>
      <c r="J315" s="85" t="b">
        <v>0</v>
      </c>
      <c r="K315" s="85" t="b">
        <v>0</v>
      </c>
      <c r="L315" s="85" t="b">
        <v>0</v>
      </c>
    </row>
    <row r="316" spans="1:12" ht="15">
      <c r="A316" s="85" t="s">
        <v>1613</v>
      </c>
      <c r="B316" s="85" t="s">
        <v>1614</v>
      </c>
      <c r="C316" s="85">
        <v>10</v>
      </c>
      <c r="D316" s="118">
        <v>0.0022832212825047516</v>
      </c>
      <c r="E316" s="118">
        <v>1.9434945159061026</v>
      </c>
      <c r="F316" s="85" t="s">
        <v>1222</v>
      </c>
      <c r="G316" s="85" t="b">
        <v>0</v>
      </c>
      <c r="H316" s="85" t="b">
        <v>0</v>
      </c>
      <c r="I316" s="85" t="b">
        <v>0</v>
      </c>
      <c r="J316" s="85" t="b">
        <v>0</v>
      </c>
      <c r="K316" s="85" t="b">
        <v>0</v>
      </c>
      <c r="L316" s="85" t="b">
        <v>0</v>
      </c>
    </row>
    <row r="317" spans="1:12" ht="15">
      <c r="A317" s="85" t="s">
        <v>1614</v>
      </c>
      <c r="B317" s="85" t="s">
        <v>1612</v>
      </c>
      <c r="C317" s="85">
        <v>10</v>
      </c>
      <c r="D317" s="118">
        <v>0.0022832212825047516</v>
      </c>
      <c r="E317" s="118">
        <v>1.9434945159061026</v>
      </c>
      <c r="F317" s="85" t="s">
        <v>1222</v>
      </c>
      <c r="G317" s="85" t="b">
        <v>0</v>
      </c>
      <c r="H317" s="85" t="b">
        <v>0</v>
      </c>
      <c r="I317" s="85" t="b">
        <v>0</v>
      </c>
      <c r="J317" s="85" t="b">
        <v>0</v>
      </c>
      <c r="K317" s="85" t="b">
        <v>0</v>
      </c>
      <c r="L317" s="85" t="b">
        <v>0</v>
      </c>
    </row>
    <row r="318" spans="1:12" ht="15">
      <c r="A318" s="85" t="s">
        <v>1612</v>
      </c>
      <c r="B318" s="85" t="s">
        <v>1308</v>
      </c>
      <c r="C318" s="85">
        <v>10</v>
      </c>
      <c r="D318" s="118">
        <v>0.0022832212825047516</v>
      </c>
      <c r="E318" s="118">
        <v>0.6233482297950486</v>
      </c>
      <c r="F318" s="85" t="s">
        <v>1222</v>
      </c>
      <c r="G318" s="85" t="b">
        <v>0</v>
      </c>
      <c r="H318" s="85" t="b">
        <v>0</v>
      </c>
      <c r="I318" s="85" t="b">
        <v>0</v>
      </c>
      <c r="J318" s="85" t="b">
        <v>0</v>
      </c>
      <c r="K318" s="85" t="b">
        <v>0</v>
      </c>
      <c r="L318" s="85" t="b">
        <v>0</v>
      </c>
    </row>
    <row r="319" spans="1:12" ht="15">
      <c r="A319" s="85" t="s">
        <v>1308</v>
      </c>
      <c r="B319" s="85" t="s">
        <v>1319</v>
      </c>
      <c r="C319" s="85">
        <v>10</v>
      </c>
      <c r="D319" s="118">
        <v>0.0022832212825047516</v>
      </c>
      <c r="E319" s="118">
        <v>0.14415396645252085</v>
      </c>
      <c r="F319" s="85" t="s">
        <v>1222</v>
      </c>
      <c r="G319" s="85" t="b">
        <v>0</v>
      </c>
      <c r="H319" s="85" t="b">
        <v>0</v>
      </c>
      <c r="I319" s="85" t="b">
        <v>0</v>
      </c>
      <c r="J319" s="85" t="b">
        <v>0</v>
      </c>
      <c r="K319" s="85" t="b">
        <v>0</v>
      </c>
      <c r="L319" s="85" t="b">
        <v>0</v>
      </c>
    </row>
    <row r="320" spans="1:12" ht="15">
      <c r="A320" s="85" t="s">
        <v>266</v>
      </c>
      <c r="B320" s="85" t="s">
        <v>1308</v>
      </c>
      <c r="C320" s="85">
        <v>9</v>
      </c>
      <c r="D320" s="118">
        <v>0.002515545032381878</v>
      </c>
      <c r="E320" s="118">
        <v>0.43146270355613536</v>
      </c>
      <c r="F320" s="85" t="s">
        <v>1222</v>
      </c>
      <c r="G320" s="85" t="b">
        <v>0</v>
      </c>
      <c r="H320" s="85" t="b">
        <v>0</v>
      </c>
      <c r="I320" s="85" t="b">
        <v>0</v>
      </c>
      <c r="J320" s="85" t="b">
        <v>0</v>
      </c>
      <c r="K320" s="85" t="b">
        <v>0</v>
      </c>
      <c r="L320" s="85" t="b">
        <v>0</v>
      </c>
    </row>
    <row r="321" spans="1:12" ht="15">
      <c r="A321" s="85" t="s">
        <v>1319</v>
      </c>
      <c r="B321" s="85" t="s">
        <v>1615</v>
      </c>
      <c r="C321" s="85">
        <v>9</v>
      </c>
      <c r="D321" s="118">
        <v>0.002515545032381878</v>
      </c>
      <c r="E321" s="118">
        <v>1.4810965180071465</v>
      </c>
      <c r="F321" s="85" t="s">
        <v>1222</v>
      </c>
      <c r="G321" s="85" t="b">
        <v>0</v>
      </c>
      <c r="H321" s="85" t="b">
        <v>0</v>
      </c>
      <c r="I321" s="85" t="b">
        <v>0</v>
      </c>
      <c r="J321" s="85" t="b">
        <v>0</v>
      </c>
      <c r="K321" s="85" t="b">
        <v>0</v>
      </c>
      <c r="L321" s="85" t="b">
        <v>0</v>
      </c>
    </row>
    <row r="322" spans="1:12" ht="15">
      <c r="A322" s="85" t="s">
        <v>1621</v>
      </c>
      <c r="B322" s="85" t="s">
        <v>1622</v>
      </c>
      <c r="C322" s="85">
        <v>6</v>
      </c>
      <c r="D322" s="118">
        <v>0.0028588505521629603</v>
      </c>
      <c r="E322" s="118">
        <v>2.165343265522459</v>
      </c>
      <c r="F322" s="85" t="s">
        <v>1222</v>
      </c>
      <c r="G322" s="85" t="b">
        <v>0</v>
      </c>
      <c r="H322" s="85" t="b">
        <v>0</v>
      </c>
      <c r="I322" s="85" t="b">
        <v>0</v>
      </c>
      <c r="J322" s="85" t="b">
        <v>0</v>
      </c>
      <c r="K322" s="85" t="b">
        <v>0</v>
      </c>
      <c r="L322" s="85" t="b">
        <v>0</v>
      </c>
    </row>
    <row r="323" spans="1:12" ht="15">
      <c r="A323" s="85" t="s">
        <v>1622</v>
      </c>
      <c r="B323" s="85" t="s">
        <v>1623</v>
      </c>
      <c r="C323" s="85">
        <v>6</v>
      </c>
      <c r="D323" s="118">
        <v>0.0028588505521629603</v>
      </c>
      <c r="E323" s="118">
        <v>2.165343265522459</v>
      </c>
      <c r="F323" s="85" t="s">
        <v>1222</v>
      </c>
      <c r="G323" s="85" t="b">
        <v>0</v>
      </c>
      <c r="H323" s="85" t="b">
        <v>0</v>
      </c>
      <c r="I323" s="85" t="b">
        <v>0</v>
      </c>
      <c r="J323" s="85" t="b">
        <v>0</v>
      </c>
      <c r="K323" s="85" t="b">
        <v>0</v>
      </c>
      <c r="L323" s="85" t="b">
        <v>0</v>
      </c>
    </row>
    <row r="324" spans="1:12" ht="15">
      <c r="A324" s="85" t="s">
        <v>1623</v>
      </c>
      <c r="B324" s="85" t="s">
        <v>1624</v>
      </c>
      <c r="C324" s="85">
        <v>6</v>
      </c>
      <c r="D324" s="118">
        <v>0.0028588505521629603</v>
      </c>
      <c r="E324" s="118">
        <v>2.165343265522459</v>
      </c>
      <c r="F324" s="85" t="s">
        <v>1222</v>
      </c>
      <c r="G324" s="85" t="b">
        <v>0</v>
      </c>
      <c r="H324" s="85" t="b">
        <v>0</v>
      </c>
      <c r="I324" s="85" t="b">
        <v>0</v>
      </c>
      <c r="J324" s="85" t="b">
        <v>0</v>
      </c>
      <c r="K324" s="85" t="b">
        <v>0</v>
      </c>
      <c r="L324" s="85" t="b">
        <v>0</v>
      </c>
    </row>
    <row r="325" spans="1:12" ht="15">
      <c r="A325" s="85" t="s">
        <v>1624</v>
      </c>
      <c r="B325" s="85" t="s">
        <v>1625</v>
      </c>
      <c r="C325" s="85">
        <v>6</v>
      </c>
      <c r="D325" s="118">
        <v>0.0028588505521629603</v>
      </c>
      <c r="E325" s="118">
        <v>2.165343265522459</v>
      </c>
      <c r="F325" s="85" t="s">
        <v>1222</v>
      </c>
      <c r="G325" s="85" t="b">
        <v>0</v>
      </c>
      <c r="H325" s="85" t="b">
        <v>0</v>
      </c>
      <c r="I325" s="85" t="b">
        <v>0</v>
      </c>
      <c r="J325" s="85" t="b">
        <v>0</v>
      </c>
      <c r="K325" s="85" t="b">
        <v>0</v>
      </c>
      <c r="L325" s="85" t="b">
        <v>0</v>
      </c>
    </row>
    <row r="326" spans="1:12" ht="15">
      <c r="A326" s="85" t="s">
        <v>1625</v>
      </c>
      <c r="B326" s="85" t="s">
        <v>1626</v>
      </c>
      <c r="C326" s="85">
        <v>6</v>
      </c>
      <c r="D326" s="118">
        <v>0.0028588505521629603</v>
      </c>
      <c r="E326" s="118">
        <v>2.165343265522459</v>
      </c>
      <c r="F326" s="85" t="s">
        <v>1222</v>
      </c>
      <c r="G326" s="85" t="b">
        <v>0</v>
      </c>
      <c r="H326" s="85" t="b">
        <v>0</v>
      </c>
      <c r="I326" s="85" t="b">
        <v>0</v>
      </c>
      <c r="J326" s="85" t="b">
        <v>0</v>
      </c>
      <c r="K326" s="85" t="b">
        <v>0</v>
      </c>
      <c r="L326" s="85" t="b">
        <v>0</v>
      </c>
    </row>
    <row r="327" spans="1:12" ht="15">
      <c r="A327" s="85" t="s">
        <v>1626</v>
      </c>
      <c r="B327" s="85" t="s">
        <v>1627</v>
      </c>
      <c r="C327" s="85">
        <v>6</v>
      </c>
      <c r="D327" s="118">
        <v>0.0028588505521629603</v>
      </c>
      <c r="E327" s="118">
        <v>2.165343265522459</v>
      </c>
      <c r="F327" s="85" t="s">
        <v>1222</v>
      </c>
      <c r="G327" s="85" t="b">
        <v>0</v>
      </c>
      <c r="H327" s="85" t="b">
        <v>0</v>
      </c>
      <c r="I327" s="85" t="b">
        <v>0</v>
      </c>
      <c r="J327" s="85" t="b">
        <v>0</v>
      </c>
      <c r="K327" s="85" t="b">
        <v>0</v>
      </c>
      <c r="L327" s="85" t="b">
        <v>0</v>
      </c>
    </row>
    <row r="328" spans="1:12" ht="15">
      <c r="A328" s="85" t="s">
        <v>1627</v>
      </c>
      <c r="B328" s="85" t="s">
        <v>1628</v>
      </c>
      <c r="C328" s="85">
        <v>6</v>
      </c>
      <c r="D328" s="118">
        <v>0.0028588505521629603</v>
      </c>
      <c r="E328" s="118">
        <v>2.165343265522459</v>
      </c>
      <c r="F328" s="85" t="s">
        <v>1222</v>
      </c>
      <c r="G328" s="85" t="b">
        <v>0</v>
      </c>
      <c r="H328" s="85" t="b">
        <v>0</v>
      </c>
      <c r="I328" s="85" t="b">
        <v>0</v>
      </c>
      <c r="J328" s="85" t="b">
        <v>0</v>
      </c>
      <c r="K328" s="85" t="b">
        <v>0</v>
      </c>
      <c r="L328" s="85" t="b">
        <v>0</v>
      </c>
    </row>
    <row r="329" spans="1:12" ht="15">
      <c r="A329" s="85" t="s">
        <v>1628</v>
      </c>
      <c r="B329" s="85" t="s">
        <v>1629</v>
      </c>
      <c r="C329" s="85">
        <v>6</v>
      </c>
      <c r="D329" s="118">
        <v>0.0028588505521629603</v>
      </c>
      <c r="E329" s="118">
        <v>2.165343265522459</v>
      </c>
      <c r="F329" s="85" t="s">
        <v>1222</v>
      </c>
      <c r="G329" s="85" t="b">
        <v>0</v>
      </c>
      <c r="H329" s="85" t="b">
        <v>0</v>
      </c>
      <c r="I329" s="85" t="b">
        <v>0</v>
      </c>
      <c r="J329" s="85" t="b">
        <v>0</v>
      </c>
      <c r="K329" s="85" t="b">
        <v>0</v>
      </c>
      <c r="L329" s="85" t="b">
        <v>0</v>
      </c>
    </row>
    <row r="330" spans="1:12" ht="15">
      <c r="A330" s="85" t="s">
        <v>1629</v>
      </c>
      <c r="B330" s="85" t="s">
        <v>1630</v>
      </c>
      <c r="C330" s="85">
        <v>6</v>
      </c>
      <c r="D330" s="118">
        <v>0.0028588505521629603</v>
      </c>
      <c r="E330" s="118">
        <v>2.165343265522459</v>
      </c>
      <c r="F330" s="85" t="s">
        <v>1222</v>
      </c>
      <c r="G330" s="85" t="b">
        <v>0</v>
      </c>
      <c r="H330" s="85" t="b">
        <v>0</v>
      </c>
      <c r="I330" s="85" t="b">
        <v>0</v>
      </c>
      <c r="J330" s="85" t="b">
        <v>0</v>
      </c>
      <c r="K330" s="85" t="b">
        <v>0</v>
      </c>
      <c r="L330" s="85" t="b">
        <v>0</v>
      </c>
    </row>
    <row r="331" spans="1:12" ht="15">
      <c r="A331" s="85" t="s">
        <v>1630</v>
      </c>
      <c r="B331" s="85" t="s">
        <v>1618</v>
      </c>
      <c r="C331" s="85">
        <v>6</v>
      </c>
      <c r="D331" s="118">
        <v>0.0028588505521629603</v>
      </c>
      <c r="E331" s="118">
        <v>2.165343265522459</v>
      </c>
      <c r="F331" s="85" t="s">
        <v>1222</v>
      </c>
      <c r="G331" s="85" t="b">
        <v>0</v>
      </c>
      <c r="H331" s="85" t="b">
        <v>0</v>
      </c>
      <c r="I331" s="85" t="b">
        <v>0</v>
      </c>
      <c r="J331" s="85" t="b">
        <v>0</v>
      </c>
      <c r="K331" s="85" t="b">
        <v>0</v>
      </c>
      <c r="L331" s="85" t="b">
        <v>0</v>
      </c>
    </row>
    <row r="332" spans="1:12" ht="15">
      <c r="A332" s="85" t="s">
        <v>1618</v>
      </c>
      <c r="B332" s="85" t="s">
        <v>1631</v>
      </c>
      <c r="C332" s="85">
        <v>6</v>
      </c>
      <c r="D332" s="118">
        <v>0.0028588505521629603</v>
      </c>
      <c r="E332" s="118">
        <v>2.165343265522459</v>
      </c>
      <c r="F332" s="85" t="s">
        <v>1222</v>
      </c>
      <c r="G332" s="85" t="b">
        <v>0</v>
      </c>
      <c r="H332" s="85" t="b">
        <v>0</v>
      </c>
      <c r="I332" s="85" t="b">
        <v>0</v>
      </c>
      <c r="J332" s="85" t="b">
        <v>0</v>
      </c>
      <c r="K332" s="85" t="b">
        <v>0</v>
      </c>
      <c r="L332" s="85" t="b">
        <v>0</v>
      </c>
    </row>
    <row r="333" spans="1:12" ht="15">
      <c r="A333" s="85" t="s">
        <v>1631</v>
      </c>
      <c r="B333" s="85" t="s">
        <v>1632</v>
      </c>
      <c r="C333" s="85">
        <v>6</v>
      </c>
      <c r="D333" s="118">
        <v>0.0028588505521629603</v>
      </c>
      <c r="E333" s="118">
        <v>2.165343265522459</v>
      </c>
      <c r="F333" s="85" t="s">
        <v>1222</v>
      </c>
      <c r="G333" s="85" t="b">
        <v>0</v>
      </c>
      <c r="H333" s="85" t="b">
        <v>0</v>
      </c>
      <c r="I333" s="85" t="b">
        <v>0</v>
      </c>
      <c r="J333" s="85" t="b">
        <v>0</v>
      </c>
      <c r="K333" s="85" t="b">
        <v>0</v>
      </c>
      <c r="L333" s="85" t="b">
        <v>0</v>
      </c>
    </row>
    <row r="334" spans="1:12" ht="15">
      <c r="A334" s="85" t="s">
        <v>1632</v>
      </c>
      <c r="B334" s="85" t="s">
        <v>1633</v>
      </c>
      <c r="C334" s="85">
        <v>6</v>
      </c>
      <c r="D334" s="118">
        <v>0.0028588505521629603</v>
      </c>
      <c r="E334" s="118">
        <v>2.165343265522459</v>
      </c>
      <c r="F334" s="85" t="s">
        <v>1222</v>
      </c>
      <c r="G334" s="85" t="b">
        <v>0</v>
      </c>
      <c r="H334" s="85" t="b">
        <v>0</v>
      </c>
      <c r="I334" s="85" t="b">
        <v>0</v>
      </c>
      <c r="J334" s="85" t="b">
        <v>0</v>
      </c>
      <c r="K334" s="85" t="b">
        <v>0</v>
      </c>
      <c r="L334" s="85" t="b">
        <v>0</v>
      </c>
    </row>
    <row r="335" spans="1:12" ht="15">
      <c r="A335" s="85" t="s">
        <v>1633</v>
      </c>
      <c r="B335" s="85" t="s">
        <v>1634</v>
      </c>
      <c r="C335" s="85">
        <v>6</v>
      </c>
      <c r="D335" s="118">
        <v>0.0028588505521629603</v>
      </c>
      <c r="E335" s="118">
        <v>2.165343265522459</v>
      </c>
      <c r="F335" s="85" t="s">
        <v>1222</v>
      </c>
      <c r="G335" s="85" t="b">
        <v>0</v>
      </c>
      <c r="H335" s="85" t="b">
        <v>0</v>
      </c>
      <c r="I335" s="85" t="b">
        <v>0</v>
      </c>
      <c r="J335" s="85" t="b">
        <v>0</v>
      </c>
      <c r="K335" s="85" t="b">
        <v>0</v>
      </c>
      <c r="L335" s="85" t="b">
        <v>0</v>
      </c>
    </row>
    <row r="336" spans="1:12" ht="15">
      <c r="A336" s="85" t="s">
        <v>1634</v>
      </c>
      <c r="B336" s="85" t="s">
        <v>1635</v>
      </c>
      <c r="C336" s="85">
        <v>6</v>
      </c>
      <c r="D336" s="118">
        <v>0.0028588505521629603</v>
      </c>
      <c r="E336" s="118">
        <v>2.165343265522459</v>
      </c>
      <c r="F336" s="85" t="s">
        <v>1222</v>
      </c>
      <c r="G336" s="85" t="b">
        <v>0</v>
      </c>
      <c r="H336" s="85" t="b">
        <v>0</v>
      </c>
      <c r="I336" s="85" t="b">
        <v>0</v>
      </c>
      <c r="J336" s="85" t="b">
        <v>0</v>
      </c>
      <c r="K336" s="85" t="b">
        <v>0</v>
      </c>
      <c r="L336" s="85" t="b">
        <v>0</v>
      </c>
    </row>
    <row r="337" spans="1:12" ht="15">
      <c r="A337" s="85" t="s">
        <v>266</v>
      </c>
      <c r="B337" s="85" t="s">
        <v>1621</v>
      </c>
      <c r="C337" s="85">
        <v>5</v>
      </c>
      <c r="D337" s="118">
        <v>0.002825223592393211</v>
      </c>
      <c r="E337" s="118">
        <v>1.7973664802278646</v>
      </c>
      <c r="F337" s="85" t="s">
        <v>1222</v>
      </c>
      <c r="G337" s="85" t="b">
        <v>0</v>
      </c>
      <c r="H337" s="85" t="b">
        <v>0</v>
      </c>
      <c r="I337" s="85" t="b">
        <v>0</v>
      </c>
      <c r="J337" s="85" t="b">
        <v>0</v>
      </c>
      <c r="K337" s="85" t="b">
        <v>0</v>
      </c>
      <c r="L337" s="85" t="b">
        <v>0</v>
      </c>
    </row>
    <row r="338" spans="1:12" ht="15">
      <c r="A338" s="85" t="s">
        <v>1635</v>
      </c>
      <c r="B338" s="85" t="s">
        <v>1639</v>
      </c>
      <c r="C338" s="85">
        <v>5</v>
      </c>
      <c r="D338" s="118">
        <v>0.002825223592393211</v>
      </c>
      <c r="E338" s="118">
        <v>2.244524511570084</v>
      </c>
      <c r="F338" s="85" t="s">
        <v>1222</v>
      </c>
      <c r="G338" s="85" t="b">
        <v>0</v>
      </c>
      <c r="H338" s="85" t="b">
        <v>0</v>
      </c>
      <c r="I338" s="85" t="b">
        <v>0</v>
      </c>
      <c r="J338" s="85" t="b">
        <v>0</v>
      </c>
      <c r="K338" s="85" t="b">
        <v>0</v>
      </c>
      <c r="L338" s="85" t="b">
        <v>0</v>
      </c>
    </row>
    <row r="339" spans="1:12" ht="15">
      <c r="A339" s="85" t="s">
        <v>1307</v>
      </c>
      <c r="B339" s="85" t="s">
        <v>1307</v>
      </c>
      <c r="C339" s="85">
        <v>18</v>
      </c>
      <c r="D339" s="118">
        <v>0.03913423535137133</v>
      </c>
      <c r="E339" s="118">
        <v>0.6497702673643263</v>
      </c>
      <c r="F339" s="85" t="s">
        <v>1223</v>
      </c>
      <c r="G339" s="85" t="b">
        <v>0</v>
      </c>
      <c r="H339" s="85" t="b">
        <v>0</v>
      </c>
      <c r="I339" s="85" t="b">
        <v>0</v>
      </c>
      <c r="J339" s="85" t="b">
        <v>0</v>
      </c>
      <c r="K339" s="85" t="b">
        <v>0</v>
      </c>
      <c r="L339" s="85" t="b">
        <v>0</v>
      </c>
    </row>
    <row r="340" spans="1:12" ht="15">
      <c r="A340" s="85" t="s">
        <v>1307</v>
      </c>
      <c r="B340" s="85" t="s">
        <v>1308</v>
      </c>
      <c r="C340" s="85">
        <v>13</v>
      </c>
      <c r="D340" s="118">
        <v>0.02826361442043485</v>
      </c>
      <c r="E340" s="118">
        <v>0.8800521845175455</v>
      </c>
      <c r="F340" s="85" t="s">
        <v>1223</v>
      </c>
      <c r="G340" s="85" t="b">
        <v>0</v>
      </c>
      <c r="H340" s="85" t="b">
        <v>0</v>
      </c>
      <c r="I340" s="85" t="b">
        <v>0</v>
      </c>
      <c r="J340" s="85" t="b">
        <v>0</v>
      </c>
      <c r="K340" s="85" t="b">
        <v>0</v>
      </c>
      <c r="L340" s="85" t="b">
        <v>0</v>
      </c>
    </row>
    <row r="341" spans="1:12" ht="15">
      <c r="A341" s="85" t="s">
        <v>1308</v>
      </c>
      <c r="B341" s="85" t="s">
        <v>1307</v>
      </c>
      <c r="C341" s="85">
        <v>12</v>
      </c>
      <c r="D341" s="118">
        <v>0.026089490234247552</v>
      </c>
      <c r="E341" s="118">
        <v>0.7981900998221493</v>
      </c>
      <c r="F341" s="85" t="s">
        <v>1223</v>
      </c>
      <c r="G341" s="85" t="b">
        <v>0</v>
      </c>
      <c r="H341" s="85" t="b">
        <v>0</v>
      </c>
      <c r="I341" s="85" t="b">
        <v>0</v>
      </c>
      <c r="J341" s="85" t="b">
        <v>0</v>
      </c>
      <c r="K341" s="85" t="b">
        <v>0</v>
      </c>
      <c r="L341" s="85" t="b">
        <v>0</v>
      </c>
    </row>
    <row r="342" spans="1:12" ht="15">
      <c r="A342" s="85" t="s">
        <v>245</v>
      </c>
      <c r="B342" s="85" t="s">
        <v>268</v>
      </c>
      <c r="C342" s="85">
        <v>8</v>
      </c>
      <c r="D342" s="118">
        <v>0.008830807916186184</v>
      </c>
      <c r="E342" s="118">
        <v>1.4302133145275548</v>
      </c>
      <c r="F342" s="85" t="s">
        <v>1223</v>
      </c>
      <c r="G342" s="85" t="b">
        <v>0</v>
      </c>
      <c r="H342" s="85" t="b">
        <v>0</v>
      </c>
      <c r="I342" s="85" t="b">
        <v>0</v>
      </c>
      <c r="J342" s="85" t="b">
        <v>0</v>
      </c>
      <c r="K342" s="85" t="b">
        <v>0</v>
      </c>
      <c r="L342" s="85" t="b">
        <v>0</v>
      </c>
    </row>
    <row r="343" spans="1:12" ht="15">
      <c r="A343" s="85" t="s">
        <v>1323</v>
      </c>
      <c r="B343" s="85" t="s">
        <v>1324</v>
      </c>
      <c r="C343" s="85">
        <v>6</v>
      </c>
      <c r="D343" s="118">
        <v>0.008506604478973305</v>
      </c>
      <c r="E343" s="118">
        <v>1.2541220554718737</v>
      </c>
      <c r="F343" s="85" t="s">
        <v>1223</v>
      </c>
      <c r="G343" s="85" t="b">
        <v>0</v>
      </c>
      <c r="H343" s="85" t="b">
        <v>0</v>
      </c>
      <c r="I343" s="85" t="b">
        <v>0</v>
      </c>
      <c r="J343" s="85" t="b">
        <v>0</v>
      </c>
      <c r="K343" s="85" t="b">
        <v>0</v>
      </c>
      <c r="L343" s="85" t="b">
        <v>0</v>
      </c>
    </row>
    <row r="344" spans="1:12" ht="15">
      <c r="A344" s="85" t="s">
        <v>246</v>
      </c>
      <c r="B344" s="85" t="s">
        <v>245</v>
      </c>
      <c r="C344" s="85">
        <v>5</v>
      </c>
      <c r="D344" s="118">
        <v>0.008083576337766175</v>
      </c>
      <c r="E344" s="118">
        <v>1.3722213675498682</v>
      </c>
      <c r="F344" s="85" t="s">
        <v>1223</v>
      </c>
      <c r="G344" s="85" t="b">
        <v>0</v>
      </c>
      <c r="H344" s="85" t="b">
        <v>0</v>
      </c>
      <c r="I344" s="85" t="b">
        <v>0</v>
      </c>
      <c r="J344" s="85" t="b">
        <v>0</v>
      </c>
      <c r="K344" s="85" t="b">
        <v>0</v>
      </c>
      <c r="L344" s="85" t="b">
        <v>0</v>
      </c>
    </row>
    <row r="345" spans="1:12" ht="15">
      <c r="A345" s="85" t="s">
        <v>1323</v>
      </c>
      <c r="B345" s="85" t="s">
        <v>1641</v>
      </c>
      <c r="C345" s="85">
        <v>5</v>
      </c>
      <c r="D345" s="118">
        <v>0.008083576337766175</v>
      </c>
      <c r="E345" s="118">
        <v>1.4302133145275548</v>
      </c>
      <c r="F345" s="85" t="s">
        <v>1223</v>
      </c>
      <c r="G345" s="85" t="b">
        <v>0</v>
      </c>
      <c r="H345" s="85" t="b">
        <v>0</v>
      </c>
      <c r="I345" s="85" t="b">
        <v>0</v>
      </c>
      <c r="J345" s="85" t="b">
        <v>0</v>
      </c>
      <c r="K345" s="85" t="b">
        <v>0</v>
      </c>
      <c r="L345" s="85" t="b">
        <v>0</v>
      </c>
    </row>
    <row r="346" spans="1:12" ht="15">
      <c r="A346" s="85" t="s">
        <v>1641</v>
      </c>
      <c r="B346" s="85" t="s">
        <v>1642</v>
      </c>
      <c r="C346" s="85">
        <v>5</v>
      </c>
      <c r="D346" s="118">
        <v>0.008083576337766175</v>
      </c>
      <c r="E346" s="118">
        <v>1.877371345869774</v>
      </c>
      <c r="F346" s="85" t="s">
        <v>1223</v>
      </c>
      <c r="G346" s="85" t="b">
        <v>0</v>
      </c>
      <c r="H346" s="85" t="b">
        <v>0</v>
      </c>
      <c r="I346" s="85" t="b">
        <v>0</v>
      </c>
      <c r="J346" s="85" t="b">
        <v>0</v>
      </c>
      <c r="K346" s="85" t="b">
        <v>0</v>
      </c>
      <c r="L346" s="85" t="b">
        <v>0</v>
      </c>
    </row>
    <row r="347" spans="1:12" ht="15">
      <c r="A347" s="85" t="s">
        <v>1642</v>
      </c>
      <c r="B347" s="85" t="s">
        <v>1643</v>
      </c>
      <c r="C347" s="85">
        <v>5</v>
      </c>
      <c r="D347" s="118">
        <v>0.008083576337766175</v>
      </c>
      <c r="E347" s="118">
        <v>1.877371345869774</v>
      </c>
      <c r="F347" s="85" t="s">
        <v>1223</v>
      </c>
      <c r="G347" s="85" t="b">
        <v>0</v>
      </c>
      <c r="H347" s="85" t="b">
        <v>0</v>
      </c>
      <c r="I347" s="85" t="b">
        <v>0</v>
      </c>
      <c r="J347" s="85" t="b">
        <v>0</v>
      </c>
      <c r="K347" s="85" t="b">
        <v>0</v>
      </c>
      <c r="L347" s="85" t="b">
        <v>0</v>
      </c>
    </row>
    <row r="348" spans="1:12" ht="15">
      <c r="A348" s="85" t="s">
        <v>1643</v>
      </c>
      <c r="B348" s="85" t="s">
        <v>1644</v>
      </c>
      <c r="C348" s="85">
        <v>5</v>
      </c>
      <c r="D348" s="118">
        <v>0.008083576337766175</v>
      </c>
      <c r="E348" s="118">
        <v>1.877371345869774</v>
      </c>
      <c r="F348" s="85" t="s">
        <v>1223</v>
      </c>
      <c r="G348" s="85" t="b">
        <v>0</v>
      </c>
      <c r="H348" s="85" t="b">
        <v>0</v>
      </c>
      <c r="I348" s="85" t="b">
        <v>0</v>
      </c>
      <c r="J348" s="85" t="b">
        <v>0</v>
      </c>
      <c r="K348" s="85" t="b">
        <v>0</v>
      </c>
      <c r="L348" s="85" t="b">
        <v>0</v>
      </c>
    </row>
    <row r="349" spans="1:12" ht="15">
      <c r="A349" s="85" t="s">
        <v>1644</v>
      </c>
      <c r="B349" s="85" t="s">
        <v>1326</v>
      </c>
      <c r="C349" s="85">
        <v>5</v>
      </c>
      <c r="D349" s="118">
        <v>0.008083576337766175</v>
      </c>
      <c r="E349" s="118">
        <v>1.6732513632138493</v>
      </c>
      <c r="F349" s="85" t="s">
        <v>1223</v>
      </c>
      <c r="G349" s="85" t="b">
        <v>0</v>
      </c>
      <c r="H349" s="85" t="b">
        <v>0</v>
      </c>
      <c r="I349" s="85" t="b">
        <v>0</v>
      </c>
      <c r="J349" s="85" t="b">
        <v>0</v>
      </c>
      <c r="K349" s="85" t="b">
        <v>0</v>
      </c>
      <c r="L349" s="85" t="b">
        <v>0</v>
      </c>
    </row>
    <row r="350" spans="1:12" ht="15">
      <c r="A350" s="85" t="s">
        <v>1326</v>
      </c>
      <c r="B350" s="85" t="s">
        <v>1323</v>
      </c>
      <c r="C350" s="85">
        <v>5</v>
      </c>
      <c r="D350" s="118">
        <v>0.008083576337766175</v>
      </c>
      <c r="E350" s="118">
        <v>1.2582780152430313</v>
      </c>
      <c r="F350" s="85" t="s">
        <v>1223</v>
      </c>
      <c r="G350" s="85" t="b">
        <v>0</v>
      </c>
      <c r="H350" s="85" t="b">
        <v>0</v>
      </c>
      <c r="I350" s="85" t="b">
        <v>0</v>
      </c>
      <c r="J350" s="85" t="b">
        <v>0</v>
      </c>
      <c r="K350" s="85" t="b">
        <v>0</v>
      </c>
      <c r="L350" s="85" t="b">
        <v>0</v>
      </c>
    </row>
    <row r="351" spans="1:12" ht="15">
      <c r="A351" s="85" t="s">
        <v>1324</v>
      </c>
      <c r="B351" s="85" t="s">
        <v>1645</v>
      </c>
      <c r="C351" s="85">
        <v>5</v>
      </c>
      <c r="D351" s="118">
        <v>0.008083576337766175</v>
      </c>
      <c r="E351" s="118">
        <v>1.6732513632138493</v>
      </c>
      <c r="F351" s="85" t="s">
        <v>1223</v>
      </c>
      <c r="G351" s="85" t="b">
        <v>0</v>
      </c>
      <c r="H351" s="85" t="b">
        <v>0</v>
      </c>
      <c r="I351" s="85" t="b">
        <v>0</v>
      </c>
      <c r="J351" s="85" t="b">
        <v>0</v>
      </c>
      <c r="K351" s="85" t="b">
        <v>0</v>
      </c>
      <c r="L351" s="85" t="b">
        <v>0</v>
      </c>
    </row>
    <row r="352" spans="1:12" ht="15">
      <c r="A352" s="85" t="s">
        <v>1645</v>
      </c>
      <c r="B352" s="85" t="s">
        <v>268</v>
      </c>
      <c r="C352" s="85">
        <v>5</v>
      </c>
      <c r="D352" s="118">
        <v>0.008083576337766175</v>
      </c>
      <c r="E352" s="118">
        <v>1.4302133145275548</v>
      </c>
      <c r="F352" s="85" t="s">
        <v>1223</v>
      </c>
      <c r="G352" s="85" t="b">
        <v>0</v>
      </c>
      <c r="H352" s="85" t="b">
        <v>0</v>
      </c>
      <c r="I352" s="85" t="b">
        <v>0</v>
      </c>
      <c r="J352" s="85" t="b">
        <v>0</v>
      </c>
      <c r="K352" s="85" t="b">
        <v>0</v>
      </c>
      <c r="L352" s="85" t="b">
        <v>0</v>
      </c>
    </row>
    <row r="353" spans="1:12" ht="15">
      <c r="A353" s="85" t="s">
        <v>268</v>
      </c>
      <c r="B353" s="85" t="s">
        <v>1646</v>
      </c>
      <c r="C353" s="85">
        <v>5</v>
      </c>
      <c r="D353" s="118">
        <v>0.008083576337766175</v>
      </c>
      <c r="E353" s="118">
        <v>1.4002500911501117</v>
      </c>
      <c r="F353" s="85" t="s">
        <v>1223</v>
      </c>
      <c r="G353" s="85" t="b">
        <v>0</v>
      </c>
      <c r="H353" s="85" t="b">
        <v>0</v>
      </c>
      <c r="I353" s="85" t="b">
        <v>0</v>
      </c>
      <c r="J353" s="85" t="b">
        <v>0</v>
      </c>
      <c r="K353" s="85" t="b">
        <v>0</v>
      </c>
      <c r="L353" s="85" t="b">
        <v>0</v>
      </c>
    </row>
    <row r="354" spans="1:12" ht="15">
      <c r="A354" s="85" t="s">
        <v>1646</v>
      </c>
      <c r="B354" s="85" t="s">
        <v>1647</v>
      </c>
      <c r="C354" s="85">
        <v>5</v>
      </c>
      <c r="D354" s="118">
        <v>0.008083576337766175</v>
      </c>
      <c r="E354" s="118">
        <v>1.877371345869774</v>
      </c>
      <c r="F354" s="85" t="s">
        <v>1223</v>
      </c>
      <c r="G354" s="85" t="b">
        <v>0</v>
      </c>
      <c r="H354" s="85" t="b">
        <v>0</v>
      </c>
      <c r="I354" s="85" t="b">
        <v>0</v>
      </c>
      <c r="J354" s="85" t="b">
        <v>0</v>
      </c>
      <c r="K354" s="85" t="b">
        <v>0</v>
      </c>
      <c r="L354" s="85" t="b">
        <v>0</v>
      </c>
    </row>
    <row r="355" spans="1:12" ht="15">
      <c r="A355" s="85" t="s">
        <v>1647</v>
      </c>
      <c r="B355" s="85" t="s">
        <v>1648</v>
      </c>
      <c r="C355" s="85">
        <v>5</v>
      </c>
      <c r="D355" s="118">
        <v>0.008083576337766175</v>
      </c>
      <c r="E355" s="118">
        <v>1.877371345869774</v>
      </c>
      <c r="F355" s="85" t="s">
        <v>1223</v>
      </c>
      <c r="G355" s="85" t="b">
        <v>0</v>
      </c>
      <c r="H355" s="85" t="b">
        <v>0</v>
      </c>
      <c r="I355" s="85" t="b">
        <v>0</v>
      </c>
      <c r="J355" s="85" t="b">
        <v>0</v>
      </c>
      <c r="K355" s="85" t="b">
        <v>0</v>
      </c>
      <c r="L355" s="85" t="b">
        <v>0</v>
      </c>
    </row>
    <row r="356" spans="1:12" ht="15">
      <c r="A356" s="85" t="s">
        <v>1648</v>
      </c>
      <c r="B356" s="85" t="s">
        <v>1620</v>
      </c>
      <c r="C356" s="85">
        <v>5</v>
      </c>
      <c r="D356" s="118">
        <v>0.008083576337766175</v>
      </c>
      <c r="E356" s="118">
        <v>1.877371345869774</v>
      </c>
      <c r="F356" s="85" t="s">
        <v>1223</v>
      </c>
      <c r="G356" s="85" t="b">
        <v>0</v>
      </c>
      <c r="H356" s="85" t="b">
        <v>0</v>
      </c>
      <c r="I356" s="85" t="b">
        <v>0</v>
      </c>
      <c r="J356" s="85" t="b">
        <v>0</v>
      </c>
      <c r="K356" s="85" t="b">
        <v>0</v>
      </c>
      <c r="L356" s="85" t="b">
        <v>0</v>
      </c>
    </row>
    <row r="357" spans="1:12" ht="15">
      <c r="A357" s="85" t="s">
        <v>246</v>
      </c>
      <c r="B357" s="85" t="s">
        <v>1323</v>
      </c>
      <c r="C357" s="85">
        <v>4</v>
      </c>
      <c r="D357" s="118">
        <v>0.007440831050193406</v>
      </c>
      <c r="E357" s="118">
        <v>1.0644579892269184</v>
      </c>
      <c r="F357" s="85" t="s">
        <v>1223</v>
      </c>
      <c r="G357" s="85" t="b">
        <v>0</v>
      </c>
      <c r="H357" s="85" t="b">
        <v>0</v>
      </c>
      <c r="I357" s="85" t="b">
        <v>0</v>
      </c>
      <c r="J357" s="85" t="b">
        <v>0</v>
      </c>
      <c r="K357" s="85" t="b">
        <v>0</v>
      </c>
      <c r="L357" s="85" t="b">
        <v>0</v>
      </c>
    </row>
    <row r="358" spans="1:12" ht="15">
      <c r="A358" s="85" t="s">
        <v>1620</v>
      </c>
      <c r="B358" s="85" t="s">
        <v>1654</v>
      </c>
      <c r="C358" s="85">
        <v>4</v>
      </c>
      <c r="D358" s="118">
        <v>0.007440831050193406</v>
      </c>
      <c r="E358" s="118">
        <v>1.877371345869774</v>
      </c>
      <c r="F358" s="85" t="s">
        <v>1223</v>
      </c>
      <c r="G358" s="85" t="b">
        <v>0</v>
      </c>
      <c r="H358" s="85" t="b">
        <v>0</v>
      </c>
      <c r="I358" s="85" t="b">
        <v>0</v>
      </c>
      <c r="J358" s="85" t="b">
        <v>0</v>
      </c>
      <c r="K358" s="85" t="b">
        <v>0</v>
      </c>
      <c r="L358" s="85" t="b">
        <v>0</v>
      </c>
    </row>
    <row r="359" spans="1:12" ht="15">
      <c r="A359" s="85" t="s">
        <v>1309</v>
      </c>
      <c r="B359" s="85" t="s">
        <v>1307</v>
      </c>
      <c r="C359" s="85">
        <v>3</v>
      </c>
      <c r="D359" s="118">
        <v>0.00784969360672029</v>
      </c>
      <c r="E359" s="118">
        <v>0.8493426222695305</v>
      </c>
      <c r="F359" s="85" t="s">
        <v>1223</v>
      </c>
      <c r="G359" s="85" t="b">
        <v>0</v>
      </c>
      <c r="H359" s="85" t="b">
        <v>0</v>
      </c>
      <c r="I359" s="85" t="b">
        <v>0</v>
      </c>
      <c r="J359" s="85" t="b">
        <v>0</v>
      </c>
      <c r="K359" s="85" t="b">
        <v>0</v>
      </c>
      <c r="L359" s="85" t="b">
        <v>0</v>
      </c>
    </row>
    <row r="360" spans="1:12" ht="15">
      <c r="A360" s="85" t="s">
        <v>1307</v>
      </c>
      <c r="B360" s="85" t="s">
        <v>1314</v>
      </c>
      <c r="C360" s="85">
        <v>3</v>
      </c>
      <c r="D360" s="118">
        <v>0.00784969360672029</v>
      </c>
      <c r="E360" s="118">
        <v>0.9965577535889827</v>
      </c>
      <c r="F360" s="85" t="s">
        <v>1223</v>
      </c>
      <c r="G360" s="85" t="b">
        <v>0</v>
      </c>
      <c r="H360" s="85" t="b">
        <v>0</v>
      </c>
      <c r="I360" s="85" t="b">
        <v>0</v>
      </c>
      <c r="J360" s="85" t="b">
        <v>0</v>
      </c>
      <c r="K360" s="85" t="b">
        <v>0</v>
      </c>
      <c r="L360" s="85" t="b">
        <v>0</v>
      </c>
    </row>
    <row r="361" spans="1:12" ht="15">
      <c r="A361" s="85" t="s">
        <v>247</v>
      </c>
      <c r="B361" s="85" t="s">
        <v>245</v>
      </c>
      <c r="C361" s="85">
        <v>3</v>
      </c>
      <c r="D361" s="118">
        <v>0.006522372558561888</v>
      </c>
      <c r="E361" s="118">
        <v>1.6732513632138493</v>
      </c>
      <c r="F361" s="85" t="s">
        <v>1223</v>
      </c>
      <c r="G361" s="85" t="b">
        <v>0</v>
      </c>
      <c r="H361" s="85" t="b">
        <v>0</v>
      </c>
      <c r="I361" s="85" t="b">
        <v>0</v>
      </c>
      <c r="J361" s="85" t="b">
        <v>0</v>
      </c>
      <c r="K361" s="85" t="b">
        <v>0</v>
      </c>
      <c r="L361" s="85" t="b">
        <v>0</v>
      </c>
    </row>
    <row r="362" spans="1:12" ht="15">
      <c r="A362" s="85" t="s">
        <v>1665</v>
      </c>
      <c r="B362" s="85" t="s">
        <v>1704</v>
      </c>
      <c r="C362" s="85">
        <v>2</v>
      </c>
      <c r="D362" s="118">
        <v>0.00523312907114686</v>
      </c>
      <c r="E362" s="118">
        <v>2.0992200954861304</v>
      </c>
      <c r="F362" s="85" t="s">
        <v>1223</v>
      </c>
      <c r="G362" s="85" t="b">
        <v>0</v>
      </c>
      <c r="H362" s="85" t="b">
        <v>0</v>
      </c>
      <c r="I362" s="85" t="b">
        <v>0</v>
      </c>
      <c r="J362" s="85" t="b">
        <v>0</v>
      </c>
      <c r="K362" s="85" t="b">
        <v>0</v>
      </c>
      <c r="L362" s="85" t="b">
        <v>0</v>
      </c>
    </row>
    <row r="363" spans="1:12" ht="15">
      <c r="A363" s="85" t="s">
        <v>1705</v>
      </c>
      <c r="B363" s="85" t="s">
        <v>1666</v>
      </c>
      <c r="C363" s="85">
        <v>2</v>
      </c>
      <c r="D363" s="118">
        <v>0.006745842617197016</v>
      </c>
      <c r="E363" s="118">
        <v>2.0992200954861304</v>
      </c>
      <c r="F363" s="85" t="s">
        <v>1223</v>
      </c>
      <c r="G363" s="85" t="b">
        <v>0</v>
      </c>
      <c r="H363" s="85" t="b">
        <v>0</v>
      </c>
      <c r="I363" s="85" t="b">
        <v>0</v>
      </c>
      <c r="J363" s="85" t="b">
        <v>0</v>
      </c>
      <c r="K363" s="85" t="b">
        <v>0</v>
      </c>
      <c r="L363" s="85" t="b">
        <v>0</v>
      </c>
    </row>
    <row r="364" spans="1:12" ht="15">
      <c r="A364" s="85" t="s">
        <v>1666</v>
      </c>
      <c r="B364" s="85" t="s">
        <v>1325</v>
      </c>
      <c r="C364" s="85">
        <v>2</v>
      </c>
      <c r="D364" s="118">
        <v>0.00523312907114686</v>
      </c>
      <c r="E364" s="118">
        <v>1.497160104158168</v>
      </c>
      <c r="F364" s="85" t="s">
        <v>1223</v>
      </c>
      <c r="G364" s="85" t="b">
        <v>0</v>
      </c>
      <c r="H364" s="85" t="b">
        <v>0</v>
      </c>
      <c r="I364" s="85" t="b">
        <v>0</v>
      </c>
      <c r="J364" s="85" t="b">
        <v>0</v>
      </c>
      <c r="K364" s="85" t="b">
        <v>0</v>
      </c>
      <c r="L364" s="85" t="b">
        <v>0</v>
      </c>
    </row>
    <row r="365" spans="1:12" ht="15">
      <c r="A365" s="85" t="s">
        <v>1653</v>
      </c>
      <c r="B365" s="85" t="s">
        <v>1640</v>
      </c>
      <c r="C365" s="85">
        <v>2</v>
      </c>
      <c r="D365" s="118">
        <v>0.00523312907114686</v>
      </c>
      <c r="E365" s="118">
        <v>1.5763413502057928</v>
      </c>
      <c r="F365" s="85" t="s">
        <v>1223</v>
      </c>
      <c r="G365" s="85" t="b">
        <v>0</v>
      </c>
      <c r="H365" s="85" t="b">
        <v>0</v>
      </c>
      <c r="I365" s="85" t="b">
        <v>0</v>
      </c>
      <c r="J365" s="85" t="b">
        <v>0</v>
      </c>
      <c r="K365" s="85" t="b">
        <v>0</v>
      </c>
      <c r="L365" s="85" t="b">
        <v>0</v>
      </c>
    </row>
    <row r="366" spans="1:12" ht="15">
      <c r="A366" s="85" t="s">
        <v>1307</v>
      </c>
      <c r="B366" s="85" t="s">
        <v>1309</v>
      </c>
      <c r="C366" s="85">
        <v>2</v>
      </c>
      <c r="D366" s="118">
        <v>0.006745842617197016</v>
      </c>
      <c r="E366" s="118">
        <v>0.598617744916945</v>
      </c>
      <c r="F366" s="85" t="s">
        <v>1223</v>
      </c>
      <c r="G366" s="85" t="b">
        <v>0</v>
      </c>
      <c r="H366" s="85" t="b">
        <v>0</v>
      </c>
      <c r="I366" s="85" t="b">
        <v>0</v>
      </c>
      <c r="J366" s="85" t="b">
        <v>0</v>
      </c>
      <c r="K366" s="85" t="b">
        <v>0</v>
      </c>
      <c r="L366" s="85" t="b">
        <v>0</v>
      </c>
    </row>
    <row r="367" spans="1:12" ht="15">
      <c r="A367" s="85" t="s">
        <v>1308</v>
      </c>
      <c r="B367" s="85" t="s">
        <v>1616</v>
      </c>
      <c r="C367" s="85">
        <v>2</v>
      </c>
      <c r="D367" s="118">
        <v>0.00523312907114686</v>
      </c>
      <c r="E367" s="118">
        <v>1.3210688451024868</v>
      </c>
      <c r="F367" s="85" t="s">
        <v>1223</v>
      </c>
      <c r="G367" s="85" t="b">
        <v>0</v>
      </c>
      <c r="H367" s="85" t="b">
        <v>0</v>
      </c>
      <c r="I367" s="85" t="b">
        <v>0</v>
      </c>
      <c r="J367" s="85" t="b">
        <v>0</v>
      </c>
      <c r="K367" s="85" t="b">
        <v>0</v>
      </c>
      <c r="L367" s="85" t="b">
        <v>0</v>
      </c>
    </row>
    <row r="368" spans="1:12" ht="15">
      <c r="A368" s="85" t="s">
        <v>1616</v>
      </c>
      <c r="B368" s="85" t="s">
        <v>1307</v>
      </c>
      <c r="C368" s="85">
        <v>2</v>
      </c>
      <c r="D368" s="118">
        <v>0.00523312907114686</v>
      </c>
      <c r="E368" s="118">
        <v>0.9742813588778305</v>
      </c>
      <c r="F368" s="85" t="s">
        <v>1223</v>
      </c>
      <c r="G368" s="85" t="b">
        <v>0</v>
      </c>
      <c r="H368" s="85" t="b">
        <v>0</v>
      </c>
      <c r="I368" s="85" t="b">
        <v>0</v>
      </c>
      <c r="J368" s="85" t="b">
        <v>0</v>
      </c>
      <c r="K368" s="85" t="b">
        <v>0</v>
      </c>
      <c r="L368" s="85" t="b">
        <v>0</v>
      </c>
    </row>
    <row r="369" spans="1:12" ht="15">
      <c r="A369" s="85" t="s">
        <v>1308</v>
      </c>
      <c r="B369" s="85" t="s">
        <v>1308</v>
      </c>
      <c r="C369" s="85">
        <v>2</v>
      </c>
      <c r="D369" s="118">
        <v>0.00523312907114686</v>
      </c>
      <c r="E369" s="118">
        <v>0.3916499193881941</v>
      </c>
      <c r="F369" s="85" t="s">
        <v>1223</v>
      </c>
      <c r="G369" s="85" t="b">
        <v>0</v>
      </c>
      <c r="H369" s="85" t="b">
        <v>0</v>
      </c>
      <c r="I369" s="85" t="b">
        <v>0</v>
      </c>
      <c r="J369" s="85" t="b">
        <v>0</v>
      </c>
      <c r="K369" s="85" t="b">
        <v>0</v>
      </c>
      <c r="L369" s="85" t="b">
        <v>0</v>
      </c>
    </row>
    <row r="370" spans="1:12" ht="15">
      <c r="A370" s="85" t="s">
        <v>1314</v>
      </c>
      <c r="B370" s="85" t="s">
        <v>1307</v>
      </c>
      <c r="C370" s="85">
        <v>2</v>
      </c>
      <c r="D370" s="118">
        <v>0.006745842617197016</v>
      </c>
      <c r="E370" s="118">
        <v>0.7981900998221492</v>
      </c>
      <c r="F370" s="85" t="s">
        <v>1223</v>
      </c>
      <c r="G370" s="85" t="b">
        <v>0</v>
      </c>
      <c r="H370" s="85" t="b">
        <v>0</v>
      </c>
      <c r="I370" s="85" t="b">
        <v>0</v>
      </c>
      <c r="J370" s="85" t="b">
        <v>0</v>
      </c>
      <c r="K370" s="85" t="b">
        <v>0</v>
      </c>
      <c r="L370" s="85" t="b">
        <v>0</v>
      </c>
    </row>
    <row r="371" spans="1:12" ht="15">
      <c r="A371" s="85" t="s">
        <v>1724</v>
      </c>
      <c r="B371" s="85" t="s">
        <v>1673</v>
      </c>
      <c r="C371" s="85">
        <v>2</v>
      </c>
      <c r="D371" s="118">
        <v>0.00523312907114686</v>
      </c>
      <c r="E371" s="118">
        <v>2.2753113545418118</v>
      </c>
      <c r="F371" s="85" t="s">
        <v>1223</v>
      </c>
      <c r="G371" s="85" t="b">
        <v>0</v>
      </c>
      <c r="H371" s="85" t="b">
        <v>0</v>
      </c>
      <c r="I371" s="85" t="b">
        <v>0</v>
      </c>
      <c r="J371" s="85" t="b">
        <v>0</v>
      </c>
      <c r="K371" s="85" t="b">
        <v>0</v>
      </c>
      <c r="L371" s="85" t="b">
        <v>0</v>
      </c>
    </row>
    <row r="372" spans="1:12" ht="15">
      <c r="A372" s="85" t="s">
        <v>1673</v>
      </c>
      <c r="B372" s="85" t="s">
        <v>1725</v>
      </c>
      <c r="C372" s="85">
        <v>2</v>
      </c>
      <c r="D372" s="118">
        <v>0.00523312907114686</v>
      </c>
      <c r="E372" s="118">
        <v>2.2753113545418118</v>
      </c>
      <c r="F372" s="85" t="s">
        <v>1223</v>
      </c>
      <c r="G372" s="85" t="b">
        <v>0</v>
      </c>
      <c r="H372" s="85" t="b">
        <v>0</v>
      </c>
      <c r="I372" s="85" t="b">
        <v>0</v>
      </c>
      <c r="J372" s="85" t="b">
        <v>0</v>
      </c>
      <c r="K372" s="85" t="b">
        <v>0</v>
      </c>
      <c r="L372" s="85" t="b">
        <v>0</v>
      </c>
    </row>
    <row r="373" spans="1:12" ht="15">
      <c r="A373" s="85" t="s">
        <v>1725</v>
      </c>
      <c r="B373" s="85" t="s">
        <v>1726</v>
      </c>
      <c r="C373" s="85">
        <v>2</v>
      </c>
      <c r="D373" s="118">
        <v>0.00523312907114686</v>
      </c>
      <c r="E373" s="118">
        <v>2.2753113545418118</v>
      </c>
      <c r="F373" s="85" t="s">
        <v>1223</v>
      </c>
      <c r="G373" s="85" t="b">
        <v>0</v>
      </c>
      <c r="H373" s="85" t="b">
        <v>0</v>
      </c>
      <c r="I373" s="85" t="b">
        <v>0</v>
      </c>
      <c r="J373" s="85" t="b">
        <v>0</v>
      </c>
      <c r="K373" s="85" t="b">
        <v>0</v>
      </c>
      <c r="L373" s="85" t="b">
        <v>0</v>
      </c>
    </row>
    <row r="374" spans="1:12" ht="15">
      <c r="A374" s="85" t="s">
        <v>1325</v>
      </c>
      <c r="B374" s="85" t="s">
        <v>1667</v>
      </c>
      <c r="C374" s="85">
        <v>2</v>
      </c>
      <c r="D374" s="118">
        <v>0.00523312907114686</v>
      </c>
      <c r="E374" s="118">
        <v>1.497160104158168</v>
      </c>
      <c r="F374" s="85" t="s">
        <v>1223</v>
      </c>
      <c r="G374" s="85" t="b">
        <v>0</v>
      </c>
      <c r="H374" s="85" t="b">
        <v>0</v>
      </c>
      <c r="I374" s="85" t="b">
        <v>0</v>
      </c>
      <c r="J374" s="85" t="b">
        <v>0</v>
      </c>
      <c r="K374" s="85" t="b">
        <v>0</v>
      </c>
      <c r="L374" s="85" t="b">
        <v>0</v>
      </c>
    </row>
    <row r="375" spans="1:12" ht="15">
      <c r="A375" s="85" t="s">
        <v>1714</v>
      </c>
      <c r="B375" s="85" t="s">
        <v>1715</v>
      </c>
      <c r="C375" s="85">
        <v>2</v>
      </c>
      <c r="D375" s="118">
        <v>0.00523312907114686</v>
      </c>
      <c r="E375" s="118">
        <v>2.2753113545418118</v>
      </c>
      <c r="F375" s="85" t="s">
        <v>1223</v>
      </c>
      <c r="G375" s="85" t="b">
        <v>0</v>
      </c>
      <c r="H375" s="85" t="b">
        <v>0</v>
      </c>
      <c r="I375" s="85" t="b">
        <v>0</v>
      </c>
      <c r="J375" s="85" t="b">
        <v>0</v>
      </c>
      <c r="K375" s="85" t="b">
        <v>0</v>
      </c>
      <c r="L375" s="85" t="b">
        <v>0</v>
      </c>
    </row>
    <row r="376" spans="1:12" ht="15">
      <c r="A376" s="85" t="s">
        <v>1715</v>
      </c>
      <c r="B376" s="85" t="s">
        <v>1716</v>
      </c>
      <c r="C376" s="85">
        <v>2</v>
      </c>
      <c r="D376" s="118">
        <v>0.00523312907114686</v>
      </c>
      <c r="E376" s="118">
        <v>2.2753113545418118</v>
      </c>
      <c r="F376" s="85" t="s">
        <v>1223</v>
      </c>
      <c r="G376" s="85" t="b">
        <v>0</v>
      </c>
      <c r="H376" s="85" t="b">
        <v>0</v>
      </c>
      <c r="I376" s="85" t="b">
        <v>0</v>
      </c>
      <c r="J376" s="85" t="b">
        <v>0</v>
      </c>
      <c r="K376" s="85" t="b">
        <v>0</v>
      </c>
      <c r="L376" s="85" t="b">
        <v>0</v>
      </c>
    </row>
    <row r="377" spans="1:12" ht="15">
      <c r="A377" s="85" t="s">
        <v>1636</v>
      </c>
      <c r="B377" s="85" t="s">
        <v>1719</v>
      </c>
      <c r="C377" s="85">
        <v>2</v>
      </c>
      <c r="D377" s="118">
        <v>0.006745842617197016</v>
      </c>
      <c r="E377" s="118">
        <v>1.7981900998221492</v>
      </c>
      <c r="F377" s="85" t="s">
        <v>1223</v>
      </c>
      <c r="G377" s="85" t="b">
        <v>0</v>
      </c>
      <c r="H377" s="85" t="b">
        <v>0</v>
      </c>
      <c r="I377" s="85" t="b">
        <v>0</v>
      </c>
      <c r="J377" s="85" t="b">
        <v>0</v>
      </c>
      <c r="K377" s="85" t="b">
        <v>0</v>
      </c>
      <c r="L377" s="85" t="b">
        <v>0</v>
      </c>
    </row>
    <row r="378" spans="1:12" ht="15">
      <c r="A378" s="85" t="s">
        <v>1307</v>
      </c>
      <c r="B378" s="85" t="s">
        <v>1308</v>
      </c>
      <c r="C378" s="85">
        <v>78</v>
      </c>
      <c r="D378" s="118">
        <v>0</v>
      </c>
      <c r="E378" s="118">
        <v>0.17642356069219461</v>
      </c>
      <c r="F378" s="85" t="s">
        <v>1224</v>
      </c>
      <c r="G378" s="85" t="b">
        <v>0</v>
      </c>
      <c r="H378" s="85" t="b">
        <v>0</v>
      </c>
      <c r="I378" s="85" t="b">
        <v>0</v>
      </c>
      <c r="J378" s="85" t="b">
        <v>0</v>
      </c>
      <c r="K378" s="85" t="b">
        <v>0</v>
      </c>
      <c r="L378" s="85" t="b">
        <v>0</v>
      </c>
    </row>
    <row r="379" spans="1:12" ht="15">
      <c r="A379" s="85" t="s">
        <v>1308</v>
      </c>
      <c r="B379" s="85" t="s">
        <v>1307</v>
      </c>
      <c r="C379" s="85">
        <v>72</v>
      </c>
      <c r="D379" s="118">
        <v>0</v>
      </c>
      <c r="E379" s="118">
        <v>0.14730172178567533</v>
      </c>
      <c r="F379" s="85" t="s">
        <v>1224</v>
      </c>
      <c r="G379" s="85" t="b">
        <v>0</v>
      </c>
      <c r="H379" s="85" t="b">
        <v>0</v>
      </c>
      <c r="I379" s="85" t="b">
        <v>0</v>
      </c>
      <c r="J379" s="85" t="b">
        <v>0</v>
      </c>
      <c r="K379" s="85" t="b">
        <v>0</v>
      </c>
      <c r="L379" s="85" t="b">
        <v>0</v>
      </c>
    </row>
    <row r="380" spans="1:12" ht="15">
      <c r="A380" s="85" t="s">
        <v>1307</v>
      </c>
      <c r="B380" s="85" t="s">
        <v>1307</v>
      </c>
      <c r="C380" s="85">
        <v>45</v>
      </c>
      <c r="D380" s="118">
        <v>0.007248993372210842</v>
      </c>
      <c r="E380" s="118">
        <v>-0.17526795173441564</v>
      </c>
      <c r="F380" s="85" t="s">
        <v>1224</v>
      </c>
      <c r="G380" s="85" t="b">
        <v>0</v>
      </c>
      <c r="H380" s="85" t="b">
        <v>0</v>
      </c>
      <c r="I380" s="85" t="b">
        <v>0</v>
      </c>
      <c r="J380" s="85" t="b">
        <v>0</v>
      </c>
      <c r="K380" s="85" t="b">
        <v>0</v>
      </c>
      <c r="L380" s="85" t="b">
        <v>0</v>
      </c>
    </row>
    <row r="381" spans="1:12" ht="15">
      <c r="A381" s="85" t="s">
        <v>1308</v>
      </c>
      <c r="B381" s="85" t="s">
        <v>1308</v>
      </c>
      <c r="C381" s="85">
        <v>27</v>
      </c>
      <c r="D381" s="118">
        <v>0</v>
      </c>
      <c r="E381" s="118">
        <v>-0.16585758697513237</v>
      </c>
      <c r="F381" s="85" t="s">
        <v>1224</v>
      </c>
      <c r="G381" s="85" t="b">
        <v>0</v>
      </c>
      <c r="H381" s="85" t="b">
        <v>0</v>
      </c>
      <c r="I381" s="85" t="b">
        <v>0</v>
      </c>
      <c r="J381" s="85" t="b">
        <v>0</v>
      </c>
      <c r="K381" s="85" t="b">
        <v>0</v>
      </c>
      <c r="L381" s="85" t="b">
        <v>0</v>
      </c>
    </row>
    <row r="382" spans="1:12" ht="15">
      <c r="A382" s="85" t="s">
        <v>1307</v>
      </c>
      <c r="B382" s="85" t="s">
        <v>1311</v>
      </c>
      <c r="C382" s="85">
        <v>12</v>
      </c>
      <c r="D382" s="118">
        <v>0.0019330648992562244</v>
      </c>
      <c r="E382" s="118">
        <v>0.2312722286995395</v>
      </c>
      <c r="F382" s="85" t="s">
        <v>1224</v>
      </c>
      <c r="G382" s="85" t="b">
        <v>0</v>
      </c>
      <c r="H382" s="85" t="b">
        <v>0</v>
      </c>
      <c r="I382" s="85" t="b">
        <v>0</v>
      </c>
      <c r="J382" s="85" t="b">
        <v>0</v>
      </c>
      <c r="K382" s="85" t="b">
        <v>0</v>
      </c>
      <c r="L382" s="85" t="b">
        <v>0</v>
      </c>
    </row>
    <row r="383" spans="1:12" ht="15">
      <c r="A383" s="85" t="s">
        <v>1311</v>
      </c>
      <c r="B383" s="85" t="s">
        <v>1307</v>
      </c>
      <c r="C383" s="85">
        <v>10</v>
      </c>
      <c r="D383" s="118">
        <v>0.008361944323999478</v>
      </c>
      <c r="E383" s="118">
        <v>0.18575997360485103</v>
      </c>
      <c r="F383" s="85" t="s">
        <v>1224</v>
      </c>
      <c r="G383" s="85" t="b">
        <v>0</v>
      </c>
      <c r="H383" s="85" t="b">
        <v>0</v>
      </c>
      <c r="I383" s="85" t="b">
        <v>0</v>
      </c>
      <c r="J383" s="85" t="b">
        <v>0</v>
      </c>
      <c r="K383" s="85" t="b">
        <v>0</v>
      </c>
      <c r="L383" s="85" t="b">
        <v>0</v>
      </c>
    </row>
    <row r="384" spans="1:12" ht="15">
      <c r="A384" s="85" t="s">
        <v>1308</v>
      </c>
      <c r="B384" s="85" t="s">
        <v>1314</v>
      </c>
      <c r="C384" s="85">
        <v>7</v>
      </c>
      <c r="D384" s="118">
        <v>0.0011276211912327977</v>
      </c>
      <c r="E384" s="118">
        <v>0.4166687091943189</v>
      </c>
      <c r="F384" s="85" t="s">
        <v>1224</v>
      </c>
      <c r="G384" s="85" t="b">
        <v>0</v>
      </c>
      <c r="H384" s="85" t="b">
        <v>0</v>
      </c>
      <c r="I384" s="85" t="b">
        <v>0</v>
      </c>
      <c r="J384" s="85" t="b">
        <v>0</v>
      </c>
      <c r="K384" s="85" t="b">
        <v>0</v>
      </c>
      <c r="L384" s="85" t="b">
        <v>0</v>
      </c>
    </row>
    <row r="385" spans="1:12" ht="15">
      <c r="A385" s="85" t="s">
        <v>1317</v>
      </c>
      <c r="B385" s="85" t="s">
        <v>1307</v>
      </c>
      <c r="C385" s="85">
        <v>7</v>
      </c>
      <c r="D385" s="118">
        <v>0.003968999662754093</v>
      </c>
      <c r="E385" s="118">
        <v>0.36185123266053226</v>
      </c>
      <c r="F385" s="85" t="s">
        <v>1224</v>
      </c>
      <c r="G385" s="85" t="b">
        <v>0</v>
      </c>
      <c r="H385" s="85" t="b">
        <v>0</v>
      </c>
      <c r="I385" s="85" t="b">
        <v>0</v>
      </c>
      <c r="J385" s="85" t="b">
        <v>0</v>
      </c>
      <c r="K385" s="85" t="b">
        <v>0</v>
      </c>
      <c r="L385" s="85" t="b">
        <v>0</v>
      </c>
    </row>
    <row r="386" spans="1:12" ht="15">
      <c r="A386" s="85" t="s">
        <v>1307</v>
      </c>
      <c r="B386" s="85" t="s">
        <v>1309</v>
      </c>
      <c r="C386" s="85">
        <v>6</v>
      </c>
      <c r="D386" s="118">
        <v>0.002082312276804999</v>
      </c>
      <c r="E386" s="118">
        <v>0.13436221569148307</v>
      </c>
      <c r="F386" s="85" t="s">
        <v>1224</v>
      </c>
      <c r="G386" s="85" t="b">
        <v>0</v>
      </c>
      <c r="H386" s="85" t="b">
        <v>0</v>
      </c>
      <c r="I386" s="85" t="b">
        <v>0</v>
      </c>
      <c r="J386" s="85" t="b">
        <v>0</v>
      </c>
      <c r="K386" s="85" t="b">
        <v>0</v>
      </c>
      <c r="L386" s="85" t="b">
        <v>0</v>
      </c>
    </row>
    <row r="387" spans="1:12" ht="15">
      <c r="A387" s="85" t="s">
        <v>1308</v>
      </c>
      <c r="B387" s="85" t="s">
        <v>1317</v>
      </c>
      <c r="C387" s="85">
        <v>5</v>
      </c>
      <c r="D387" s="118">
        <v>0.0028349997591100664</v>
      </c>
      <c r="E387" s="118">
        <v>0.32853262049376764</v>
      </c>
      <c r="F387" s="85" t="s">
        <v>1224</v>
      </c>
      <c r="G387" s="85" t="b">
        <v>0</v>
      </c>
      <c r="H387" s="85" t="b">
        <v>0</v>
      </c>
      <c r="I387" s="85" t="b">
        <v>0</v>
      </c>
      <c r="J387" s="85" t="b">
        <v>0</v>
      </c>
      <c r="K387" s="85" t="b">
        <v>0</v>
      </c>
      <c r="L387" s="85" t="b">
        <v>0</v>
      </c>
    </row>
    <row r="388" spans="1:12" ht="15">
      <c r="A388" s="85" t="s">
        <v>1307</v>
      </c>
      <c r="B388" s="85" t="s">
        <v>1315</v>
      </c>
      <c r="C388" s="85">
        <v>5</v>
      </c>
      <c r="D388" s="118">
        <v>0.0028349997591100664</v>
      </c>
      <c r="E388" s="118">
        <v>0.055180969643858345</v>
      </c>
      <c r="F388" s="85" t="s">
        <v>1224</v>
      </c>
      <c r="G388" s="85" t="b">
        <v>0</v>
      </c>
      <c r="H388" s="85" t="b">
        <v>0</v>
      </c>
      <c r="I388" s="85" t="b">
        <v>0</v>
      </c>
      <c r="J388" s="85" t="b">
        <v>0</v>
      </c>
      <c r="K388" s="85" t="b">
        <v>0</v>
      </c>
      <c r="L388" s="85" t="b">
        <v>0</v>
      </c>
    </row>
    <row r="389" spans="1:12" ht="15">
      <c r="A389" s="85" t="s">
        <v>1314</v>
      </c>
      <c r="B389" s="85" t="s">
        <v>1307</v>
      </c>
      <c r="C389" s="85">
        <v>4</v>
      </c>
      <c r="D389" s="118">
        <v>0.0033447777295997913</v>
      </c>
      <c r="E389" s="118">
        <v>0.06082123699655107</v>
      </c>
      <c r="F389" s="85" t="s">
        <v>1224</v>
      </c>
      <c r="G389" s="85" t="b">
        <v>0</v>
      </c>
      <c r="H389" s="85" t="b">
        <v>0</v>
      </c>
      <c r="I389" s="85" t="b">
        <v>0</v>
      </c>
      <c r="J389" s="85" t="b">
        <v>0</v>
      </c>
      <c r="K389" s="85" t="b">
        <v>0</v>
      </c>
      <c r="L389" s="85" t="b">
        <v>0</v>
      </c>
    </row>
    <row r="390" spans="1:12" ht="15">
      <c r="A390" s="85" t="s">
        <v>1314</v>
      </c>
      <c r="B390" s="85" t="s">
        <v>1308</v>
      </c>
      <c r="C390" s="85">
        <v>4</v>
      </c>
      <c r="D390" s="118">
        <v>0.0033447777295997913</v>
      </c>
      <c r="E390" s="118">
        <v>0.17363066050802445</v>
      </c>
      <c r="F390" s="85" t="s">
        <v>1224</v>
      </c>
      <c r="G390" s="85" t="b">
        <v>0</v>
      </c>
      <c r="H390" s="85" t="b">
        <v>0</v>
      </c>
      <c r="I390" s="85" t="b">
        <v>0</v>
      </c>
      <c r="J390" s="85" t="b">
        <v>0</v>
      </c>
      <c r="K390" s="85" t="b">
        <v>0</v>
      </c>
      <c r="L390" s="85" t="b">
        <v>0</v>
      </c>
    </row>
    <row r="391" spans="1:12" ht="15">
      <c r="A391" s="85" t="s">
        <v>232</v>
      </c>
      <c r="B391" s="85" t="s">
        <v>268</v>
      </c>
      <c r="C391" s="85">
        <v>3</v>
      </c>
      <c r="D391" s="118">
        <v>0.0035497394356023425</v>
      </c>
      <c r="E391" s="118">
        <v>1.7226339225338123</v>
      </c>
      <c r="F391" s="85" t="s">
        <v>1224</v>
      </c>
      <c r="G391" s="85" t="b">
        <v>0</v>
      </c>
      <c r="H391" s="85" t="b">
        <v>0</v>
      </c>
      <c r="I391" s="85" t="b">
        <v>0</v>
      </c>
      <c r="J391" s="85" t="b">
        <v>0</v>
      </c>
      <c r="K391" s="85" t="b">
        <v>0</v>
      </c>
      <c r="L391" s="85" t="b">
        <v>0</v>
      </c>
    </row>
    <row r="392" spans="1:12" ht="15">
      <c r="A392" s="85" t="s">
        <v>1307</v>
      </c>
      <c r="B392" s="85" t="s">
        <v>1671</v>
      </c>
      <c r="C392" s="85">
        <v>3</v>
      </c>
      <c r="D392" s="118">
        <v>0.0035497394356023425</v>
      </c>
      <c r="E392" s="118">
        <v>0.3562109653078395</v>
      </c>
      <c r="F392" s="85" t="s">
        <v>1224</v>
      </c>
      <c r="G392" s="85" t="b">
        <v>0</v>
      </c>
      <c r="H392" s="85" t="b">
        <v>0</v>
      </c>
      <c r="I392" s="85" t="b">
        <v>0</v>
      </c>
      <c r="J392" s="85" t="b">
        <v>0</v>
      </c>
      <c r="K392" s="85" t="b">
        <v>0</v>
      </c>
      <c r="L392" s="85" t="b">
        <v>0</v>
      </c>
    </row>
    <row r="393" spans="1:12" ht="15">
      <c r="A393" s="85" t="s">
        <v>1671</v>
      </c>
      <c r="B393" s="85" t="s">
        <v>1316</v>
      </c>
      <c r="C393" s="85">
        <v>3</v>
      </c>
      <c r="D393" s="118">
        <v>0.0035497394356023425</v>
      </c>
      <c r="E393" s="118">
        <v>1.9444826721501687</v>
      </c>
      <c r="F393" s="85" t="s">
        <v>1224</v>
      </c>
      <c r="G393" s="85" t="b">
        <v>0</v>
      </c>
      <c r="H393" s="85" t="b">
        <v>0</v>
      </c>
      <c r="I393" s="85" t="b">
        <v>0</v>
      </c>
      <c r="J393" s="85" t="b">
        <v>0</v>
      </c>
      <c r="K393" s="85" t="b">
        <v>0</v>
      </c>
      <c r="L393" s="85" t="b">
        <v>0</v>
      </c>
    </row>
    <row r="394" spans="1:12" ht="15">
      <c r="A394" s="85" t="s">
        <v>1316</v>
      </c>
      <c r="B394" s="85" t="s">
        <v>1311</v>
      </c>
      <c r="C394" s="85">
        <v>3</v>
      </c>
      <c r="D394" s="118">
        <v>0.0035497394356023425</v>
      </c>
      <c r="E394" s="118">
        <v>1.2174839442139063</v>
      </c>
      <c r="F394" s="85" t="s">
        <v>1224</v>
      </c>
      <c r="G394" s="85" t="b">
        <v>0</v>
      </c>
      <c r="H394" s="85" t="b">
        <v>0</v>
      </c>
      <c r="I394" s="85" t="b">
        <v>0</v>
      </c>
      <c r="J394" s="85" t="b">
        <v>0</v>
      </c>
      <c r="K394" s="85" t="b">
        <v>0</v>
      </c>
      <c r="L394" s="85" t="b">
        <v>0</v>
      </c>
    </row>
    <row r="395" spans="1:12" ht="15">
      <c r="A395" s="85" t="s">
        <v>1309</v>
      </c>
      <c r="B395" s="85" t="s">
        <v>1308</v>
      </c>
      <c r="C395" s="85">
        <v>3</v>
      </c>
      <c r="D395" s="118">
        <v>0.0035497394356023425</v>
      </c>
      <c r="E395" s="118">
        <v>-0.048218089108331884</v>
      </c>
      <c r="F395" s="85" t="s">
        <v>1224</v>
      </c>
      <c r="G395" s="85" t="b">
        <v>0</v>
      </c>
      <c r="H395" s="85" t="b">
        <v>0</v>
      </c>
      <c r="I395" s="85" t="b">
        <v>0</v>
      </c>
      <c r="J395" s="85" t="b">
        <v>0</v>
      </c>
      <c r="K395" s="85" t="b">
        <v>0</v>
      </c>
      <c r="L395" s="85" t="b">
        <v>0</v>
      </c>
    </row>
    <row r="396" spans="1:12" ht="15">
      <c r="A396" s="85" t="s">
        <v>1315</v>
      </c>
      <c r="B396" s="85" t="s">
        <v>1315</v>
      </c>
      <c r="C396" s="85">
        <v>3</v>
      </c>
      <c r="D396" s="118">
        <v>0.0035497394356023425</v>
      </c>
      <c r="E396" s="118">
        <v>1.0236639181977936</v>
      </c>
      <c r="F396" s="85" t="s">
        <v>1224</v>
      </c>
      <c r="G396" s="85" t="b">
        <v>0</v>
      </c>
      <c r="H396" s="85" t="b">
        <v>0</v>
      </c>
      <c r="I396" s="85" t="b">
        <v>0</v>
      </c>
      <c r="J396" s="85" t="b">
        <v>0</v>
      </c>
      <c r="K396" s="85" t="b">
        <v>0</v>
      </c>
      <c r="L396" s="85" t="b">
        <v>0</v>
      </c>
    </row>
    <row r="397" spans="1:12" ht="15">
      <c r="A397" s="85" t="s">
        <v>1315</v>
      </c>
      <c r="B397" s="85" t="s">
        <v>1672</v>
      </c>
      <c r="C397" s="85">
        <v>3</v>
      </c>
      <c r="D397" s="118">
        <v>0.0035497394356023425</v>
      </c>
      <c r="E397" s="118">
        <v>1.546542663478131</v>
      </c>
      <c r="F397" s="85" t="s">
        <v>1224</v>
      </c>
      <c r="G397" s="85" t="b">
        <v>0</v>
      </c>
      <c r="H397" s="85" t="b">
        <v>0</v>
      </c>
      <c r="I397" s="85" t="b">
        <v>0</v>
      </c>
      <c r="J397" s="85" t="b">
        <v>0</v>
      </c>
      <c r="K397" s="85" t="b">
        <v>0</v>
      </c>
      <c r="L397" s="85" t="b">
        <v>0</v>
      </c>
    </row>
    <row r="398" spans="1:12" ht="15">
      <c r="A398" s="85" t="s">
        <v>1311</v>
      </c>
      <c r="B398" s="85" t="s">
        <v>1308</v>
      </c>
      <c r="C398" s="85">
        <v>3</v>
      </c>
      <c r="D398" s="118">
        <v>0.0035497394356023425</v>
      </c>
      <c r="E398" s="118">
        <v>-0.22430934816401316</v>
      </c>
      <c r="F398" s="85" t="s">
        <v>1224</v>
      </c>
      <c r="G398" s="85" t="b">
        <v>0</v>
      </c>
      <c r="H398" s="85" t="b">
        <v>0</v>
      </c>
      <c r="I398" s="85" t="b">
        <v>0</v>
      </c>
      <c r="J398" s="85" t="b">
        <v>0</v>
      </c>
      <c r="K398" s="85" t="b">
        <v>0</v>
      </c>
      <c r="L398" s="85" t="b">
        <v>0</v>
      </c>
    </row>
    <row r="399" spans="1:12" ht="15">
      <c r="A399" s="85" t="s">
        <v>231</v>
      </c>
      <c r="B399" s="85" t="s">
        <v>1307</v>
      </c>
      <c r="C399" s="85">
        <v>2</v>
      </c>
      <c r="D399" s="118">
        <v>0.0033447777295997913</v>
      </c>
      <c r="E399" s="118">
        <v>0.36185123266053226</v>
      </c>
      <c r="F399" s="85" t="s">
        <v>1224</v>
      </c>
      <c r="G399" s="85" t="b">
        <v>0</v>
      </c>
      <c r="H399" s="85" t="b">
        <v>0</v>
      </c>
      <c r="I399" s="85" t="b">
        <v>0</v>
      </c>
      <c r="J399" s="85" t="b">
        <v>0</v>
      </c>
      <c r="K399" s="85" t="b">
        <v>0</v>
      </c>
      <c r="L399" s="85" t="b">
        <v>0</v>
      </c>
    </row>
    <row r="400" spans="1:12" ht="15">
      <c r="A400" s="85" t="s">
        <v>1315</v>
      </c>
      <c r="B400" s="85" t="s">
        <v>1307</v>
      </c>
      <c r="C400" s="85">
        <v>2</v>
      </c>
      <c r="D400" s="118">
        <v>0.0033447777295997913</v>
      </c>
      <c r="E400" s="118">
        <v>-0.3371187716754865</v>
      </c>
      <c r="F400" s="85" t="s">
        <v>1224</v>
      </c>
      <c r="G400" s="85" t="b">
        <v>0</v>
      </c>
      <c r="H400" s="85" t="b">
        <v>0</v>
      </c>
      <c r="I400" s="85" t="b">
        <v>0</v>
      </c>
      <c r="J400" s="85" t="b">
        <v>0</v>
      </c>
      <c r="K400" s="85" t="b">
        <v>0</v>
      </c>
      <c r="L400" s="85" t="b">
        <v>0</v>
      </c>
    </row>
    <row r="401" spans="1:12" ht="15">
      <c r="A401" s="85" t="s">
        <v>1309</v>
      </c>
      <c r="B401" s="85" t="s">
        <v>1617</v>
      </c>
      <c r="C401" s="85">
        <v>2</v>
      </c>
      <c r="D401" s="118">
        <v>0.0033447777295997913</v>
      </c>
      <c r="E401" s="118">
        <v>1.546542663478131</v>
      </c>
      <c r="F401" s="85" t="s">
        <v>1224</v>
      </c>
      <c r="G401" s="85" t="b">
        <v>0</v>
      </c>
      <c r="H401" s="85" t="b">
        <v>0</v>
      </c>
      <c r="I401" s="85" t="b">
        <v>0</v>
      </c>
      <c r="J401" s="85" t="b">
        <v>0</v>
      </c>
      <c r="K401" s="85" t="b">
        <v>0</v>
      </c>
      <c r="L401" s="85" t="b">
        <v>0</v>
      </c>
    </row>
    <row r="402" spans="1:12" ht="15">
      <c r="A402" s="85" t="s">
        <v>1617</v>
      </c>
      <c r="B402" s="85" t="s">
        <v>1315</v>
      </c>
      <c r="C402" s="85">
        <v>2</v>
      </c>
      <c r="D402" s="118">
        <v>0.0033447777295997913</v>
      </c>
      <c r="E402" s="118">
        <v>1.546542663478131</v>
      </c>
      <c r="F402" s="85" t="s">
        <v>1224</v>
      </c>
      <c r="G402" s="85" t="b">
        <v>0</v>
      </c>
      <c r="H402" s="85" t="b">
        <v>0</v>
      </c>
      <c r="I402" s="85" t="b">
        <v>0</v>
      </c>
      <c r="J402" s="85" t="b">
        <v>0</v>
      </c>
      <c r="K402" s="85" t="b">
        <v>0</v>
      </c>
      <c r="L402" s="85" t="b">
        <v>0</v>
      </c>
    </row>
    <row r="403" spans="1:12" ht="15">
      <c r="A403" s="85" t="s">
        <v>1315</v>
      </c>
      <c r="B403" s="85" t="s">
        <v>1309</v>
      </c>
      <c r="C403" s="85">
        <v>2</v>
      </c>
      <c r="D403" s="118">
        <v>0.0033447777295997913</v>
      </c>
      <c r="E403" s="118">
        <v>0.8475726591421122</v>
      </c>
      <c r="F403" s="85" t="s">
        <v>1224</v>
      </c>
      <c r="G403" s="85" t="b">
        <v>0</v>
      </c>
      <c r="H403" s="85" t="b">
        <v>0</v>
      </c>
      <c r="I403" s="85" t="b">
        <v>0</v>
      </c>
      <c r="J403" s="85" t="b">
        <v>0</v>
      </c>
      <c r="K403" s="85" t="b">
        <v>0</v>
      </c>
      <c r="L403" s="85" t="b">
        <v>0</v>
      </c>
    </row>
    <row r="404" spans="1:12" ht="15">
      <c r="A404" s="85" t="s">
        <v>1309</v>
      </c>
      <c r="B404" s="85" t="s">
        <v>1309</v>
      </c>
      <c r="C404" s="85">
        <v>2</v>
      </c>
      <c r="D404" s="118">
        <v>0.0033447777295997913</v>
      </c>
      <c r="E404" s="118">
        <v>0.8475726591421122</v>
      </c>
      <c r="F404" s="85" t="s">
        <v>1224</v>
      </c>
      <c r="G404" s="85" t="b">
        <v>0</v>
      </c>
      <c r="H404" s="85" t="b">
        <v>0</v>
      </c>
      <c r="I404" s="85" t="b">
        <v>0</v>
      </c>
      <c r="J404" s="85" t="b">
        <v>0</v>
      </c>
      <c r="K404" s="85" t="b">
        <v>0</v>
      </c>
      <c r="L404" s="85" t="b">
        <v>0</v>
      </c>
    </row>
    <row r="405" spans="1:12" ht="15">
      <c r="A405" s="85" t="s">
        <v>1309</v>
      </c>
      <c r="B405" s="85" t="s">
        <v>1317</v>
      </c>
      <c r="C405" s="85">
        <v>2</v>
      </c>
      <c r="D405" s="118">
        <v>0.0033447777295997913</v>
      </c>
      <c r="E405" s="118">
        <v>1.0024746191278555</v>
      </c>
      <c r="F405" s="85" t="s">
        <v>1224</v>
      </c>
      <c r="G405" s="85" t="b">
        <v>0</v>
      </c>
      <c r="H405" s="85" t="b">
        <v>0</v>
      </c>
      <c r="I405" s="85" t="b">
        <v>0</v>
      </c>
      <c r="J405" s="85" t="b">
        <v>0</v>
      </c>
      <c r="K405" s="85" t="b">
        <v>0</v>
      </c>
      <c r="L405" s="85" t="b">
        <v>0</v>
      </c>
    </row>
    <row r="406" spans="1:12" ht="15">
      <c r="A406" s="85" t="s">
        <v>1308</v>
      </c>
      <c r="B406" s="85" t="s">
        <v>1723</v>
      </c>
      <c r="C406" s="85">
        <v>2</v>
      </c>
      <c r="D406" s="118">
        <v>0.0033447777295997913</v>
      </c>
      <c r="E406" s="118">
        <v>0.47466065617200565</v>
      </c>
      <c r="F406" s="85" t="s">
        <v>1224</v>
      </c>
      <c r="G406" s="85" t="b">
        <v>0</v>
      </c>
      <c r="H406" s="85" t="b">
        <v>0</v>
      </c>
      <c r="I406" s="85" t="b">
        <v>0</v>
      </c>
      <c r="J406" s="85" t="b">
        <v>0</v>
      </c>
      <c r="K406" s="85" t="b">
        <v>0</v>
      </c>
      <c r="L406" s="85" t="b">
        <v>0</v>
      </c>
    </row>
    <row r="407" spans="1:12" ht="15">
      <c r="A407" s="85" t="s">
        <v>1723</v>
      </c>
      <c r="B407" s="85" t="s">
        <v>1307</v>
      </c>
      <c r="C407" s="85">
        <v>2</v>
      </c>
      <c r="D407" s="118">
        <v>0.0033447777295997913</v>
      </c>
      <c r="E407" s="118">
        <v>0.36185123266053226</v>
      </c>
      <c r="F407" s="85" t="s">
        <v>1224</v>
      </c>
      <c r="G407" s="85" t="b">
        <v>0</v>
      </c>
      <c r="H407" s="85" t="b">
        <v>0</v>
      </c>
      <c r="I407" s="85" t="b">
        <v>0</v>
      </c>
      <c r="J407" s="85" t="b">
        <v>0</v>
      </c>
      <c r="K407" s="85" t="b">
        <v>0</v>
      </c>
      <c r="L407" s="85" t="b">
        <v>0</v>
      </c>
    </row>
    <row r="408" spans="1:12" ht="15">
      <c r="A408" s="85" t="s">
        <v>1308</v>
      </c>
      <c r="B408" s="85" t="s">
        <v>268</v>
      </c>
      <c r="C408" s="85">
        <v>2</v>
      </c>
      <c r="D408" s="118">
        <v>0.0033447777295997913</v>
      </c>
      <c r="E408" s="118">
        <v>0.07672064749996813</v>
      </c>
      <c r="F408" s="85" t="s">
        <v>1224</v>
      </c>
      <c r="G408" s="85" t="b">
        <v>0</v>
      </c>
      <c r="H408" s="85" t="b">
        <v>0</v>
      </c>
      <c r="I408" s="85" t="b">
        <v>0</v>
      </c>
      <c r="J408" s="85" t="b">
        <v>0</v>
      </c>
      <c r="K408" s="85" t="b">
        <v>0</v>
      </c>
      <c r="L408" s="85" t="b">
        <v>0</v>
      </c>
    </row>
    <row r="409" spans="1:12" ht="15">
      <c r="A409" s="85" t="s">
        <v>268</v>
      </c>
      <c r="B409" s="85" t="s">
        <v>1307</v>
      </c>
      <c r="C409" s="85">
        <v>2</v>
      </c>
      <c r="D409" s="118">
        <v>0.0033447777295997913</v>
      </c>
      <c r="E409" s="118">
        <v>0.18575997360485103</v>
      </c>
      <c r="F409" s="85" t="s">
        <v>1224</v>
      </c>
      <c r="G409" s="85" t="b">
        <v>0</v>
      </c>
      <c r="H409" s="85" t="b">
        <v>0</v>
      </c>
      <c r="I409" s="85" t="b">
        <v>0</v>
      </c>
      <c r="J409" s="85" t="b">
        <v>0</v>
      </c>
      <c r="K409" s="85" t="b">
        <v>0</v>
      </c>
      <c r="L409" s="85" t="b">
        <v>0</v>
      </c>
    </row>
    <row r="410" spans="1:12" ht="15">
      <c r="A410" s="85" t="s">
        <v>1307</v>
      </c>
      <c r="B410" s="85" t="s">
        <v>1310</v>
      </c>
      <c r="C410" s="85">
        <v>2</v>
      </c>
      <c r="D410" s="118">
        <v>0.0033447777295997913</v>
      </c>
      <c r="E410" s="118">
        <v>0.35621096530783947</v>
      </c>
      <c r="F410" s="85" t="s">
        <v>1224</v>
      </c>
      <c r="G410" s="85" t="b">
        <v>0</v>
      </c>
      <c r="H410" s="85" t="b">
        <v>0</v>
      </c>
      <c r="I410" s="85" t="b">
        <v>0</v>
      </c>
      <c r="J410" s="85" t="b">
        <v>0</v>
      </c>
      <c r="K410" s="85" t="b">
        <v>0</v>
      </c>
      <c r="L410" s="85" t="b">
        <v>0</v>
      </c>
    </row>
    <row r="411" spans="1:12" ht="15">
      <c r="A411" s="85" t="s">
        <v>1610</v>
      </c>
      <c r="B411" s="85" t="s">
        <v>1307</v>
      </c>
      <c r="C411" s="85">
        <v>2</v>
      </c>
      <c r="D411" s="118">
        <v>0.005017166594399687</v>
      </c>
      <c r="E411" s="118">
        <v>0.36185123266053226</v>
      </c>
      <c r="F411" s="85" t="s">
        <v>1224</v>
      </c>
      <c r="G411" s="85" t="b">
        <v>0</v>
      </c>
      <c r="H411" s="85" t="b">
        <v>0</v>
      </c>
      <c r="I411" s="85" t="b">
        <v>0</v>
      </c>
      <c r="J411" s="85" t="b">
        <v>0</v>
      </c>
      <c r="K411" s="85" t="b">
        <v>0</v>
      </c>
      <c r="L411" s="85" t="b">
        <v>0</v>
      </c>
    </row>
    <row r="412" spans="1:12" ht="15">
      <c r="A412" s="85" t="s">
        <v>1330</v>
      </c>
      <c r="B412" s="85" t="s">
        <v>1331</v>
      </c>
      <c r="C412" s="85">
        <v>5</v>
      </c>
      <c r="D412" s="118">
        <v>0</v>
      </c>
      <c r="E412" s="118">
        <v>0.8920946026904805</v>
      </c>
      <c r="F412" s="85" t="s">
        <v>1225</v>
      </c>
      <c r="G412" s="85" t="b">
        <v>0</v>
      </c>
      <c r="H412" s="85" t="b">
        <v>0</v>
      </c>
      <c r="I412" s="85" t="b">
        <v>0</v>
      </c>
      <c r="J412" s="85" t="b">
        <v>0</v>
      </c>
      <c r="K412" s="85" t="b">
        <v>0</v>
      </c>
      <c r="L412" s="85" t="b">
        <v>0</v>
      </c>
    </row>
    <row r="413" spans="1:12" ht="15">
      <c r="A413" s="85" t="s">
        <v>1331</v>
      </c>
      <c r="B413" s="85" t="s">
        <v>1332</v>
      </c>
      <c r="C413" s="85">
        <v>5</v>
      </c>
      <c r="D413" s="118">
        <v>0</v>
      </c>
      <c r="E413" s="118">
        <v>0.8920946026904805</v>
      </c>
      <c r="F413" s="85" t="s">
        <v>1225</v>
      </c>
      <c r="G413" s="85" t="b">
        <v>0</v>
      </c>
      <c r="H413" s="85" t="b">
        <v>0</v>
      </c>
      <c r="I413" s="85" t="b">
        <v>0</v>
      </c>
      <c r="J413" s="85" t="b">
        <v>0</v>
      </c>
      <c r="K413" s="85" t="b">
        <v>0</v>
      </c>
      <c r="L413" s="85" t="b">
        <v>0</v>
      </c>
    </row>
    <row r="414" spans="1:12" ht="15">
      <c r="A414" s="85" t="s">
        <v>1332</v>
      </c>
      <c r="B414" s="85" t="s">
        <v>1333</v>
      </c>
      <c r="C414" s="85">
        <v>5</v>
      </c>
      <c r="D414" s="118">
        <v>0</v>
      </c>
      <c r="E414" s="118">
        <v>0.8920946026904805</v>
      </c>
      <c r="F414" s="85" t="s">
        <v>1225</v>
      </c>
      <c r="G414" s="85" t="b">
        <v>0</v>
      </c>
      <c r="H414" s="85" t="b">
        <v>0</v>
      </c>
      <c r="I414" s="85" t="b">
        <v>0</v>
      </c>
      <c r="J414" s="85" t="b">
        <v>0</v>
      </c>
      <c r="K414" s="85" t="b">
        <v>0</v>
      </c>
      <c r="L414" s="85" t="b">
        <v>0</v>
      </c>
    </row>
    <row r="415" spans="1:12" ht="15">
      <c r="A415" s="85" t="s">
        <v>1333</v>
      </c>
      <c r="B415" s="85" t="s">
        <v>1334</v>
      </c>
      <c r="C415" s="85">
        <v>5</v>
      </c>
      <c r="D415" s="118">
        <v>0</v>
      </c>
      <c r="E415" s="118">
        <v>0.8920946026904805</v>
      </c>
      <c r="F415" s="85" t="s">
        <v>1225</v>
      </c>
      <c r="G415" s="85" t="b">
        <v>0</v>
      </c>
      <c r="H415" s="85" t="b">
        <v>0</v>
      </c>
      <c r="I415" s="85" t="b">
        <v>0</v>
      </c>
      <c r="J415" s="85" t="b">
        <v>0</v>
      </c>
      <c r="K415" s="85" t="b">
        <v>0</v>
      </c>
      <c r="L415" s="85" t="b">
        <v>0</v>
      </c>
    </row>
    <row r="416" spans="1:12" ht="15">
      <c r="A416" s="85" t="s">
        <v>1334</v>
      </c>
      <c r="B416" s="85" t="s">
        <v>1335</v>
      </c>
      <c r="C416" s="85">
        <v>5</v>
      </c>
      <c r="D416" s="118">
        <v>0</v>
      </c>
      <c r="E416" s="118">
        <v>0.8920946026904805</v>
      </c>
      <c r="F416" s="85" t="s">
        <v>1225</v>
      </c>
      <c r="G416" s="85" t="b">
        <v>0</v>
      </c>
      <c r="H416" s="85" t="b">
        <v>0</v>
      </c>
      <c r="I416" s="85" t="b">
        <v>0</v>
      </c>
      <c r="J416" s="85" t="b">
        <v>0</v>
      </c>
      <c r="K416" s="85" t="b">
        <v>0</v>
      </c>
      <c r="L416" s="85" t="b">
        <v>0</v>
      </c>
    </row>
    <row r="417" spans="1:12" ht="15">
      <c r="A417" s="85" t="s">
        <v>1335</v>
      </c>
      <c r="B417" s="85" t="s">
        <v>1336</v>
      </c>
      <c r="C417" s="85">
        <v>5</v>
      </c>
      <c r="D417" s="118">
        <v>0</v>
      </c>
      <c r="E417" s="118">
        <v>0.8920946026904805</v>
      </c>
      <c r="F417" s="85" t="s">
        <v>1225</v>
      </c>
      <c r="G417" s="85" t="b">
        <v>0</v>
      </c>
      <c r="H417" s="85" t="b">
        <v>0</v>
      </c>
      <c r="I417" s="85" t="b">
        <v>0</v>
      </c>
      <c r="J417" s="85" t="b">
        <v>0</v>
      </c>
      <c r="K417" s="85" t="b">
        <v>0</v>
      </c>
      <c r="L417" s="85" t="b">
        <v>0</v>
      </c>
    </row>
    <row r="418" spans="1:12" ht="15">
      <c r="A418" s="85" t="s">
        <v>1336</v>
      </c>
      <c r="B418" s="85" t="s">
        <v>1337</v>
      </c>
      <c r="C418" s="85">
        <v>5</v>
      </c>
      <c r="D418" s="118">
        <v>0</v>
      </c>
      <c r="E418" s="118">
        <v>0.8920946026904805</v>
      </c>
      <c r="F418" s="85" t="s">
        <v>1225</v>
      </c>
      <c r="G418" s="85" t="b">
        <v>0</v>
      </c>
      <c r="H418" s="85" t="b">
        <v>0</v>
      </c>
      <c r="I418" s="85" t="b">
        <v>0</v>
      </c>
      <c r="J418" s="85" t="b">
        <v>0</v>
      </c>
      <c r="K418" s="85" t="b">
        <v>0</v>
      </c>
      <c r="L418" s="85" t="b">
        <v>0</v>
      </c>
    </row>
    <row r="419" spans="1:12" ht="15">
      <c r="A419" s="85" t="s">
        <v>257</v>
      </c>
      <c r="B419" s="85" t="s">
        <v>1330</v>
      </c>
      <c r="C419" s="85">
        <v>4</v>
      </c>
      <c r="D419" s="118">
        <v>0.008810001182550584</v>
      </c>
      <c r="E419" s="118">
        <v>0.9890046156985368</v>
      </c>
      <c r="F419" s="85" t="s">
        <v>1225</v>
      </c>
      <c r="G419" s="85" t="b">
        <v>0</v>
      </c>
      <c r="H419" s="85" t="b">
        <v>0</v>
      </c>
      <c r="I419" s="85" t="b">
        <v>0</v>
      </c>
      <c r="J419" s="85" t="b">
        <v>0</v>
      </c>
      <c r="K419" s="85" t="b">
        <v>0</v>
      </c>
      <c r="L419" s="85" t="b">
        <v>0</v>
      </c>
    </row>
    <row r="420" spans="1:12" ht="15">
      <c r="A420" s="85" t="s">
        <v>1307</v>
      </c>
      <c r="B420" s="85" t="s">
        <v>1308</v>
      </c>
      <c r="C420" s="85">
        <v>8</v>
      </c>
      <c r="D420" s="118">
        <v>0.025613274044462724</v>
      </c>
      <c r="E420" s="118">
        <v>0.35902194264166803</v>
      </c>
      <c r="F420" s="85" t="s">
        <v>1226</v>
      </c>
      <c r="G420" s="85" t="b">
        <v>0</v>
      </c>
      <c r="H420" s="85" t="b">
        <v>0</v>
      </c>
      <c r="I420" s="85" t="b">
        <v>0</v>
      </c>
      <c r="J420" s="85" t="b">
        <v>0</v>
      </c>
      <c r="K420" s="85" t="b">
        <v>0</v>
      </c>
      <c r="L420" s="85" t="b">
        <v>0</v>
      </c>
    </row>
    <row r="421" spans="1:12" ht="15">
      <c r="A421" s="85" t="s">
        <v>1308</v>
      </c>
      <c r="B421" s="85" t="s">
        <v>1308</v>
      </c>
      <c r="C421" s="85">
        <v>4</v>
      </c>
      <c r="D421" s="118">
        <v>0.012806637022231362</v>
      </c>
      <c r="E421" s="118">
        <v>0.09017663034908803</v>
      </c>
      <c r="F421" s="85" t="s">
        <v>1226</v>
      </c>
      <c r="G421" s="85" t="b">
        <v>0</v>
      </c>
      <c r="H421" s="85" t="b">
        <v>0</v>
      </c>
      <c r="I421" s="85" t="b">
        <v>0</v>
      </c>
      <c r="J421" s="85" t="b">
        <v>0</v>
      </c>
      <c r="K421" s="85" t="b">
        <v>0</v>
      </c>
      <c r="L421" s="85" t="b">
        <v>0</v>
      </c>
    </row>
    <row r="422" spans="1:12" ht="15">
      <c r="A422" s="85" t="s">
        <v>1307</v>
      </c>
      <c r="B422" s="85" t="s">
        <v>1307</v>
      </c>
      <c r="C422" s="85">
        <v>4</v>
      </c>
      <c r="D422" s="118">
        <v>0.012806637022231362</v>
      </c>
      <c r="E422" s="118">
        <v>0.025807263606285526</v>
      </c>
      <c r="F422" s="85" t="s">
        <v>1226</v>
      </c>
      <c r="G422" s="85" t="b">
        <v>0</v>
      </c>
      <c r="H422" s="85" t="b">
        <v>0</v>
      </c>
      <c r="I422" s="85" t="b">
        <v>0</v>
      </c>
      <c r="J422" s="85" t="b">
        <v>0</v>
      </c>
      <c r="K422" s="85" t="b">
        <v>0</v>
      </c>
      <c r="L422" s="85" t="b">
        <v>0</v>
      </c>
    </row>
    <row r="423" spans="1:12" ht="15">
      <c r="A423" s="85" t="s">
        <v>1308</v>
      </c>
      <c r="B423" s="85" t="s">
        <v>1307</v>
      </c>
      <c r="C423" s="85">
        <v>2</v>
      </c>
      <c r="D423" s="118">
        <v>0.017349863807987725</v>
      </c>
      <c r="E423" s="118">
        <v>-0.2430380486862944</v>
      </c>
      <c r="F423" s="85" t="s">
        <v>1226</v>
      </c>
      <c r="G423" s="85" t="b">
        <v>0</v>
      </c>
      <c r="H423" s="85" t="b">
        <v>0</v>
      </c>
      <c r="I423" s="85" t="b">
        <v>0</v>
      </c>
      <c r="J423" s="85" t="b">
        <v>0</v>
      </c>
      <c r="K423" s="85" t="b">
        <v>0</v>
      </c>
      <c r="L423" s="85" t="b">
        <v>0</v>
      </c>
    </row>
    <row r="424" spans="1:12" ht="15">
      <c r="A424" s="85" t="s">
        <v>1308</v>
      </c>
      <c r="B424" s="85" t="s">
        <v>268</v>
      </c>
      <c r="C424" s="85">
        <v>2</v>
      </c>
      <c r="D424" s="118">
        <v>0.006403318511115681</v>
      </c>
      <c r="E424" s="118">
        <v>0.4259687322722811</v>
      </c>
      <c r="F424" s="85" t="s">
        <v>1226</v>
      </c>
      <c r="G424" s="85" t="b">
        <v>0</v>
      </c>
      <c r="H424" s="85" t="b">
        <v>0</v>
      </c>
      <c r="I424" s="85" t="b">
        <v>0</v>
      </c>
      <c r="J424" s="85" t="b">
        <v>0</v>
      </c>
      <c r="K424" s="85" t="b">
        <v>0</v>
      </c>
      <c r="L424" s="85" t="b">
        <v>0</v>
      </c>
    </row>
    <row r="425" spans="1:12" ht="15">
      <c r="A425" s="85" t="s">
        <v>1307</v>
      </c>
      <c r="B425" s="85" t="s">
        <v>1307</v>
      </c>
      <c r="C425" s="85">
        <v>21</v>
      </c>
      <c r="D425" s="118">
        <v>0</v>
      </c>
      <c r="E425" s="118">
        <v>-0.0645722922890083</v>
      </c>
      <c r="F425" s="85" t="s">
        <v>1227</v>
      </c>
      <c r="G425" s="85" t="b">
        <v>0</v>
      </c>
      <c r="H425" s="85" t="b">
        <v>0</v>
      </c>
      <c r="I425" s="85" t="b">
        <v>0</v>
      </c>
      <c r="J425" s="85" t="b">
        <v>0</v>
      </c>
      <c r="K425" s="85" t="b">
        <v>0</v>
      </c>
      <c r="L425" s="85" t="b">
        <v>0</v>
      </c>
    </row>
    <row r="426" spans="1:12" ht="15">
      <c r="A426" s="85" t="s">
        <v>1307</v>
      </c>
      <c r="B426" s="85" t="s">
        <v>1308</v>
      </c>
      <c r="C426" s="85">
        <v>21</v>
      </c>
      <c r="D426" s="118">
        <v>0</v>
      </c>
      <c r="E426" s="118">
        <v>0.03040322094184842</v>
      </c>
      <c r="F426" s="85" t="s">
        <v>1227</v>
      </c>
      <c r="G426" s="85" t="b">
        <v>0</v>
      </c>
      <c r="H426" s="85" t="b">
        <v>0</v>
      </c>
      <c r="I426" s="85" t="b">
        <v>0</v>
      </c>
      <c r="J426" s="85" t="b">
        <v>0</v>
      </c>
      <c r="K426" s="85" t="b">
        <v>0</v>
      </c>
      <c r="L426" s="85" t="b">
        <v>0</v>
      </c>
    </row>
    <row r="427" spans="1:12" ht="15">
      <c r="A427" s="85" t="s">
        <v>1308</v>
      </c>
      <c r="B427" s="85" t="s">
        <v>1308</v>
      </c>
      <c r="C427" s="85">
        <v>21</v>
      </c>
      <c r="D427" s="118">
        <v>0</v>
      </c>
      <c r="E427" s="118">
        <v>0.1330655628389961</v>
      </c>
      <c r="F427" s="85" t="s">
        <v>1227</v>
      </c>
      <c r="G427" s="85" t="b">
        <v>0</v>
      </c>
      <c r="H427" s="85" t="b">
        <v>0</v>
      </c>
      <c r="I427" s="85" t="b">
        <v>0</v>
      </c>
      <c r="J427" s="85" t="b">
        <v>0</v>
      </c>
      <c r="K427" s="85" t="b">
        <v>0</v>
      </c>
      <c r="L427" s="85" t="b">
        <v>0</v>
      </c>
    </row>
    <row r="428" spans="1:12" ht="15">
      <c r="A428" s="85" t="s">
        <v>1308</v>
      </c>
      <c r="B428" s="85" t="s">
        <v>1307</v>
      </c>
      <c r="C428" s="85">
        <v>12</v>
      </c>
      <c r="D428" s="118">
        <v>0</v>
      </c>
      <c r="E428" s="118">
        <v>-0.204947999078155</v>
      </c>
      <c r="F428" s="85" t="s">
        <v>1227</v>
      </c>
      <c r="G428" s="85" t="b">
        <v>0</v>
      </c>
      <c r="H428" s="85" t="b">
        <v>0</v>
      </c>
      <c r="I428" s="85" t="b">
        <v>0</v>
      </c>
      <c r="J428" s="85" t="b">
        <v>0</v>
      </c>
      <c r="K428" s="85" t="b">
        <v>0</v>
      </c>
      <c r="L428" s="85" t="b">
        <v>0</v>
      </c>
    </row>
    <row r="429" spans="1:12" ht="15">
      <c r="A429" s="85" t="s">
        <v>1307</v>
      </c>
      <c r="B429" s="85" t="s">
        <v>1310</v>
      </c>
      <c r="C429" s="85">
        <v>3</v>
      </c>
      <c r="D429" s="118">
        <v>0</v>
      </c>
      <c r="E429" s="118">
        <v>0.36139643998327287</v>
      </c>
      <c r="F429" s="85" t="s">
        <v>1227</v>
      </c>
      <c r="G429" s="85" t="b">
        <v>0</v>
      </c>
      <c r="H429" s="85" t="b">
        <v>0</v>
      </c>
      <c r="I429" s="85" t="b">
        <v>0</v>
      </c>
      <c r="J429" s="85" t="b">
        <v>0</v>
      </c>
      <c r="K429" s="85" t="b">
        <v>0</v>
      </c>
      <c r="L429" s="85" t="b">
        <v>0</v>
      </c>
    </row>
    <row r="430" spans="1:12" ht="15">
      <c r="A430" s="85" t="s">
        <v>1310</v>
      </c>
      <c r="B430" s="85" t="s">
        <v>1307</v>
      </c>
      <c r="C430" s="85">
        <v>3</v>
      </c>
      <c r="D430" s="118">
        <v>0</v>
      </c>
      <c r="E430" s="118">
        <v>0.36908326864956387</v>
      </c>
      <c r="F430" s="85" t="s">
        <v>1227</v>
      </c>
      <c r="G430" s="85" t="b">
        <v>0</v>
      </c>
      <c r="H430" s="85" t="b">
        <v>0</v>
      </c>
      <c r="I430" s="85" t="b">
        <v>0</v>
      </c>
      <c r="J430" s="85" t="b">
        <v>0</v>
      </c>
      <c r="K430" s="85" t="b">
        <v>0</v>
      </c>
      <c r="L430" s="85" t="b">
        <v>0</v>
      </c>
    </row>
    <row r="431" spans="1:12" ht="15">
      <c r="A431" s="85" t="s">
        <v>1308</v>
      </c>
      <c r="B431" s="85" t="s">
        <v>1315</v>
      </c>
      <c r="C431" s="85">
        <v>3</v>
      </c>
      <c r="D431" s="118">
        <v>0</v>
      </c>
      <c r="E431" s="118">
        <v>0.16302878621643938</v>
      </c>
      <c r="F431" s="85" t="s">
        <v>1227</v>
      </c>
      <c r="G431" s="85" t="b">
        <v>0</v>
      </c>
      <c r="H431" s="85" t="b">
        <v>0</v>
      </c>
      <c r="I431" s="85" t="b">
        <v>0</v>
      </c>
      <c r="J431" s="85" t="b">
        <v>0</v>
      </c>
      <c r="K431" s="85" t="b">
        <v>0</v>
      </c>
      <c r="L431" s="85" t="b">
        <v>0</v>
      </c>
    </row>
    <row r="432" spans="1:12" ht="15">
      <c r="A432" s="85" t="s">
        <v>1315</v>
      </c>
      <c r="B432" s="85" t="s">
        <v>1307</v>
      </c>
      <c r="C432" s="85">
        <v>3</v>
      </c>
      <c r="D432" s="118">
        <v>0</v>
      </c>
      <c r="E432" s="118">
        <v>0.36908326864956387</v>
      </c>
      <c r="F432" s="85" t="s">
        <v>1227</v>
      </c>
      <c r="G432" s="85" t="b">
        <v>0</v>
      </c>
      <c r="H432" s="85" t="b">
        <v>0</v>
      </c>
      <c r="I432" s="85" t="b">
        <v>0</v>
      </c>
      <c r="J432" s="85" t="b">
        <v>0</v>
      </c>
      <c r="K432" s="85" t="b">
        <v>0</v>
      </c>
      <c r="L432" s="85" t="b">
        <v>0</v>
      </c>
    </row>
    <row r="433" spans="1:12" ht="15">
      <c r="A433" s="85" t="s">
        <v>1307</v>
      </c>
      <c r="B433" s="85" t="s">
        <v>1311</v>
      </c>
      <c r="C433" s="85">
        <v>3</v>
      </c>
      <c r="D433" s="118">
        <v>0</v>
      </c>
      <c r="E433" s="118">
        <v>0.36139643998327287</v>
      </c>
      <c r="F433" s="85" t="s">
        <v>1227</v>
      </c>
      <c r="G433" s="85" t="b">
        <v>0</v>
      </c>
      <c r="H433" s="85" t="b">
        <v>0</v>
      </c>
      <c r="I433" s="85" t="b">
        <v>0</v>
      </c>
      <c r="J433" s="85" t="b">
        <v>0</v>
      </c>
      <c r="K433" s="85" t="b">
        <v>0</v>
      </c>
      <c r="L433" s="85" t="b">
        <v>0</v>
      </c>
    </row>
    <row r="434" spans="1:12" ht="15">
      <c r="A434" s="85" t="s">
        <v>1311</v>
      </c>
      <c r="B434" s="85" t="s">
        <v>1340</v>
      </c>
      <c r="C434" s="85">
        <v>3</v>
      </c>
      <c r="D434" s="118">
        <v>0</v>
      </c>
      <c r="E434" s="118">
        <v>1.6401500409361018</v>
      </c>
      <c r="F434" s="85" t="s">
        <v>1227</v>
      </c>
      <c r="G434" s="85" t="b">
        <v>0</v>
      </c>
      <c r="H434" s="85" t="b">
        <v>0</v>
      </c>
      <c r="I434" s="85" t="b">
        <v>0</v>
      </c>
      <c r="J434" s="85" t="b">
        <v>0</v>
      </c>
      <c r="K434" s="85" t="b">
        <v>0</v>
      </c>
      <c r="L434" s="85" t="b">
        <v>0</v>
      </c>
    </row>
    <row r="435" spans="1:12" ht="15">
      <c r="A435" s="85" t="s">
        <v>1340</v>
      </c>
      <c r="B435" s="85" t="s">
        <v>1307</v>
      </c>
      <c r="C435" s="85">
        <v>3</v>
      </c>
      <c r="D435" s="118">
        <v>0</v>
      </c>
      <c r="E435" s="118">
        <v>0.36908326864956387</v>
      </c>
      <c r="F435" s="85" t="s">
        <v>1227</v>
      </c>
      <c r="G435" s="85" t="b">
        <v>0</v>
      </c>
      <c r="H435" s="85" t="b">
        <v>0</v>
      </c>
      <c r="I435" s="85" t="b">
        <v>0</v>
      </c>
      <c r="J435" s="85" t="b">
        <v>0</v>
      </c>
      <c r="K435" s="85" t="b">
        <v>0</v>
      </c>
      <c r="L435" s="85" t="b">
        <v>0</v>
      </c>
    </row>
    <row r="436" spans="1:12" ht="15">
      <c r="A436" s="85" t="s">
        <v>1308</v>
      </c>
      <c r="B436" s="85" t="s">
        <v>1341</v>
      </c>
      <c r="C436" s="85">
        <v>3</v>
      </c>
      <c r="D436" s="118">
        <v>0</v>
      </c>
      <c r="E436" s="118">
        <v>0.46405878188042055</v>
      </c>
      <c r="F436" s="85" t="s">
        <v>1227</v>
      </c>
      <c r="G436" s="85" t="b">
        <v>0</v>
      </c>
      <c r="H436" s="85" t="b">
        <v>0</v>
      </c>
      <c r="I436" s="85" t="b">
        <v>0</v>
      </c>
      <c r="J436" s="85" t="b">
        <v>0</v>
      </c>
      <c r="K436" s="85" t="b">
        <v>0</v>
      </c>
      <c r="L436" s="85" t="b">
        <v>0</v>
      </c>
    </row>
    <row r="437" spans="1:12" ht="15">
      <c r="A437" s="85" t="s">
        <v>1341</v>
      </c>
      <c r="B437" s="85" t="s">
        <v>1307</v>
      </c>
      <c r="C437" s="85">
        <v>3</v>
      </c>
      <c r="D437" s="118">
        <v>0</v>
      </c>
      <c r="E437" s="118">
        <v>0.36908326864956387</v>
      </c>
      <c r="F437" s="85" t="s">
        <v>1227</v>
      </c>
      <c r="G437" s="85" t="b">
        <v>0</v>
      </c>
      <c r="H437" s="85" t="b">
        <v>0</v>
      </c>
      <c r="I437" s="85" t="b">
        <v>0</v>
      </c>
      <c r="J437" s="85" t="b">
        <v>0</v>
      </c>
      <c r="K437" s="85" t="b">
        <v>0</v>
      </c>
      <c r="L437" s="85" t="b">
        <v>0</v>
      </c>
    </row>
    <row r="438" spans="1:12" ht="15">
      <c r="A438" s="85" t="s">
        <v>1308</v>
      </c>
      <c r="B438" s="85" t="s">
        <v>1317</v>
      </c>
      <c r="C438" s="85">
        <v>3</v>
      </c>
      <c r="D438" s="118">
        <v>0</v>
      </c>
      <c r="E438" s="118">
        <v>0.46405878188042055</v>
      </c>
      <c r="F438" s="85" t="s">
        <v>1227</v>
      </c>
      <c r="G438" s="85" t="b">
        <v>0</v>
      </c>
      <c r="H438" s="85" t="b">
        <v>0</v>
      </c>
      <c r="I438" s="85" t="b">
        <v>0</v>
      </c>
      <c r="J438" s="85" t="b">
        <v>0</v>
      </c>
      <c r="K438" s="85" t="b">
        <v>0</v>
      </c>
      <c r="L438" s="85" t="b">
        <v>0</v>
      </c>
    </row>
    <row r="439" spans="1:12" ht="15">
      <c r="A439" s="85" t="s">
        <v>1317</v>
      </c>
      <c r="B439" s="85" t="s">
        <v>1307</v>
      </c>
      <c r="C439" s="85">
        <v>3</v>
      </c>
      <c r="D439" s="118">
        <v>0</v>
      </c>
      <c r="E439" s="118">
        <v>0.36908326864956387</v>
      </c>
      <c r="F439" s="85" t="s">
        <v>1227</v>
      </c>
      <c r="G439" s="85" t="b">
        <v>0</v>
      </c>
      <c r="H439" s="85" t="b">
        <v>0</v>
      </c>
      <c r="I439" s="85" t="b">
        <v>0</v>
      </c>
      <c r="J439" s="85" t="b">
        <v>0</v>
      </c>
      <c r="K439" s="85" t="b">
        <v>0</v>
      </c>
      <c r="L439" s="85" t="b">
        <v>0</v>
      </c>
    </row>
    <row r="440" spans="1:12" ht="15">
      <c r="A440" s="85" t="s">
        <v>1307</v>
      </c>
      <c r="B440" s="85" t="s">
        <v>1342</v>
      </c>
      <c r="C440" s="85">
        <v>3</v>
      </c>
      <c r="D440" s="118">
        <v>0</v>
      </c>
      <c r="E440" s="118">
        <v>0.36139643998327287</v>
      </c>
      <c r="F440" s="85" t="s">
        <v>1227</v>
      </c>
      <c r="G440" s="85" t="b">
        <v>0</v>
      </c>
      <c r="H440" s="85" t="b">
        <v>0</v>
      </c>
      <c r="I440" s="85" t="b">
        <v>0</v>
      </c>
      <c r="J440" s="85" t="b">
        <v>0</v>
      </c>
      <c r="K440" s="85" t="b">
        <v>0</v>
      </c>
      <c r="L440" s="85" t="b">
        <v>0</v>
      </c>
    </row>
    <row r="441" spans="1:12" ht="15">
      <c r="A441" s="85" t="s">
        <v>1342</v>
      </c>
      <c r="B441" s="85" t="s">
        <v>1308</v>
      </c>
      <c r="C441" s="85">
        <v>3</v>
      </c>
      <c r="D441" s="118">
        <v>0</v>
      </c>
      <c r="E441" s="118">
        <v>0.46405878188042055</v>
      </c>
      <c r="F441" s="85" t="s">
        <v>1227</v>
      </c>
      <c r="G441" s="85" t="b">
        <v>0</v>
      </c>
      <c r="H441" s="85" t="b">
        <v>0</v>
      </c>
      <c r="I441" s="85" t="b">
        <v>0</v>
      </c>
      <c r="J441" s="85" t="b">
        <v>0</v>
      </c>
      <c r="K441" s="85" t="b">
        <v>0</v>
      </c>
      <c r="L441" s="85" t="b">
        <v>0</v>
      </c>
    </row>
    <row r="442" spans="1:12" ht="15">
      <c r="A442" s="85" t="s">
        <v>1308</v>
      </c>
      <c r="B442" s="85" t="s">
        <v>1309</v>
      </c>
      <c r="C442" s="85">
        <v>3</v>
      </c>
      <c r="D442" s="118">
        <v>0</v>
      </c>
      <c r="E442" s="118">
        <v>0.46405878188042055</v>
      </c>
      <c r="F442" s="85" t="s">
        <v>1227</v>
      </c>
      <c r="G442" s="85" t="b">
        <v>0</v>
      </c>
      <c r="H442" s="85" t="b">
        <v>0</v>
      </c>
      <c r="I442" s="85" t="b">
        <v>0</v>
      </c>
      <c r="J442" s="85" t="b">
        <v>0</v>
      </c>
      <c r="K442" s="85" t="b">
        <v>0</v>
      </c>
      <c r="L442" s="85" t="b">
        <v>0</v>
      </c>
    </row>
    <row r="443" spans="1:12" ht="15">
      <c r="A443" s="85" t="s">
        <v>1309</v>
      </c>
      <c r="B443" s="85" t="s">
        <v>1307</v>
      </c>
      <c r="C443" s="85">
        <v>3</v>
      </c>
      <c r="D443" s="118">
        <v>0</v>
      </c>
      <c r="E443" s="118">
        <v>0.36908326864956387</v>
      </c>
      <c r="F443" s="85" t="s">
        <v>1227</v>
      </c>
      <c r="G443" s="85" t="b">
        <v>0</v>
      </c>
      <c r="H443" s="85" t="b">
        <v>0</v>
      </c>
      <c r="I443" s="85" t="b">
        <v>0</v>
      </c>
      <c r="J443" s="85" t="b">
        <v>0</v>
      </c>
      <c r="K443" s="85" t="b">
        <v>0</v>
      </c>
      <c r="L443" s="85" t="b">
        <v>0</v>
      </c>
    </row>
    <row r="444" spans="1:12" ht="15">
      <c r="A444" s="85" t="s">
        <v>1307</v>
      </c>
      <c r="B444" s="85" t="s">
        <v>1611</v>
      </c>
      <c r="C444" s="85">
        <v>3</v>
      </c>
      <c r="D444" s="118">
        <v>0</v>
      </c>
      <c r="E444" s="118">
        <v>0.36139643998327287</v>
      </c>
      <c r="F444" s="85" t="s">
        <v>1227</v>
      </c>
      <c r="G444" s="85" t="b">
        <v>0</v>
      </c>
      <c r="H444" s="85" t="b">
        <v>0</v>
      </c>
      <c r="I444" s="85" t="b">
        <v>0</v>
      </c>
      <c r="J444" s="85" t="b">
        <v>0</v>
      </c>
      <c r="K444" s="85" t="b">
        <v>0</v>
      </c>
      <c r="L444" s="85" t="b">
        <v>0</v>
      </c>
    </row>
    <row r="445" spans="1:12" ht="15">
      <c r="A445" s="85" t="s">
        <v>1611</v>
      </c>
      <c r="B445" s="85" t="s">
        <v>1307</v>
      </c>
      <c r="C445" s="85">
        <v>3</v>
      </c>
      <c r="D445" s="118">
        <v>0</v>
      </c>
      <c r="E445" s="118">
        <v>0.36908326864956387</v>
      </c>
      <c r="F445" s="85" t="s">
        <v>1227</v>
      </c>
      <c r="G445" s="85" t="b">
        <v>0</v>
      </c>
      <c r="H445" s="85" t="b">
        <v>0</v>
      </c>
      <c r="I445" s="85" t="b">
        <v>0</v>
      </c>
      <c r="J445" s="85" t="b">
        <v>0</v>
      </c>
      <c r="K445" s="85" t="b">
        <v>0</v>
      </c>
      <c r="L445" s="85" t="b">
        <v>0</v>
      </c>
    </row>
    <row r="446" spans="1:12" ht="15">
      <c r="A446" s="85" t="s">
        <v>1307</v>
      </c>
      <c r="B446" s="85" t="s">
        <v>1315</v>
      </c>
      <c r="C446" s="85">
        <v>3</v>
      </c>
      <c r="D446" s="118">
        <v>0</v>
      </c>
      <c r="E446" s="118">
        <v>0.060366444319291675</v>
      </c>
      <c r="F446" s="85" t="s">
        <v>1227</v>
      </c>
      <c r="G446" s="85" t="b">
        <v>0</v>
      </c>
      <c r="H446" s="85" t="b">
        <v>0</v>
      </c>
      <c r="I446" s="85" t="b">
        <v>0</v>
      </c>
      <c r="J446" s="85" t="b">
        <v>0</v>
      </c>
      <c r="K446" s="85" t="b">
        <v>0</v>
      </c>
      <c r="L446" s="85" t="b">
        <v>0</v>
      </c>
    </row>
    <row r="447" spans="1:12" ht="15">
      <c r="A447" s="85" t="s">
        <v>239</v>
      </c>
      <c r="B447" s="85" t="s">
        <v>1307</v>
      </c>
      <c r="C447" s="85">
        <v>2</v>
      </c>
      <c r="D447" s="118">
        <v>0.00262822774709972</v>
      </c>
      <c r="E447" s="118">
        <v>0.36908326864956387</v>
      </c>
      <c r="F447" s="85" t="s">
        <v>1227</v>
      </c>
      <c r="G447" s="85" t="b">
        <v>0</v>
      </c>
      <c r="H447" s="85" t="b">
        <v>0</v>
      </c>
      <c r="I447" s="85" t="b">
        <v>0</v>
      </c>
      <c r="J447" s="85" t="b">
        <v>0</v>
      </c>
      <c r="K447" s="85" t="b">
        <v>0</v>
      </c>
      <c r="L447" s="85" t="b">
        <v>0</v>
      </c>
    </row>
    <row r="448" spans="1:12" ht="15">
      <c r="A448" s="85" t="s">
        <v>1307</v>
      </c>
      <c r="B448" s="85" t="s">
        <v>1307</v>
      </c>
      <c r="C448" s="85">
        <v>96</v>
      </c>
      <c r="D448" s="118">
        <v>0.06334293843817107</v>
      </c>
      <c r="E448" s="118">
        <v>0.08777499575747749</v>
      </c>
      <c r="F448" s="85" t="s">
        <v>1228</v>
      </c>
      <c r="G448" s="85" t="b">
        <v>0</v>
      </c>
      <c r="H448" s="85" t="b">
        <v>0</v>
      </c>
      <c r="I448" s="85" t="b">
        <v>0</v>
      </c>
      <c r="J448" s="85" t="b">
        <v>0</v>
      </c>
      <c r="K448" s="85" t="b">
        <v>0</v>
      </c>
      <c r="L448" s="85" t="b">
        <v>0</v>
      </c>
    </row>
    <row r="449" spans="1:12" ht="15">
      <c r="A449" s="85" t="s">
        <v>1307</v>
      </c>
      <c r="B449" s="85" t="s">
        <v>1308</v>
      </c>
      <c r="C449" s="85">
        <v>70</v>
      </c>
      <c r="D449" s="118">
        <v>0.04618755927783307</v>
      </c>
      <c r="E449" s="118">
        <v>0.20332711882159216</v>
      </c>
      <c r="F449" s="85" t="s">
        <v>1228</v>
      </c>
      <c r="G449" s="85" t="b">
        <v>0</v>
      </c>
      <c r="H449" s="85" t="b">
        <v>0</v>
      </c>
      <c r="I449" s="85" t="b">
        <v>0</v>
      </c>
      <c r="J449" s="85" t="b">
        <v>0</v>
      </c>
      <c r="K449" s="85" t="b">
        <v>0</v>
      </c>
      <c r="L449" s="85" t="b">
        <v>0</v>
      </c>
    </row>
    <row r="450" spans="1:12" ht="15">
      <c r="A450" s="85" t="s">
        <v>1308</v>
      </c>
      <c r="B450" s="85" t="s">
        <v>1307</v>
      </c>
      <c r="C450" s="85">
        <v>62</v>
      </c>
      <c r="D450" s="118">
        <v>0.04090898107465214</v>
      </c>
      <c r="E450" s="118">
        <v>0.15150079795200613</v>
      </c>
      <c r="F450" s="85" t="s">
        <v>1228</v>
      </c>
      <c r="G450" s="85" t="b">
        <v>0</v>
      </c>
      <c r="H450" s="85" t="b">
        <v>0</v>
      </c>
      <c r="I450" s="85" t="b">
        <v>0</v>
      </c>
      <c r="J450" s="85" t="b">
        <v>0</v>
      </c>
      <c r="K450" s="85" t="b">
        <v>0</v>
      </c>
      <c r="L450" s="85" t="b">
        <v>0</v>
      </c>
    </row>
    <row r="451" spans="1:12" ht="15">
      <c r="A451" s="85" t="s">
        <v>1308</v>
      </c>
      <c r="B451" s="85" t="s">
        <v>1308</v>
      </c>
      <c r="C451" s="85">
        <v>21</v>
      </c>
      <c r="D451" s="118">
        <v>0.015132498957202107</v>
      </c>
      <c r="E451" s="118">
        <v>-0.06594628072290237</v>
      </c>
      <c r="F451" s="85" t="s">
        <v>1228</v>
      </c>
      <c r="G451" s="85" t="b">
        <v>0</v>
      </c>
      <c r="H451" s="85" t="b">
        <v>0</v>
      </c>
      <c r="I451" s="85" t="b">
        <v>0</v>
      </c>
      <c r="J451" s="85" t="b">
        <v>0</v>
      </c>
      <c r="K451" s="85" t="b">
        <v>0</v>
      </c>
      <c r="L451" s="85" t="b">
        <v>0</v>
      </c>
    </row>
    <row r="452" spans="1:12" ht="15">
      <c r="A452" s="85" t="s">
        <v>1307</v>
      </c>
      <c r="B452" s="85" t="s">
        <v>1309</v>
      </c>
      <c r="C452" s="85">
        <v>9</v>
      </c>
      <c r="D452" s="118">
        <v>0.009256023359407277</v>
      </c>
      <c r="E452" s="118">
        <v>0.13892751820485882</v>
      </c>
      <c r="F452" s="85" t="s">
        <v>1228</v>
      </c>
      <c r="G452" s="85" t="b">
        <v>0</v>
      </c>
      <c r="H452" s="85" t="b">
        <v>0</v>
      </c>
      <c r="I452" s="85" t="b">
        <v>0</v>
      </c>
      <c r="J452" s="85" t="b">
        <v>0</v>
      </c>
      <c r="K452" s="85" t="b">
        <v>0</v>
      </c>
      <c r="L452" s="85" t="b">
        <v>0</v>
      </c>
    </row>
    <row r="453" spans="1:12" ht="15">
      <c r="A453" s="85" t="s">
        <v>1310</v>
      </c>
      <c r="B453" s="85" t="s">
        <v>1307</v>
      </c>
      <c r="C453" s="85">
        <v>8</v>
      </c>
      <c r="D453" s="118">
        <v>0.008227576319473134</v>
      </c>
      <c r="E453" s="118">
        <v>0.18052904899437616</v>
      </c>
      <c r="F453" s="85" t="s">
        <v>1228</v>
      </c>
      <c r="G453" s="85" t="b">
        <v>0</v>
      </c>
      <c r="H453" s="85" t="b">
        <v>0</v>
      </c>
      <c r="I453" s="85" t="b">
        <v>0</v>
      </c>
      <c r="J453" s="85" t="b">
        <v>0</v>
      </c>
      <c r="K453" s="85" t="b">
        <v>0</v>
      </c>
      <c r="L453" s="85" t="b">
        <v>0</v>
      </c>
    </row>
    <row r="454" spans="1:12" ht="15">
      <c r="A454" s="85" t="s">
        <v>1307</v>
      </c>
      <c r="B454" s="85" t="s">
        <v>1315</v>
      </c>
      <c r="C454" s="85">
        <v>6</v>
      </c>
      <c r="D454" s="118">
        <v>0.008311800938792873</v>
      </c>
      <c r="E454" s="118">
        <v>0.19328518052745153</v>
      </c>
      <c r="F454" s="85" t="s">
        <v>1228</v>
      </c>
      <c r="G454" s="85" t="b">
        <v>0</v>
      </c>
      <c r="H454" s="85" t="b">
        <v>0</v>
      </c>
      <c r="I454" s="85" t="b">
        <v>0</v>
      </c>
      <c r="J454" s="85" t="b">
        <v>0</v>
      </c>
      <c r="K454" s="85" t="b">
        <v>0</v>
      </c>
      <c r="L454" s="85" t="b">
        <v>0</v>
      </c>
    </row>
    <row r="455" spans="1:12" ht="15">
      <c r="A455" s="85" t="s">
        <v>1315</v>
      </c>
      <c r="B455" s="85" t="s">
        <v>1307</v>
      </c>
      <c r="C455" s="85">
        <v>6</v>
      </c>
      <c r="D455" s="118">
        <v>0.007481228427803802</v>
      </c>
      <c r="E455" s="118">
        <v>0.2017183480643143</v>
      </c>
      <c r="F455" s="85" t="s">
        <v>1228</v>
      </c>
      <c r="G455" s="85" t="b">
        <v>0</v>
      </c>
      <c r="H455" s="85" t="b">
        <v>0</v>
      </c>
      <c r="I455" s="85" t="b">
        <v>0</v>
      </c>
      <c r="J455" s="85" t="b">
        <v>0</v>
      </c>
      <c r="K455" s="85" t="b">
        <v>0</v>
      </c>
      <c r="L455" s="85" t="b">
        <v>0</v>
      </c>
    </row>
    <row r="456" spans="1:12" ht="15">
      <c r="A456" s="85" t="s">
        <v>1308</v>
      </c>
      <c r="B456" s="85" t="s">
        <v>1310</v>
      </c>
      <c r="C456" s="85">
        <v>6</v>
      </c>
      <c r="D456" s="118">
        <v>0.008311800938792873</v>
      </c>
      <c r="E456" s="118">
        <v>0.30076249058505655</v>
      </c>
      <c r="F456" s="85" t="s">
        <v>1228</v>
      </c>
      <c r="G456" s="85" t="b">
        <v>0</v>
      </c>
      <c r="H456" s="85" t="b">
        <v>0</v>
      </c>
      <c r="I456" s="85" t="b">
        <v>0</v>
      </c>
      <c r="J456" s="85" t="b">
        <v>0</v>
      </c>
      <c r="K456" s="85" t="b">
        <v>0</v>
      </c>
      <c r="L456" s="85" t="b">
        <v>0</v>
      </c>
    </row>
    <row r="457" spans="1:12" ht="15">
      <c r="A457" s="85" t="s">
        <v>1309</v>
      </c>
      <c r="B457" s="85" t="s">
        <v>1307</v>
      </c>
      <c r="C457" s="85">
        <v>5</v>
      </c>
      <c r="D457" s="118">
        <v>0.007773616280649566</v>
      </c>
      <c r="E457" s="118">
        <v>-0.10791181936158445</v>
      </c>
      <c r="F457" s="85" t="s">
        <v>1228</v>
      </c>
      <c r="G457" s="85" t="b">
        <v>0</v>
      </c>
      <c r="H457" s="85" t="b">
        <v>0</v>
      </c>
      <c r="I457" s="85" t="b">
        <v>0</v>
      </c>
      <c r="J457" s="85" t="b">
        <v>0</v>
      </c>
      <c r="K457" s="85" t="b">
        <v>0</v>
      </c>
      <c r="L457" s="85" t="b">
        <v>0</v>
      </c>
    </row>
    <row r="458" spans="1:12" ht="15">
      <c r="A458" s="85" t="s">
        <v>1308</v>
      </c>
      <c r="B458" s="85" t="s">
        <v>1317</v>
      </c>
      <c r="C458" s="85">
        <v>4</v>
      </c>
      <c r="D458" s="118">
        <v>0.0062188930245196524</v>
      </c>
      <c r="E458" s="118">
        <v>0.668739275879651</v>
      </c>
      <c r="F458" s="85" t="s">
        <v>1228</v>
      </c>
      <c r="G458" s="85" t="b">
        <v>0</v>
      </c>
      <c r="H458" s="85" t="b">
        <v>0</v>
      </c>
      <c r="I458" s="85" t="b">
        <v>0</v>
      </c>
      <c r="J458" s="85" t="b">
        <v>0</v>
      </c>
      <c r="K458" s="85" t="b">
        <v>0</v>
      </c>
      <c r="L458" s="85" t="b">
        <v>0</v>
      </c>
    </row>
    <row r="459" spans="1:12" ht="15">
      <c r="A459" s="85" t="s">
        <v>1317</v>
      </c>
      <c r="B459" s="85" t="s">
        <v>1307</v>
      </c>
      <c r="C459" s="85">
        <v>4</v>
      </c>
      <c r="D459" s="118">
        <v>0.0062188930245196524</v>
      </c>
      <c r="E459" s="118">
        <v>0.4235670976806707</v>
      </c>
      <c r="F459" s="85" t="s">
        <v>1228</v>
      </c>
      <c r="G459" s="85" t="b">
        <v>0</v>
      </c>
      <c r="H459" s="85" t="b">
        <v>0</v>
      </c>
      <c r="I459" s="85" t="b">
        <v>0</v>
      </c>
      <c r="J459" s="85" t="b">
        <v>0</v>
      </c>
      <c r="K459" s="85" t="b">
        <v>0</v>
      </c>
      <c r="L459" s="85" t="b">
        <v>0</v>
      </c>
    </row>
    <row r="460" spans="1:12" ht="15">
      <c r="A460" s="85" t="s">
        <v>1307</v>
      </c>
      <c r="B460" s="85" t="s">
        <v>1310</v>
      </c>
      <c r="C460" s="85">
        <v>4</v>
      </c>
      <c r="D460" s="118">
        <v>0.0062188930245196524</v>
      </c>
      <c r="E460" s="118">
        <v>-0.12893411420646775</v>
      </c>
      <c r="F460" s="85" t="s">
        <v>1228</v>
      </c>
      <c r="G460" s="85" t="b">
        <v>0</v>
      </c>
      <c r="H460" s="85" t="b">
        <v>0</v>
      </c>
      <c r="I460" s="85" t="b">
        <v>0</v>
      </c>
      <c r="J460" s="85" t="b">
        <v>0</v>
      </c>
      <c r="K460" s="85" t="b">
        <v>0</v>
      </c>
      <c r="L460" s="85" t="b">
        <v>0</v>
      </c>
    </row>
    <row r="461" spans="1:12" ht="15">
      <c r="A461" s="85" t="s">
        <v>1308</v>
      </c>
      <c r="B461" s="85" t="s">
        <v>1309</v>
      </c>
      <c r="C461" s="85">
        <v>4</v>
      </c>
      <c r="D461" s="118">
        <v>0.0062188930245196524</v>
      </c>
      <c r="E461" s="118">
        <v>0.04035034582933942</v>
      </c>
      <c r="F461" s="85" t="s">
        <v>1228</v>
      </c>
      <c r="G461" s="85" t="b">
        <v>0</v>
      </c>
      <c r="H461" s="85" t="b">
        <v>0</v>
      </c>
      <c r="I461" s="85" t="b">
        <v>0</v>
      </c>
      <c r="J461" s="85" t="b">
        <v>0</v>
      </c>
      <c r="K461" s="85" t="b">
        <v>0</v>
      </c>
      <c r="L461" s="85" t="b">
        <v>0</v>
      </c>
    </row>
    <row r="462" spans="1:12" ht="15">
      <c r="A462" s="85" t="s">
        <v>1309</v>
      </c>
      <c r="B462" s="85" t="s">
        <v>1316</v>
      </c>
      <c r="C462" s="85">
        <v>4</v>
      </c>
      <c r="D462" s="118">
        <v>0.0062188930245196524</v>
      </c>
      <c r="E462" s="118">
        <v>1.2017183480643143</v>
      </c>
      <c r="F462" s="85" t="s">
        <v>1228</v>
      </c>
      <c r="G462" s="85" t="b">
        <v>0</v>
      </c>
      <c r="H462" s="85" t="b">
        <v>0</v>
      </c>
      <c r="I462" s="85" t="b">
        <v>0</v>
      </c>
      <c r="J462" s="85" t="b">
        <v>0</v>
      </c>
      <c r="K462" s="85" t="b">
        <v>0</v>
      </c>
      <c r="L462" s="85" t="b">
        <v>0</v>
      </c>
    </row>
    <row r="463" spans="1:12" ht="15">
      <c r="A463" s="85" t="s">
        <v>1314</v>
      </c>
      <c r="B463" s="85" t="s">
        <v>1307</v>
      </c>
      <c r="C463" s="85">
        <v>4</v>
      </c>
      <c r="D463" s="118">
        <v>0.0062188930245196524</v>
      </c>
      <c r="E463" s="118">
        <v>0.3266570846726142</v>
      </c>
      <c r="F463" s="85" t="s">
        <v>1228</v>
      </c>
      <c r="G463" s="85" t="b">
        <v>0</v>
      </c>
      <c r="H463" s="85" t="b">
        <v>0</v>
      </c>
      <c r="I463" s="85" t="b">
        <v>0</v>
      </c>
      <c r="J463" s="85" t="b">
        <v>0</v>
      </c>
      <c r="K463" s="85" t="b">
        <v>0</v>
      </c>
      <c r="L463" s="85" t="b">
        <v>0</v>
      </c>
    </row>
    <row r="464" spans="1:12" ht="15">
      <c r="A464" s="85" t="s">
        <v>1307</v>
      </c>
      <c r="B464" s="85" t="s">
        <v>1650</v>
      </c>
      <c r="C464" s="85">
        <v>3</v>
      </c>
      <c r="D464" s="118">
        <v>0.005319442862489215</v>
      </c>
      <c r="E464" s="118">
        <v>0.41513393014380784</v>
      </c>
      <c r="F464" s="85" t="s">
        <v>1228</v>
      </c>
      <c r="G464" s="85" t="b">
        <v>0</v>
      </c>
      <c r="H464" s="85" t="b">
        <v>0</v>
      </c>
      <c r="I464" s="85" t="b">
        <v>0</v>
      </c>
      <c r="J464" s="85" t="b">
        <v>0</v>
      </c>
      <c r="K464" s="85" t="b">
        <v>0</v>
      </c>
      <c r="L464" s="85" t="b">
        <v>0</v>
      </c>
    </row>
    <row r="465" spans="1:12" ht="15">
      <c r="A465" s="85" t="s">
        <v>1308</v>
      </c>
      <c r="B465" s="85" t="s">
        <v>1313</v>
      </c>
      <c r="C465" s="85">
        <v>3</v>
      </c>
      <c r="D465" s="118">
        <v>0.005319442862489215</v>
      </c>
      <c r="E465" s="118">
        <v>0.30076249058505655</v>
      </c>
      <c r="F465" s="85" t="s">
        <v>1228</v>
      </c>
      <c r="G465" s="85" t="b">
        <v>0</v>
      </c>
      <c r="H465" s="85" t="b">
        <v>0</v>
      </c>
      <c r="I465" s="85" t="b">
        <v>0</v>
      </c>
      <c r="J465" s="85" t="b">
        <v>0</v>
      </c>
      <c r="K465" s="85" t="b">
        <v>0</v>
      </c>
      <c r="L465" s="85" t="b">
        <v>0</v>
      </c>
    </row>
    <row r="466" spans="1:12" ht="15">
      <c r="A466" s="85" t="s">
        <v>1307</v>
      </c>
      <c r="B466" s="85" t="s">
        <v>1342</v>
      </c>
      <c r="C466" s="85">
        <v>3</v>
      </c>
      <c r="D466" s="118">
        <v>0.005319442862489215</v>
      </c>
      <c r="E466" s="118">
        <v>0.19328518052745153</v>
      </c>
      <c r="F466" s="85" t="s">
        <v>1228</v>
      </c>
      <c r="G466" s="85" t="b">
        <v>0</v>
      </c>
      <c r="H466" s="85" t="b">
        <v>0</v>
      </c>
      <c r="I466" s="85" t="b">
        <v>0</v>
      </c>
      <c r="J466" s="85" t="b">
        <v>0</v>
      </c>
      <c r="K466" s="85" t="b">
        <v>0</v>
      </c>
      <c r="L466" s="85" t="b">
        <v>0</v>
      </c>
    </row>
    <row r="467" spans="1:12" ht="15">
      <c r="A467" s="85" t="s">
        <v>1308</v>
      </c>
      <c r="B467" s="85" t="s">
        <v>1616</v>
      </c>
      <c r="C467" s="85">
        <v>3</v>
      </c>
      <c r="D467" s="118">
        <v>0.005319442862489215</v>
      </c>
      <c r="E467" s="118">
        <v>0.5438005392713511</v>
      </c>
      <c r="F467" s="85" t="s">
        <v>1228</v>
      </c>
      <c r="G467" s="85" t="b">
        <v>0</v>
      </c>
      <c r="H467" s="85" t="b">
        <v>0</v>
      </c>
      <c r="I467" s="85" t="b">
        <v>0</v>
      </c>
      <c r="J467" s="85" t="b">
        <v>0</v>
      </c>
      <c r="K467" s="85" t="b">
        <v>0</v>
      </c>
      <c r="L467" s="85" t="b">
        <v>0</v>
      </c>
    </row>
    <row r="468" spans="1:12" ht="15">
      <c r="A468" s="85" t="s">
        <v>1616</v>
      </c>
      <c r="B468" s="85" t="s">
        <v>1307</v>
      </c>
      <c r="C468" s="85">
        <v>3</v>
      </c>
      <c r="D468" s="118">
        <v>0.005319442862489215</v>
      </c>
      <c r="E468" s="118">
        <v>0.29862836107237073</v>
      </c>
      <c r="F468" s="85" t="s">
        <v>1228</v>
      </c>
      <c r="G468" s="85" t="b">
        <v>0</v>
      </c>
      <c r="H468" s="85" t="b">
        <v>0</v>
      </c>
      <c r="I468" s="85" t="b">
        <v>0</v>
      </c>
      <c r="J468" s="85" t="b">
        <v>0</v>
      </c>
      <c r="K468" s="85" t="b">
        <v>0</v>
      </c>
      <c r="L468" s="85" t="b">
        <v>0</v>
      </c>
    </row>
    <row r="469" spans="1:12" ht="15">
      <c r="A469" s="85" t="s">
        <v>1308</v>
      </c>
      <c r="B469" s="85" t="s">
        <v>1314</v>
      </c>
      <c r="C469" s="85">
        <v>3</v>
      </c>
      <c r="D469" s="118">
        <v>0.005319442862489215</v>
      </c>
      <c r="E469" s="118">
        <v>0.30076249058505655</v>
      </c>
      <c r="F469" s="85" t="s">
        <v>1228</v>
      </c>
      <c r="G469" s="85" t="b">
        <v>0</v>
      </c>
      <c r="H469" s="85" t="b">
        <v>0</v>
      </c>
      <c r="I469" s="85" t="b">
        <v>0</v>
      </c>
      <c r="J469" s="85" t="b">
        <v>0</v>
      </c>
      <c r="K469" s="85" t="b">
        <v>0</v>
      </c>
      <c r="L469" s="85" t="b">
        <v>0</v>
      </c>
    </row>
    <row r="470" spans="1:12" ht="15">
      <c r="A470" s="85" t="s">
        <v>1307</v>
      </c>
      <c r="B470" s="85" t="s">
        <v>1314</v>
      </c>
      <c r="C470" s="85">
        <v>3</v>
      </c>
      <c r="D470" s="118">
        <v>0.006242998416977053</v>
      </c>
      <c r="E470" s="118">
        <v>0.04715714484921351</v>
      </c>
      <c r="F470" s="85" t="s">
        <v>1228</v>
      </c>
      <c r="G470" s="85" t="b">
        <v>0</v>
      </c>
      <c r="H470" s="85" t="b">
        <v>0</v>
      </c>
      <c r="I470" s="85" t="b">
        <v>0</v>
      </c>
      <c r="J470" s="85" t="b">
        <v>0</v>
      </c>
      <c r="K470" s="85" t="b">
        <v>0</v>
      </c>
      <c r="L470" s="85" t="b">
        <v>0</v>
      </c>
    </row>
    <row r="471" spans="1:12" ht="15">
      <c r="A471" s="85" t="s">
        <v>1308</v>
      </c>
      <c r="B471" s="85" t="s">
        <v>1315</v>
      </c>
      <c r="C471" s="85">
        <v>3</v>
      </c>
      <c r="D471" s="118">
        <v>0.006242998416977053</v>
      </c>
      <c r="E471" s="118">
        <v>0.14586053059931336</v>
      </c>
      <c r="F471" s="85" t="s">
        <v>1228</v>
      </c>
      <c r="G471" s="85" t="b">
        <v>0</v>
      </c>
      <c r="H471" s="85" t="b">
        <v>0</v>
      </c>
      <c r="I471" s="85" t="b">
        <v>0</v>
      </c>
      <c r="J471" s="85" t="b">
        <v>0</v>
      </c>
      <c r="K471" s="85" t="b">
        <v>0</v>
      </c>
      <c r="L471" s="85" t="b">
        <v>0</v>
      </c>
    </row>
    <row r="472" spans="1:12" ht="15">
      <c r="A472" s="85" t="s">
        <v>1313</v>
      </c>
      <c r="B472" s="85" t="s">
        <v>1308</v>
      </c>
      <c r="C472" s="85">
        <v>3</v>
      </c>
      <c r="D472" s="118">
        <v>0.006242998416977053</v>
      </c>
      <c r="E472" s="118">
        <v>0.30831562847550237</v>
      </c>
      <c r="F472" s="85" t="s">
        <v>1228</v>
      </c>
      <c r="G472" s="85" t="b">
        <v>0</v>
      </c>
      <c r="H472" s="85" t="b">
        <v>0</v>
      </c>
      <c r="I472" s="85" t="b">
        <v>0</v>
      </c>
      <c r="J472" s="85" t="b">
        <v>0</v>
      </c>
      <c r="K472" s="85" t="b">
        <v>0</v>
      </c>
      <c r="L472" s="85" t="b">
        <v>0</v>
      </c>
    </row>
    <row r="473" spans="1:12" ht="15">
      <c r="A473" s="85" t="s">
        <v>1674</v>
      </c>
      <c r="B473" s="85" t="s">
        <v>1675</v>
      </c>
      <c r="C473" s="85">
        <v>2</v>
      </c>
      <c r="D473" s="118">
        <v>0.0041619989446513685</v>
      </c>
      <c r="E473" s="118">
        <v>2.4321672694425884</v>
      </c>
      <c r="F473" s="85" t="s">
        <v>1228</v>
      </c>
      <c r="G473" s="85" t="b">
        <v>0</v>
      </c>
      <c r="H473" s="85" t="b">
        <v>0</v>
      </c>
      <c r="I473" s="85" t="b">
        <v>0</v>
      </c>
      <c r="J473" s="85" t="b">
        <v>0</v>
      </c>
      <c r="K473" s="85" t="b">
        <v>0</v>
      </c>
      <c r="L473" s="85" t="b">
        <v>0</v>
      </c>
    </row>
    <row r="474" spans="1:12" ht="15">
      <c r="A474" s="85" t="s">
        <v>1675</v>
      </c>
      <c r="B474" s="85" t="s">
        <v>1676</v>
      </c>
      <c r="C474" s="85">
        <v>2</v>
      </c>
      <c r="D474" s="118">
        <v>0.0041619989446513685</v>
      </c>
      <c r="E474" s="118">
        <v>2.4321672694425884</v>
      </c>
      <c r="F474" s="85" t="s">
        <v>1228</v>
      </c>
      <c r="G474" s="85" t="b">
        <v>0</v>
      </c>
      <c r="H474" s="85" t="b">
        <v>0</v>
      </c>
      <c r="I474" s="85" t="b">
        <v>0</v>
      </c>
      <c r="J474" s="85" t="b">
        <v>0</v>
      </c>
      <c r="K474" s="85" t="b">
        <v>0</v>
      </c>
      <c r="L474" s="85" t="b">
        <v>0</v>
      </c>
    </row>
    <row r="475" spans="1:12" ht="15">
      <c r="A475" s="85" t="s">
        <v>1638</v>
      </c>
      <c r="B475" s="85" t="s">
        <v>1692</v>
      </c>
      <c r="C475" s="85">
        <v>2</v>
      </c>
      <c r="D475" s="118">
        <v>0.0041619989446513685</v>
      </c>
      <c r="E475" s="118">
        <v>2.256076010386907</v>
      </c>
      <c r="F475" s="85" t="s">
        <v>1228</v>
      </c>
      <c r="G475" s="85" t="b">
        <v>0</v>
      </c>
      <c r="H475" s="85" t="b">
        <v>0</v>
      </c>
      <c r="I475" s="85" t="b">
        <v>0</v>
      </c>
      <c r="J475" s="85" t="b">
        <v>0</v>
      </c>
      <c r="K475" s="85" t="b">
        <v>0</v>
      </c>
      <c r="L475" s="85" t="b">
        <v>0</v>
      </c>
    </row>
    <row r="476" spans="1:12" ht="15">
      <c r="A476" s="85" t="s">
        <v>1313</v>
      </c>
      <c r="B476" s="85" t="s">
        <v>1316</v>
      </c>
      <c r="C476" s="85">
        <v>2</v>
      </c>
      <c r="D476" s="118">
        <v>0.0041619989446513685</v>
      </c>
      <c r="E476" s="118">
        <v>1.2860392337643503</v>
      </c>
      <c r="F476" s="85" t="s">
        <v>1228</v>
      </c>
      <c r="G476" s="85" t="b">
        <v>0</v>
      </c>
      <c r="H476" s="85" t="b">
        <v>0</v>
      </c>
      <c r="I476" s="85" t="b">
        <v>0</v>
      </c>
      <c r="J476" s="85" t="b">
        <v>0</v>
      </c>
      <c r="K476" s="85" t="b">
        <v>0</v>
      </c>
      <c r="L476" s="85" t="b">
        <v>0</v>
      </c>
    </row>
    <row r="477" spans="1:12" ht="15">
      <c r="A477" s="85" t="s">
        <v>1316</v>
      </c>
      <c r="B477" s="85" t="s">
        <v>1307</v>
      </c>
      <c r="C477" s="85">
        <v>2</v>
      </c>
      <c r="D477" s="118">
        <v>0.0041619989446513685</v>
      </c>
      <c r="E477" s="118">
        <v>0.025627089008632982</v>
      </c>
      <c r="F477" s="85" t="s">
        <v>1228</v>
      </c>
      <c r="G477" s="85" t="b">
        <v>0</v>
      </c>
      <c r="H477" s="85" t="b">
        <v>0</v>
      </c>
      <c r="I477" s="85" t="b">
        <v>0</v>
      </c>
      <c r="J477" s="85" t="b">
        <v>0</v>
      </c>
      <c r="K477" s="85" t="b">
        <v>0</v>
      </c>
      <c r="L477" s="85" t="b">
        <v>0</v>
      </c>
    </row>
    <row r="478" spans="1:12" ht="15">
      <c r="A478" s="85" t="s">
        <v>1310</v>
      </c>
      <c r="B478" s="85" t="s">
        <v>1310</v>
      </c>
      <c r="C478" s="85">
        <v>2</v>
      </c>
      <c r="D478" s="118">
        <v>0.0041619989446513685</v>
      </c>
      <c r="E478" s="118">
        <v>0.7419711894140746</v>
      </c>
      <c r="F478" s="85" t="s">
        <v>1228</v>
      </c>
      <c r="G478" s="85" t="b">
        <v>0</v>
      </c>
      <c r="H478" s="85" t="b">
        <v>0</v>
      </c>
      <c r="I478" s="85" t="b">
        <v>0</v>
      </c>
      <c r="J478" s="85" t="b">
        <v>0</v>
      </c>
      <c r="K478" s="85" t="b">
        <v>0</v>
      </c>
      <c r="L478" s="85" t="b">
        <v>0</v>
      </c>
    </row>
    <row r="479" spans="1:12" ht="15">
      <c r="A479" s="85" t="s">
        <v>1310</v>
      </c>
      <c r="B479" s="85" t="s">
        <v>1308</v>
      </c>
      <c r="C479" s="85">
        <v>2</v>
      </c>
      <c r="D479" s="118">
        <v>0.0041619989446513685</v>
      </c>
      <c r="E479" s="118">
        <v>-0.16880562624416004</v>
      </c>
      <c r="F479" s="85" t="s">
        <v>1228</v>
      </c>
      <c r="G479" s="85" t="b">
        <v>0</v>
      </c>
      <c r="H479" s="85" t="b">
        <v>0</v>
      </c>
      <c r="I479" s="85" t="b">
        <v>0</v>
      </c>
      <c r="J479" s="85" t="b">
        <v>0</v>
      </c>
      <c r="K479" s="85" t="b">
        <v>0</v>
      </c>
      <c r="L479" s="85" t="b">
        <v>0</v>
      </c>
    </row>
    <row r="480" spans="1:12" ht="15">
      <c r="A480" s="85" t="s">
        <v>1309</v>
      </c>
      <c r="B480" s="85" t="s">
        <v>1308</v>
      </c>
      <c r="C480" s="85">
        <v>2</v>
      </c>
      <c r="D480" s="118">
        <v>0.0041619989446513685</v>
      </c>
      <c r="E480" s="118">
        <v>-0.25312651194419594</v>
      </c>
      <c r="F480" s="85" t="s">
        <v>1228</v>
      </c>
      <c r="G480" s="85" t="b">
        <v>0</v>
      </c>
      <c r="H480" s="85" t="b">
        <v>0</v>
      </c>
      <c r="I480" s="85" t="b">
        <v>0</v>
      </c>
      <c r="J480" s="85" t="b">
        <v>0</v>
      </c>
      <c r="K480" s="85" t="b">
        <v>0</v>
      </c>
      <c r="L480" s="85" t="b">
        <v>0</v>
      </c>
    </row>
    <row r="481" spans="1:12" ht="15">
      <c r="A481" s="85" t="s">
        <v>1342</v>
      </c>
      <c r="B481" s="85" t="s">
        <v>1307</v>
      </c>
      <c r="C481" s="85">
        <v>2</v>
      </c>
      <c r="D481" s="118">
        <v>0.0041619989446513685</v>
      </c>
      <c r="E481" s="118">
        <v>0.025627089008632982</v>
      </c>
      <c r="F481" s="85" t="s">
        <v>1228</v>
      </c>
      <c r="G481" s="85" t="b">
        <v>0</v>
      </c>
      <c r="H481" s="85" t="b">
        <v>0</v>
      </c>
      <c r="I481" s="85" t="b">
        <v>0</v>
      </c>
      <c r="J481" s="85" t="b">
        <v>0</v>
      </c>
      <c r="K481" s="85" t="b">
        <v>0</v>
      </c>
      <c r="L481" s="85" t="b">
        <v>0</v>
      </c>
    </row>
    <row r="482" spans="1:12" ht="15">
      <c r="A482" s="85" t="s">
        <v>1650</v>
      </c>
      <c r="B482" s="85" t="s">
        <v>1308</v>
      </c>
      <c r="C482" s="85">
        <v>2</v>
      </c>
      <c r="D482" s="118">
        <v>0.0041619989446513685</v>
      </c>
      <c r="E482" s="118">
        <v>0.5002011547144156</v>
      </c>
      <c r="F482" s="85" t="s">
        <v>1228</v>
      </c>
      <c r="G482" s="85" t="b">
        <v>0</v>
      </c>
      <c r="H482" s="85" t="b">
        <v>0</v>
      </c>
      <c r="I482" s="85" t="b">
        <v>0</v>
      </c>
      <c r="J482" s="85" t="b">
        <v>0</v>
      </c>
      <c r="K482" s="85" t="b">
        <v>0</v>
      </c>
      <c r="L482" s="85" t="b">
        <v>0</v>
      </c>
    </row>
    <row r="483" spans="1:12" ht="15">
      <c r="A483" s="85" t="s">
        <v>1307</v>
      </c>
      <c r="B483" s="85" t="s">
        <v>1610</v>
      </c>
      <c r="C483" s="85">
        <v>2</v>
      </c>
      <c r="D483" s="118">
        <v>0.0041619989446513685</v>
      </c>
      <c r="E483" s="118">
        <v>0.41513393014380795</v>
      </c>
      <c r="F483" s="85" t="s">
        <v>1228</v>
      </c>
      <c r="G483" s="85" t="b">
        <v>0</v>
      </c>
      <c r="H483" s="85" t="b">
        <v>0</v>
      </c>
      <c r="I483" s="85" t="b">
        <v>0</v>
      </c>
      <c r="J483" s="85" t="b">
        <v>0</v>
      </c>
      <c r="K483" s="85" t="b">
        <v>0</v>
      </c>
      <c r="L483" s="85" t="b">
        <v>0</v>
      </c>
    </row>
    <row r="484" spans="1:12" ht="15">
      <c r="A484" s="85" t="s">
        <v>1610</v>
      </c>
      <c r="B484" s="85" t="s">
        <v>1308</v>
      </c>
      <c r="C484" s="85">
        <v>2</v>
      </c>
      <c r="D484" s="118">
        <v>0.0041619989446513685</v>
      </c>
      <c r="E484" s="118">
        <v>0.6762924137700969</v>
      </c>
      <c r="F484" s="85" t="s">
        <v>1228</v>
      </c>
      <c r="G484" s="85" t="b">
        <v>0</v>
      </c>
      <c r="H484" s="85" t="b">
        <v>0</v>
      </c>
      <c r="I484" s="85" t="b">
        <v>0</v>
      </c>
      <c r="J484" s="85" t="b">
        <v>0</v>
      </c>
      <c r="K484" s="85" t="b">
        <v>0</v>
      </c>
      <c r="L484" s="85" t="b">
        <v>0</v>
      </c>
    </row>
    <row r="485" spans="1:12" ht="15">
      <c r="A485" s="85" t="s">
        <v>1311</v>
      </c>
      <c r="B485" s="85" t="s">
        <v>1307</v>
      </c>
      <c r="C485" s="85">
        <v>2</v>
      </c>
      <c r="D485" s="118">
        <v>0.0041619989446513685</v>
      </c>
      <c r="E485" s="118">
        <v>0.12253710201668946</v>
      </c>
      <c r="F485" s="85" t="s">
        <v>1228</v>
      </c>
      <c r="G485" s="85" t="b">
        <v>0</v>
      </c>
      <c r="H485" s="85" t="b">
        <v>0</v>
      </c>
      <c r="I485" s="85" t="b">
        <v>0</v>
      </c>
      <c r="J485" s="85" t="b">
        <v>0</v>
      </c>
      <c r="K485" s="85" t="b">
        <v>0</v>
      </c>
      <c r="L485" s="85" t="b">
        <v>0</v>
      </c>
    </row>
    <row r="486" spans="1:12" ht="15">
      <c r="A486" s="85" t="s">
        <v>1316</v>
      </c>
      <c r="B486" s="85" t="s">
        <v>1308</v>
      </c>
      <c r="C486" s="85">
        <v>2</v>
      </c>
      <c r="D486" s="118">
        <v>0.005214551377042911</v>
      </c>
      <c r="E486" s="118">
        <v>0.2783524050980592</v>
      </c>
      <c r="F486" s="85" t="s">
        <v>1228</v>
      </c>
      <c r="G486" s="85" t="b">
        <v>0</v>
      </c>
      <c r="H486" s="85" t="b">
        <v>0</v>
      </c>
      <c r="I486" s="85" t="b">
        <v>0</v>
      </c>
      <c r="J486" s="85" t="b">
        <v>0</v>
      </c>
      <c r="K486" s="85" t="b">
        <v>0</v>
      </c>
      <c r="L486" s="85" t="b">
        <v>0</v>
      </c>
    </row>
    <row r="487" spans="1:12" ht="15">
      <c r="A487" s="85" t="s">
        <v>1307</v>
      </c>
      <c r="B487" s="85" t="s">
        <v>1311</v>
      </c>
      <c r="C487" s="85">
        <v>2</v>
      </c>
      <c r="D487" s="118">
        <v>0.0041619989446513685</v>
      </c>
      <c r="E487" s="118">
        <v>-0.061987324575854534</v>
      </c>
      <c r="F487" s="85" t="s">
        <v>1228</v>
      </c>
      <c r="G487" s="85" t="b">
        <v>0</v>
      </c>
      <c r="H487" s="85" t="b">
        <v>0</v>
      </c>
      <c r="I487" s="85" t="b">
        <v>0</v>
      </c>
      <c r="J487" s="85" t="b">
        <v>0</v>
      </c>
      <c r="K487" s="85" t="b">
        <v>0</v>
      </c>
      <c r="L487" s="85" t="b">
        <v>0</v>
      </c>
    </row>
    <row r="488" spans="1:12" ht="15">
      <c r="A488" s="85" t="s">
        <v>1307</v>
      </c>
      <c r="B488" s="85" t="s">
        <v>1619</v>
      </c>
      <c r="C488" s="85">
        <v>2</v>
      </c>
      <c r="D488" s="118">
        <v>0.0041619989446513685</v>
      </c>
      <c r="E488" s="118">
        <v>0.41513393014380795</v>
      </c>
      <c r="F488" s="85" t="s">
        <v>1228</v>
      </c>
      <c r="G488" s="85" t="b">
        <v>0</v>
      </c>
      <c r="H488" s="85" t="b">
        <v>0</v>
      </c>
      <c r="I488" s="85" t="b">
        <v>0</v>
      </c>
      <c r="J488" s="85" t="b">
        <v>0</v>
      </c>
      <c r="K488" s="85" t="b">
        <v>0</v>
      </c>
      <c r="L488" s="85" t="b">
        <v>0</v>
      </c>
    </row>
    <row r="489" spans="1:12" ht="15">
      <c r="A489" s="85" t="s">
        <v>1342</v>
      </c>
      <c r="B489" s="85" t="s">
        <v>1308</v>
      </c>
      <c r="C489" s="85">
        <v>2</v>
      </c>
      <c r="D489" s="118">
        <v>0.0041619989446513685</v>
      </c>
      <c r="E489" s="118">
        <v>0.2783524050980592</v>
      </c>
      <c r="F489" s="85" t="s">
        <v>1228</v>
      </c>
      <c r="G489" s="85" t="b">
        <v>0</v>
      </c>
      <c r="H489" s="85" t="b">
        <v>0</v>
      </c>
      <c r="I489" s="85" t="b">
        <v>0</v>
      </c>
      <c r="J489" s="85" t="b">
        <v>0</v>
      </c>
      <c r="K489" s="85" t="b">
        <v>0</v>
      </c>
      <c r="L489" s="85" t="b">
        <v>0</v>
      </c>
    </row>
    <row r="490" spans="1:12" ht="15">
      <c r="A490" s="85" t="s">
        <v>1309</v>
      </c>
      <c r="B490" s="85" t="s">
        <v>1310</v>
      </c>
      <c r="C490" s="85">
        <v>2</v>
      </c>
      <c r="D490" s="118">
        <v>0.0041619989446513685</v>
      </c>
      <c r="E490" s="118">
        <v>0.6576503037140387</v>
      </c>
      <c r="F490" s="85" t="s">
        <v>1228</v>
      </c>
      <c r="G490" s="85" t="b">
        <v>0</v>
      </c>
      <c r="H490" s="85" t="b">
        <v>0</v>
      </c>
      <c r="I490" s="85" t="b">
        <v>0</v>
      </c>
      <c r="J490" s="85" t="b">
        <v>0</v>
      </c>
      <c r="K490" s="85" t="b">
        <v>0</v>
      </c>
      <c r="L490" s="85" t="b">
        <v>0</v>
      </c>
    </row>
    <row r="491" spans="1:12" ht="15">
      <c r="A491" s="85" t="s">
        <v>1308</v>
      </c>
      <c r="B491" s="85" t="s">
        <v>1311</v>
      </c>
      <c r="C491" s="85">
        <v>2</v>
      </c>
      <c r="D491" s="118">
        <v>0.0041619989446513685</v>
      </c>
      <c r="E491" s="118">
        <v>0.19161802115998855</v>
      </c>
      <c r="F491" s="85" t="s">
        <v>1228</v>
      </c>
      <c r="G491" s="85" t="b">
        <v>0</v>
      </c>
      <c r="H491" s="85" t="b">
        <v>0</v>
      </c>
      <c r="I491" s="85" t="b">
        <v>0</v>
      </c>
      <c r="J491" s="85" t="b">
        <v>0</v>
      </c>
      <c r="K491" s="85" t="b">
        <v>0</v>
      </c>
      <c r="L491" s="85" t="b">
        <v>0</v>
      </c>
    </row>
    <row r="492" spans="1:12" ht="15">
      <c r="A492" s="85" t="s">
        <v>1307</v>
      </c>
      <c r="B492" s="85" t="s">
        <v>1313</v>
      </c>
      <c r="C492" s="85">
        <v>2</v>
      </c>
      <c r="D492" s="118">
        <v>0.005214551377042911</v>
      </c>
      <c r="E492" s="118">
        <v>-0.12893411420646775</v>
      </c>
      <c r="F492" s="85" t="s">
        <v>1228</v>
      </c>
      <c r="G492" s="85" t="b">
        <v>0</v>
      </c>
      <c r="H492" s="85" t="b">
        <v>0</v>
      </c>
      <c r="I492" s="85" t="b">
        <v>0</v>
      </c>
      <c r="J492" s="85" t="b">
        <v>0</v>
      </c>
      <c r="K492" s="85" t="b">
        <v>0</v>
      </c>
      <c r="L492" s="85" t="b">
        <v>0</v>
      </c>
    </row>
    <row r="493" spans="1:12" ht="15">
      <c r="A493" s="85" t="s">
        <v>1313</v>
      </c>
      <c r="B493" s="85" t="s">
        <v>1307</v>
      </c>
      <c r="C493" s="85">
        <v>2</v>
      </c>
      <c r="D493" s="118">
        <v>0.0041619989446513685</v>
      </c>
      <c r="E493" s="118">
        <v>-0.12050094666960504</v>
      </c>
      <c r="F493" s="85" t="s">
        <v>1228</v>
      </c>
      <c r="G493" s="85" t="b">
        <v>0</v>
      </c>
      <c r="H493" s="85" t="b">
        <v>0</v>
      </c>
      <c r="I493" s="85" t="b">
        <v>0</v>
      </c>
      <c r="J493" s="85" t="b">
        <v>0</v>
      </c>
      <c r="K493" s="85" t="b">
        <v>0</v>
      </c>
      <c r="L493" s="85" t="b">
        <v>0</v>
      </c>
    </row>
    <row r="494" spans="1:12" ht="15">
      <c r="A494" s="85" t="s">
        <v>1307</v>
      </c>
      <c r="B494" s="85" t="s">
        <v>1307</v>
      </c>
      <c r="C494" s="85">
        <v>22</v>
      </c>
      <c r="D494" s="118">
        <v>0.05380566248923594</v>
      </c>
      <c r="E494" s="118">
        <v>0.010423567916152192</v>
      </c>
      <c r="F494" s="85" t="s">
        <v>1229</v>
      </c>
      <c r="G494" s="85" t="b">
        <v>0</v>
      </c>
      <c r="H494" s="85" t="b">
        <v>0</v>
      </c>
      <c r="I494" s="85" t="b">
        <v>0</v>
      </c>
      <c r="J494" s="85" t="b">
        <v>0</v>
      </c>
      <c r="K494" s="85" t="b">
        <v>0</v>
      </c>
      <c r="L494" s="85" t="b">
        <v>0</v>
      </c>
    </row>
    <row r="495" spans="1:12" ht="15">
      <c r="A495" s="85" t="s">
        <v>1307</v>
      </c>
      <c r="B495" s="85" t="s">
        <v>1308</v>
      </c>
      <c r="C495" s="85">
        <v>8</v>
      </c>
      <c r="D495" s="118">
        <v>0.01956569545063125</v>
      </c>
      <c r="E495" s="118">
        <v>-0.041964501543536016</v>
      </c>
      <c r="F495" s="85" t="s">
        <v>1229</v>
      </c>
      <c r="G495" s="85" t="b">
        <v>0</v>
      </c>
      <c r="H495" s="85" t="b">
        <v>0</v>
      </c>
      <c r="I495" s="85" t="b">
        <v>0</v>
      </c>
      <c r="J495" s="85" t="b">
        <v>0</v>
      </c>
      <c r="K495" s="85" t="b">
        <v>0</v>
      </c>
      <c r="L495" s="85" t="b">
        <v>0</v>
      </c>
    </row>
    <row r="496" spans="1:12" ht="15">
      <c r="A496" s="85" t="s">
        <v>1308</v>
      </c>
      <c r="B496" s="85" t="s">
        <v>1307</v>
      </c>
      <c r="C496" s="85">
        <v>8</v>
      </c>
      <c r="D496" s="118">
        <v>0.01956569545063125</v>
      </c>
      <c r="E496" s="118">
        <v>-0.05324551195322505</v>
      </c>
      <c r="F496" s="85" t="s">
        <v>1229</v>
      </c>
      <c r="G496" s="85" t="b">
        <v>0</v>
      </c>
      <c r="H496" s="85" t="b">
        <v>0</v>
      </c>
      <c r="I496" s="85" t="b">
        <v>0</v>
      </c>
      <c r="J496" s="85" t="b">
        <v>0</v>
      </c>
      <c r="K496" s="85" t="b">
        <v>0</v>
      </c>
      <c r="L496" s="85" t="b">
        <v>0</v>
      </c>
    </row>
    <row r="497" spans="1:12" ht="15">
      <c r="A497" s="85" t="s">
        <v>1308</v>
      </c>
      <c r="B497" s="85" t="s">
        <v>1308</v>
      </c>
      <c r="C497" s="85">
        <v>6</v>
      </c>
      <c r="D497" s="118">
        <v>0.014674271587973436</v>
      </c>
      <c r="E497" s="118">
        <v>0.20876037580904933</v>
      </c>
      <c r="F497" s="85" t="s">
        <v>1229</v>
      </c>
      <c r="G497" s="85" t="b">
        <v>0</v>
      </c>
      <c r="H497" s="85" t="b">
        <v>0</v>
      </c>
      <c r="I497" s="85" t="b">
        <v>0</v>
      </c>
      <c r="J497" s="85" t="b">
        <v>0</v>
      </c>
      <c r="K497" s="85" t="b">
        <v>0</v>
      </c>
      <c r="L497" s="85" t="b">
        <v>0</v>
      </c>
    </row>
    <row r="498" spans="1:12" ht="15">
      <c r="A498" s="85" t="s">
        <v>1309</v>
      </c>
      <c r="B498" s="85" t="s">
        <v>1307</v>
      </c>
      <c r="C498" s="85">
        <v>4</v>
      </c>
      <c r="D498" s="118">
        <v>0.009782847725315624</v>
      </c>
      <c r="E498" s="118">
        <v>0.24778448371075615</v>
      </c>
      <c r="F498" s="85" t="s">
        <v>1229</v>
      </c>
      <c r="G498" s="85" t="b">
        <v>0</v>
      </c>
      <c r="H498" s="85" t="b">
        <v>0</v>
      </c>
      <c r="I498" s="85" t="b">
        <v>0</v>
      </c>
      <c r="J498" s="85" t="b">
        <v>0</v>
      </c>
      <c r="K498" s="85" t="b">
        <v>0</v>
      </c>
      <c r="L498" s="85" t="b">
        <v>0</v>
      </c>
    </row>
    <row r="499" spans="1:12" ht="15">
      <c r="A499" s="85" t="s">
        <v>1307</v>
      </c>
      <c r="B499" s="85" t="s">
        <v>1310</v>
      </c>
      <c r="C499" s="85">
        <v>2</v>
      </c>
      <c r="D499" s="118">
        <v>0.004891423862657812</v>
      </c>
      <c r="E499" s="118">
        <v>0.25906549412044516</v>
      </c>
      <c r="F499" s="85" t="s">
        <v>1229</v>
      </c>
      <c r="G499" s="85" t="b">
        <v>0</v>
      </c>
      <c r="H499" s="85" t="b">
        <v>0</v>
      </c>
      <c r="I499" s="85" t="b">
        <v>0</v>
      </c>
      <c r="J499" s="85" t="b">
        <v>0</v>
      </c>
      <c r="K499" s="85" t="b">
        <v>0</v>
      </c>
      <c r="L499" s="85" t="b">
        <v>0</v>
      </c>
    </row>
    <row r="500" spans="1:12" ht="15">
      <c r="A500" s="85" t="s">
        <v>1310</v>
      </c>
      <c r="B500" s="85" t="s">
        <v>1307</v>
      </c>
      <c r="C500" s="85">
        <v>2</v>
      </c>
      <c r="D500" s="118">
        <v>0.004891423862657812</v>
      </c>
      <c r="E500" s="118">
        <v>0.24778448371075615</v>
      </c>
      <c r="F500" s="85" t="s">
        <v>1229</v>
      </c>
      <c r="G500" s="85" t="b">
        <v>0</v>
      </c>
      <c r="H500" s="85" t="b">
        <v>0</v>
      </c>
      <c r="I500" s="85" t="b">
        <v>0</v>
      </c>
      <c r="J500" s="85" t="b">
        <v>0</v>
      </c>
      <c r="K500" s="85" t="b">
        <v>0</v>
      </c>
      <c r="L500" s="85" t="b">
        <v>0</v>
      </c>
    </row>
    <row r="501" spans="1:12" ht="15">
      <c r="A501" s="85" t="s">
        <v>1307</v>
      </c>
      <c r="B501" s="85" t="s">
        <v>1342</v>
      </c>
      <c r="C501" s="85">
        <v>2</v>
      </c>
      <c r="D501" s="118">
        <v>0.004891423862657812</v>
      </c>
      <c r="E501" s="118">
        <v>0.25906549412044516</v>
      </c>
      <c r="F501" s="85" t="s">
        <v>1229</v>
      </c>
      <c r="G501" s="85" t="b">
        <v>0</v>
      </c>
      <c r="H501" s="85" t="b">
        <v>0</v>
      </c>
      <c r="I501" s="85" t="b">
        <v>0</v>
      </c>
      <c r="J501" s="85" t="b">
        <v>0</v>
      </c>
      <c r="K501" s="85" t="b">
        <v>0</v>
      </c>
      <c r="L501" s="85" t="b">
        <v>0</v>
      </c>
    </row>
    <row r="502" spans="1:12" ht="15">
      <c r="A502" s="85" t="s">
        <v>1342</v>
      </c>
      <c r="B502" s="85" t="s">
        <v>1308</v>
      </c>
      <c r="C502" s="85">
        <v>2</v>
      </c>
      <c r="D502" s="118">
        <v>0.004891423862657812</v>
      </c>
      <c r="E502" s="118">
        <v>0.6347291080813305</v>
      </c>
      <c r="F502" s="85" t="s">
        <v>1229</v>
      </c>
      <c r="G502" s="85" t="b">
        <v>0</v>
      </c>
      <c r="H502" s="85" t="b">
        <v>0</v>
      </c>
      <c r="I502" s="85" t="b">
        <v>0</v>
      </c>
      <c r="J502" s="85" t="b">
        <v>0</v>
      </c>
      <c r="K502" s="85" t="b">
        <v>0</v>
      </c>
      <c r="L502" s="85" t="b">
        <v>0</v>
      </c>
    </row>
    <row r="503" spans="1:12" ht="15">
      <c r="A503" s="85" t="s">
        <v>1307</v>
      </c>
      <c r="B503" s="85" t="s">
        <v>1316</v>
      </c>
      <c r="C503" s="85">
        <v>2</v>
      </c>
      <c r="D503" s="118">
        <v>0.004891423862657812</v>
      </c>
      <c r="E503" s="118">
        <v>0.25906549412044516</v>
      </c>
      <c r="F503" s="85" t="s">
        <v>1229</v>
      </c>
      <c r="G503" s="85" t="b">
        <v>0</v>
      </c>
      <c r="H503" s="85" t="b">
        <v>0</v>
      </c>
      <c r="I503" s="85" t="b">
        <v>0</v>
      </c>
      <c r="J503" s="85" t="b">
        <v>0</v>
      </c>
      <c r="K503" s="85" t="b">
        <v>0</v>
      </c>
      <c r="L503" s="85" t="b">
        <v>0</v>
      </c>
    </row>
    <row r="504" spans="1:12" ht="15">
      <c r="A504" s="85" t="s">
        <v>1316</v>
      </c>
      <c r="B504" s="85" t="s">
        <v>1307</v>
      </c>
      <c r="C504" s="85">
        <v>2</v>
      </c>
      <c r="D504" s="118">
        <v>0.004891423862657812</v>
      </c>
      <c r="E504" s="118">
        <v>0.24778448371075615</v>
      </c>
      <c r="F504" s="85" t="s">
        <v>1229</v>
      </c>
      <c r="G504" s="85" t="b">
        <v>0</v>
      </c>
      <c r="H504" s="85" t="b">
        <v>0</v>
      </c>
      <c r="I504" s="85" t="b">
        <v>0</v>
      </c>
      <c r="J504" s="85" t="b">
        <v>0</v>
      </c>
      <c r="K504" s="85" t="b">
        <v>0</v>
      </c>
      <c r="L504" s="85" t="b">
        <v>0</v>
      </c>
    </row>
    <row r="505" spans="1:12" ht="15">
      <c r="A505" s="85" t="s">
        <v>1307</v>
      </c>
      <c r="B505" s="85" t="s">
        <v>1309</v>
      </c>
      <c r="C505" s="85">
        <v>2</v>
      </c>
      <c r="D505" s="118">
        <v>0.004891423862657812</v>
      </c>
      <c r="E505" s="118">
        <v>-0.041964501543536016</v>
      </c>
      <c r="F505" s="85" t="s">
        <v>1229</v>
      </c>
      <c r="G505" s="85" t="b">
        <v>0</v>
      </c>
      <c r="H505" s="85" t="b">
        <v>0</v>
      </c>
      <c r="I505" s="85" t="b">
        <v>0</v>
      </c>
      <c r="J505" s="85" t="b">
        <v>0</v>
      </c>
      <c r="K505" s="85" t="b">
        <v>0</v>
      </c>
      <c r="L505" s="85" t="b">
        <v>0</v>
      </c>
    </row>
    <row r="506" spans="1:12" ht="15">
      <c r="A506" s="85" t="s">
        <v>1308</v>
      </c>
      <c r="B506" s="85" t="s">
        <v>1309</v>
      </c>
      <c r="C506" s="85">
        <v>2</v>
      </c>
      <c r="D506" s="118">
        <v>0.004891423862657812</v>
      </c>
      <c r="E506" s="118">
        <v>0.33369911241734934</v>
      </c>
      <c r="F506" s="85" t="s">
        <v>1229</v>
      </c>
      <c r="G506" s="85" t="b">
        <v>0</v>
      </c>
      <c r="H506" s="85" t="b">
        <v>0</v>
      </c>
      <c r="I506" s="85" t="b">
        <v>0</v>
      </c>
      <c r="J506" s="85" t="b">
        <v>0</v>
      </c>
      <c r="K506" s="85" t="b">
        <v>0</v>
      </c>
      <c r="L506" s="85" t="b">
        <v>0</v>
      </c>
    </row>
    <row r="507" spans="1:12" ht="15">
      <c r="A507" s="85" t="s">
        <v>1347</v>
      </c>
      <c r="B507" s="85" t="s">
        <v>1348</v>
      </c>
      <c r="C507" s="85">
        <v>2</v>
      </c>
      <c r="D507" s="118">
        <v>0</v>
      </c>
      <c r="E507" s="118">
        <v>0.8129133566428556</v>
      </c>
      <c r="F507" s="85" t="s">
        <v>1230</v>
      </c>
      <c r="G507" s="85" t="b">
        <v>0</v>
      </c>
      <c r="H507" s="85" t="b">
        <v>0</v>
      </c>
      <c r="I507" s="85" t="b">
        <v>0</v>
      </c>
      <c r="J507" s="85" t="b">
        <v>0</v>
      </c>
      <c r="K507" s="85" t="b">
        <v>0</v>
      </c>
      <c r="L507" s="85" t="b">
        <v>0</v>
      </c>
    </row>
    <row r="508" spans="1:12" ht="15">
      <c r="A508" s="85" t="s">
        <v>1348</v>
      </c>
      <c r="B508" s="85" t="s">
        <v>1349</v>
      </c>
      <c r="C508" s="85">
        <v>2</v>
      </c>
      <c r="D508" s="118">
        <v>0</v>
      </c>
      <c r="E508" s="118">
        <v>0.8129133566428556</v>
      </c>
      <c r="F508" s="85" t="s">
        <v>1230</v>
      </c>
      <c r="G508" s="85" t="b">
        <v>0</v>
      </c>
      <c r="H508" s="85" t="b">
        <v>0</v>
      </c>
      <c r="I508" s="85" t="b">
        <v>0</v>
      </c>
      <c r="J508" s="85" t="b">
        <v>0</v>
      </c>
      <c r="K508" s="85" t="b">
        <v>0</v>
      </c>
      <c r="L508" s="85" t="b">
        <v>0</v>
      </c>
    </row>
    <row r="509" spans="1:12" ht="15">
      <c r="A509" s="85" t="s">
        <v>1349</v>
      </c>
      <c r="B509" s="85" t="s">
        <v>1350</v>
      </c>
      <c r="C509" s="85">
        <v>2</v>
      </c>
      <c r="D509" s="118">
        <v>0</v>
      </c>
      <c r="E509" s="118">
        <v>0.8129133566428556</v>
      </c>
      <c r="F509" s="85" t="s">
        <v>1230</v>
      </c>
      <c r="G509" s="85" t="b">
        <v>0</v>
      </c>
      <c r="H509" s="85" t="b">
        <v>0</v>
      </c>
      <c r="I509" s="85" t="b">
        <v>0</v>
      </c>
      <c r="J509" s="85" t="b">
        <v>0</v>
      </c>
      <c r="K509" s="85" t="b">
        <v>0</v>
      </c>
      <c r="L509" s="85" t="b">
        <v>0</v>
      </c>
    </row>
    <row r="510" spans="1:12" ht="15">
      <c r="A510" s="85" t="s">
        <v>1350</v>
      </c>
      <c r="B510" s="85" t="s">
        <v>1351</v>
      </c>
      <c r="C510" s="85">
        <v>2</v>
      </c>
      <c r="D510" s="118">
        <v>0</v>
      </c>
      <c r="E510" s="118">
        <v>0.8129133566428556</v>
      </c>
      <c r="F510" s="85" t="s">
        <v>1230</v>
      </c>
      <c r="G510" s="85" t="b">
        <v>0</v>
      </c>
      <c r="H510" s="85" t="b">
        <v>0</v>
      </c>
      <c r="I510" s="85" t="b">
        <v>0</v>
      </c>
      <c r="J510" s="85" t="b">
        <v>0</v>
      </c>
      <c r="K510" s="85" t="b">
        <v>0</v>
      </c>
      <c r="L510" s="85" t="b">
        <v>0</v>
      </c>
    </row>
    <row r="511" spans="1:12" ht="15">
      <c r="A511" s="85" t="s">
        <v>1351</v>
      </c>
      <c r="B511" s="85" t="s">
        <v>1344</v>
      </c>
      <c r="C511" s="85">
        <v>2</v>
      </c>
      <c r="D511" s="118">
        <v>0</v>
      </c>
      <c r="E511" s="118">
        <v>0.8129133566428556</v>
      </c>
      <c r="F511" s="85" t="s">
        <v>1230</v>
      </c>
      <c r="G511" s="85" t="b">
        <v>0</v>
      </c>
      <c r="H511" s="85" t="b">
        <v>0</v>
      </c>
      <c r="I511" s="85" t="b">
        <v>0</v>
      </c>
      <c r="J511" s="85" t="b">
        <v>0</v>
      </c>
      <c r="K511" s="85" t="b">
        <v>0</v>
      </c>
      <c r="L511" s="85" t="b">
        <v>0</v>
      </c>
    </row>
    <row r="512" spans="1:12" ht="15">
      <c r="A512" s="85" t="s">
        <v>1344</v>
      </c>
      <c r="B512" s="85" t="s">
        <v>1352</v>
      </c>
      <c r="C512" s="85">
        <v>2</v>
      </c>
      <c r="D512" s="118">
        <v>0</v>
      </c>
      <c r="E512" s="118">
        <v>0.8129133566428556</v>
      </c>
      <c r="F512" s="85" t="s">
        <v>1230</v>
      </c>
      <c r="G512" s="85" t="b">
        <v>0</v>
      </c>
      <c r="H512" s="85" t="b">
        <v>0</v>
      </c>
      <c r="I512" s="85" t="b">
        <v>0</v>
      </c>
      <c r="J512" s="85" t="b">
        <v>0</v>
      </c>
      <c r="K512" s="85" t="b">
        <v>0</v>
      </c>
      <c r="L512"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1757</v>
      </c>
      <c r="B2" s="122" t="s">
        <v>1758</v>
      </c>
      <c r="C2" s="119" t="s">
        <v>1759</v>
      </c>
    </row>
    <row r="3" spans="1:3" ht="15">
      <c r="A3" s="121" t="s">
        <v>1221</v>
      </c>
      <c r="B3" s="121" t="s">
        <v>1221</v>
      </c>
      <c r="C3" s="34">
        <v>31</v>
      </c>
    </row>
    <row r="4" spans="1:3" ht="15">
      <c r="A4" s="121" t="s">
        <v>1222</v>
      </c>
      <c r="B4" s="121" t="s">
        <v>1222</v>
      </c>
      <c r="C4" s="34">
        <v>16</v>
      </c>
    </row>
    <row r="5" spans="1:3" ht="15">
      <c r="A5" s="121" t="s">
        <v>1223</v>
      </c>
      <c r="B5" s="121" t="s">
        <v>1223</v>
      </c>
      <c r="C5" s="34">
        <v>43</v>
      </c>
    </row>
    <row r="6" spans="1:3" ht="15">
      <c r="A6" s="121" t="s">
        <v>1224</v>
      </c>
      <c r="B6" s="121" t="s">
        <v>1223</v>
      </c>
      <c r="C6" s="34">
        <v>5</v>
      </c>
    </row>
    <row r="7" spans="1:3" ht="15">
      <c r="A7" s="121" t="s">
        <v>1224</v>
      </c>
      <c r="B7" s="121" t="s">
        <v>1224</v>
      </c>
      <c r="C7" s="34">
        <v>7</v>
      </c>
    </row>
    <row r="8" spans="1:3" ht="15">
      <c r="A8" s="121" t="s">
        <v>1225</v>
      </c>
      <c r="B8" s="121" t="s">
        <v>1225</v>
      </c>
      <c r="C8" s="34">
        <v>5</v>
      </c>
    </row>
    <row r="9" spans="1:3" ht="15">
      <c r="A9" s="121" t="s">
        <v>1226</v>
      </c>
      <c r="B9" s="121" t="s">
        <v>1223</v>
      </c>
      <c r="C9" s="34">
        <v>2</v>
      </c>
    </row>
    <row r="10" spans="1:3" ht="15">
      <c r="A10" s="121" t="s">
        <v>1226</v>
      </c>
      <c r="B10" s="121" t="s">
        <v>1226</v>
      </c>
      <c r="C10" s="34">
        <v>6</v>
      </c>
    </row>
    <row r="11" spans="1:3" ht="15">
      <c r="A11" s="121" t="s">
        <v>1227</v>
      </c>
      <c r="B11" s="121" t="s">
        <v>1227</v>
      </c>
      <c r="C11" s="34">
        <v>3</v>
      </c>
    </row>
    <row r="12" spans="1:3" ht="15">
      <c r="A12" s="121" t="s">
        <v>1228</v>
      </c>
      <c r="B12" s="121" t="s">
        <v>1228</v>
      </c>
      <c r="C12" s="34">
        <v>31</v>
      </c>
    </row>
    <row r="13" spans="1:3" ht="15">
      <c r="A13" s="121" t="s">
        <v>1229</v>
      </c>
      <c r="B13" s="121" t="s">
        <v>1229</v>
      </c>
      <c r="C13" s="34">
        <v>3</v>
      </c>
    </row>
    <row r="14" spans="1:3" ht="15">
      <c r="A14" s="121" t="s">
        <v>1230</v>
      </c>
      <c r="B14" s="121" t="s">
        <v>1230</v>
      </c>
      <c r="C1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1765</v>
      </c>
      <c r="B1" s="13" t="s">
        <v>17</v>
      </c>
    </row>
    <row r="2" spans="1:2" ht="15">
      <c r="A2" s="78" t="s">
        <v>1766</v>
      </c>
      <c r="B2" s="78" t="s">
        <v>1772</v>
      </c>
    </row>
    <row r="3" spans="1:2" ht="15">
      <c r="A3" s="78" t="s">
        <v>1767</v>
      </c>
      <c r="B3" s="78" t="s">
        <v>1773</v>
      </c>
    </row>
    <row r="4" spans="1:2" ht="15">
      <c r="A4" s="78" t="s">
        <v>1768</v>
      </c>
      <c r="B4" s="78" t="s">
        <v>1774</v>
      </c>
    </row>
    <row r="5" spans="1:2" ht="15">
      <c r="A5" s="78" t="s">
        <v>1769</v>
      </c>
      <c r="B5" s="78" t="s">
        <v>1775</v>
      </c>
    </row>
    <row r="6" spans="1:2" ht="15">
      <c r="A6" s="78" t="s">
        <v>1770</v>
      </c>
      <c r="B6" s="78" t="s">
        <v>1776</v>
      </c>
    </row>
    <row r="7" spans="1:2" ht="15">
      <c r="A7" s="78" t="s">
        <v>1771</v>
      </c>
      <c r="B7" s="78" t="s">
        <v>1773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1220</v>
      </c>
      <c r="BB2" s="13" t="s">
        <v>1242</v>
      </c>
      <c r="BC2" s="13" t="s">
        <v>1243</v>
      </c>
      <c r="BD2" s="119" t="s">
        <v>1746</v>
      </c>
      <c r="BE2" s="119" t="s">
        <v>1747</v>
      </c>
      <c r="BF2" s="119" t="s">
        <v>1748</v>
      </c>
      <c r="BG2" s="119" t="s">
        <v>1749</v>
      </c>
      <c r="BH2" s="119" t="s">
        <v>1750</v>
      </c>
      <c r="BI2" s="119" t="s">
        <v>1751</v>
      </c>
      <c r="BJ2" s="119" t="s">
        <v>1752</v>
      </c>
      <c r="BK2" s="119" t="s">
        <v>1753</v>
      </c>
      <c r="BL2" s="119" t="s">
        <v>1754</v>
      </c>
    </row>
    <row r="3" spans="1:64" ht="15" customHeight="1">
      <c r="A3" s="64" t="s">
        <v>212</v>
      </c>
      <c r="B3" s="64" t="s">
        <v>212</v>
      </c>
      <c r="C3" s="65"/>
      <c r="D3" s="66"/>
      <c r="E3" s="67"/>
      <c r="F3" s="68"/>
      <c r="G3" s="65"/>
      <c r="H3" s="69"/>
      <c r="I3" s="70"/>
      <c r="J3" s="70"/>
      <c r="K3" s="34" t="s">
        <v>65</v>
      </c>
      <c r="L3" s="71">
        <v>3</v>
      </c>
      <c r="M3" s="71"/>
      <c r="N3" s="72"/>
      <c r="O3" s="78" t="s">
        <v>176</v>
      </c>
      <c r="P3" s="80">
        <v>43677.49128472222</v>
      </c>
      <c r="Q3" s="78" t="s">
        <v>281</v>
      </c>
      <c r="R3" s="84" t="s">
        <v>384</v>
      </c>
      <c r="S3" s="78" t="s">
        <v>443</v>
      </c>
      <c r="T3" s="78"/>
      <c r="U3" s="78"/>
      <c r="V3" s="84" t="s">
        <v>452</v>
      </c>
      <c r="W3" s="80">
        <v>43677.49128472222</v>
      </c>
      <c r="X3" s="84" t="s">
        <v>515</v>
      </c>
      <c r="Y3" s="78"/>
      <c r="Z3" s="78"/>
      <c r="AA3" s="85" t="s">
        <v>639</v>
      </c>
      <c r="AB3" s="78"/>
      <c r="AC3" s="78" t="b">
        <v>0</v>
      </c>
      <c r="AD3" s="78">
        <v>0</v>
      </c>
      <c r="AE3" s="85" t="s">
        <v>765</v>
      </c>
      <c r="AF3" s="78" t="b">
        <v>0</v>
      </c>
      <c r="AG3" s="78" t="s">
        <v>772</v>
      </c>
      <c r="AH3" s="78"/>
      <c r="AI3" s="85" t="s">
        <v>765</v>
      </c>
      <c r="AJ3" s="78" t="b">
        <v>0</v>
      </c>
      <c r="AK3" s="78">
        <v>0</v>
      </c>
      <c r="AL3" s="85" t="s">
        <v>765</v>
      </c>
      <c r="AM3" s="78" t="s">
        <v>775</v>
      </c>
      <c r="AN3" s="78" t="b">
        <v>0</v>
      </c>
      <c r="AO3" s="85" t="s">
        <v>639</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8</v>
      </c>
      <c r="BK3" s="49">
        <v>100</v>
      </c>
      <c r="BL3" s="48">
        <v>8</v>
      </c>
    </row>
    <row r="4" spans="1:64" ht="15" customHeight="1">
      <c r="A4" s="64" t="s">
        <v>213</v>
      </c>
      <c r="B4" s="64" t="s">
        <v>213</v>
      </c>
      <c r="C4" s="65"/>
      <c r="D4" s="66"/>
      <c r="E4" s="67"/>
      <c r="F4" s="68"/>
      <c r="G4" s="65"/>
      <c r="H4" s="69"/>
      <c r="I4" s="70"/>
      <c r="J4" s="70"/>
      <c r="K4" s="34" t="s">
        <v>65</v>
      </c>
      <c r="L4" s="77">
        <v>4</v>
      </c>
      <c r="M4" s="77"/>
      <c r="N4" s="72"/>
      <c r="O4" s="79" t="s">
        <v>176</v>
      </c>
      <c r="P4" s="81">
        <v>43677.51479166667</v>
      </c>
      <c r="Q4" s="79" t="s">
        <v>282</v>
      </c>
      <c r="R4" s="82" t="s">
        <v>385</v>
      </c>
      <c r="S4" s="79" t="s">
        <v>443</v>
      </c>
      <c r="T4" s="79"/>
      <c r="U4" s="79"/>
      <c r="V4" s="82" t="s">
        <v>453</v>
      </c>
      <c r="W4" s="81">
        <v>43677.51479166667</v>
      </c>
      <c r="X4" s="82" t="s">
        <v>516</v>
      </c>
      <c r="Y4" s="79"/>
      <c r="Z4" s="79"/>
      <c r="AA4" s="83" t="s">
        <v>640</v>
      </c>
      <c r="AB4" s="79"/>
      <c r="AC4" s="79" t="b">
        <v>0</v>
      </c>
      <c r="AD4" s="79">
        <v>0</v>
      </c>
      <c r="AE4" s="83" t="s">
        <v>765</v>
      </c>
      <c r="AF4" s="79" t="b">
        <v>0</v>
      </c>
      <c r="AG4" s="79" t="s">
        <v>772</v>
      </c>
      <c r="AH4" s="79"/>
      <c r="AI4" s="83" t="s">
        <v>765</v>
      </c>
      <c r="AJ4" s="79" t="b">
        <v>0</v>
      </c>
      <c r="AK4" s="79">
        <v>0</v>
      </c>
      <c r="AL4" s="83" t="s">
        <v>765</v>
      </c>
      <c r="AM4" s="79" t="s">
        <v>776</v>
      </c>
      <c r="AN4" s="79" t="b">
        <v>0</v>
      </c>
      <c r="AO4" s="83" t="s">
        <v>640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6</v>
      </c>
      <c r="BK4" s="49">
        <v>100</v>
      </c>
      <c r="BL4" s="48">
        <v>6</v>
      </c>
    </row>
    <row r="5" spans="1:64" ht="15">
      <c r="A5" s="64" t="s">
        <v>214</v>
      </c>
      <c r="B5" s="64" t="s">
        <v>214</v>
      </c>
      <c r="C5" s="65"/>
      <c r="D5" s="66"/>
      <c r="E5" s="67"/>
      <c r="F5" s="68"/>
      <c r="G5" s="65"/>
      <c r="H5" s="69"/>
      <c r="I5" s="70"/>
      <c r="J5" s="70"/>
      <c r="K5" s="34" t="s">
        <v>65</v>
      </c>
      <c r="L5" s="77">
        <v>5</v>
      </c>
      <c r="M5" s="77"/>
      <c r="N5" s="72"/>
      <c r="O5" s="79" t="s">
        <v>176</v>
      </c>
      <c r="P5" s="81">
        <v>43677.74884259259</v>
      </c>
      <c r="Q5" s="79" t="s">
        <v>283</v>
      </c>
      <c r="R5" s="82" t="s">
        <v>384</v>
      </c>
      <c r="S5" s="79" t="s">
        <v>443</v>
      </c>
      <c r="T5" s="79"/>
      <c r="U5" s="79"/>
      <c r="V5" s="82" t="s">
        <v>454</v>
      </c>
      <c r="W5" s="81">
        <v>43677.74884259259</v>
      </c>
      <c r="X5" s="82" t="s">
        <v>517</v>
      </c>
      <c r="Y5" s="79"/>
      <c r="Z5" s="79"/>
      <c r="AA5" s="83" t="s">
        <v>641</v>
      </c>
      <c r="AB5" s="79"/>
      <c r="AC5" s="79" t="b">
        <v>0</v>
      </c>
      <c r="AD5" s="79">
        <v>0</v>
      </c>
      <c r="AE5" s="83" t="s">
        <v>765</v>
      </c>
      <c r="AF5" s="79" t="b">
        <v>0</v>
      </c>
      <c r="AG5" s="79" t="s">
        <v>772</v>
      </c>
      <c r="AH5" s="79"/>
      <c r="AI5" s="83" t="s">
        <v>765</v>
      </c>
      <c r="AJ5" s="79" t="b">
        <v>0</v>
      </c>
      <c r="AK5" s="79">
        <v>0</v>
      </c>
      <c r="AL5" s="83" t="s">
        <v>765</v>
      </c>
      <c r="AM5" s="79" t="s">
        <v>775</v>
      </c>
      <c r="AN5" s="79" t="b">
        <v>0</v>
      </c>
      <c r="AO5" s="83" t="s">
        <v>641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8</v>
      </c>
      <c r="BK5" s="49">
        <v>100</v>
      </c>
      <c r="BL5" s="48">
        <v>8</v>
      </c>
    </row>
    <row r="6" spans="1:64" ht="15">
      <c r="A6" s="64" t="s">
        <v>215</v>
      </c>
      <c r="B6" s="64" t="s">
        <v>215</v>
      </c>
      <c r="C6" s="65"/>
      <c r="D6" s="66"/>
      <c r="E6" s="67"/>
      <c r="F6" s="68"/>
      <c r="G6" s="65"/>
      <c r="H6" s="69"/>
      <c r="I6" s="70"/>
      <c r="J6" s="70"/>
      <c r="K6" s="34" t="s">
        <v>65</v>
      </c>
      <c r="L6" s="77">
        <v>6</v>
      </c>
      <c r="M6" s="77"/>
      <c r="N6" s="72"/>
      <c r="O6" s="79" t="s">
        <v>176</v>
      </c>
      <c r="P6" s="81">
        <v>43677.77206018518</v>
      </c>
      <c r="Q6" s="79" t="s">
        <v>284</v>
      </c>
      <c r="R6" s="82" t="s">
        <v>386</v>
      </c>
      <c r="S6" s="79" t="s">
        <v>443</v>
      </c>
      <c r="T6" s="79"/>
      <c r="U6" s="79"/>
      <c r="V6" s="82" t="s">
        <v>455</v>
      </c>
      <c r="W6" s="81">
        <v>43677.77206018518</v>
      </c>
      <c r="X6" s="82" t="s">
        <v>518</v>
      </c>
      <c r="Y6" s="79"/>
      <c r="Z6" s="79"/>
      <c r="AA6" s="83" t="s">
        <v>642</v>
      </c>
      <c r="AB6" s="79"/>
      <c r="AC6" s="79" t="b">
        <v>0</v>
      </c>
      <c r="AD6" s="79">
        <v>0</v>
      </c>
      <c r="AE6" s="83" t="s">
        <v>765</v>
      </c>
      <c r="AF6" s="79" t="b">
        <v>0</v>
      </c>
      <c r="AG6" s="79" t="s">
        <v>772</v>
      </c>
      <c r="AH6" s="79"/>
      <c r="AI6" s="83" t="s">
        <v>765</v>
      </c>
      <c r="AJ6" s="79" t="b">
        <v>0</v>
      </c>
      <c r="AK6" s="79">
        <v>0</v>
      </c>
      <c r="AL6" s="83" t="s">
        <v>765</v>
      </c>
      <c r="AM6" s="79" t="s">
        <v>777</v>
      </c>
      <c r="AN6" s="79" t="b">
        <v>0</v>
      </c>
      <c r="AO6" s="83" t="s">
        <v>642</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8</v>
      </c>
      <c r="BK6" s="49">
        <v>100</v>
      </c>
      <c r="BL6" s="48">
        <v>8</v>
      </c>
    </row>
    <row r="7" spans="1:64" ht="15">
      <c r="A7" s="64" t="s">
        <v>216</v>
      </c>
      <c r="B7" s="64" t="s">
        <v>216</v>
      </c>
      <c r="C7" s="65"/>
      <c r="D7" s="66"/>
      <c r="E7" s="67"/>
      <c r="F7" s="68"/>
      <c r="G7" s="65"/>
      <c r="H7" s="69"/>
      <c r="I7" s="70"/>
      <c r="J7" s="70"/>
      <c r="K7" s="34" t="s">
        <v>65</v>
      </c>
      <c r="L7" s="77">
        <v>7</v>
      </c>
      <c r="M7" s="77"/>
      <c r="N7" s="72"/>
      <c r="O7" s="79" t="s">
        <v>176</v>
      </c>
      <c r="P7" s="81">
        <v>43677.803391203706</v>
      </c>
      <c r="Q7" s="79" t="s">
        <v>285</v>
      </c>
      <c r="R7" s="82" t="s">
        <v>387</v>
      </c>
      <c r="S7" s="79" t="s">
        <v>443</v>
      </c>
      <c r="T7" s="79"/>
      <c r="U7" s="79"/>
      <c r="V7" s="82" t="s">
        <v>456</v>
      </c>
      <c r="W7" s="81">
        <v>43677.803391203706</v>
      </c>
      <c r="X7" s="82" t="s">
        <v>519</v>
      </c>
      <c r="Y7" s="79"/>
      <c r="Z7" s="79"/>
      <c r="AA7" s="83" t="s">
        <v>643</v>
      </c>
      <c r="AB7" s="79"/>
      <c r="AC7" s="79" t="b">
        <v>0</v>
      </c>
      <c r="AD7" s="79">
        <v>0</v>
      </c>
      <c r="AE7" s="83" t="s">
        <v>765</v>
      </c>
      <c r="AF7" s="79" t="b">
        <v>0</v>
      </c>
      <c r="AG7" s="79" t="s">
        <v>772</v>
      </c>
      <c r="AH7" s="79"/>
      <c r="AI7" s="83" t="s">
        <v>765</v>
      </c>
      <c r="AJ7" s="79" t="b">
        <v>0</v>
      </c>
      <c r="AK7" s="79">
        <v>0</v>
      </c>
      <c r="AL7" s="83" t="s">
        <v>765</v>
      </c>
      <c r="AM7" s="79" t="s">
        <v>778</v>
      </c>
      <c r="AN7" s="79" t="b">
        <v>0</v>
      </c>
      <c r="AO7" s="83" t="s">
        <v>643</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0</v>
      </c>
      <c r="BE7" s="49">
        <v>0</v>
      </c>
      <c r="BF7" s="48">
        <v>0</v>
      </c>
      <c r="BG7" s="49">
        <v>0</v>
      </c>
      <c r="BH7" s="48">
        <v>0</v>
      </c>
      <c r="BI7" s="49">
        <v>0</v>
      </c>
      <c r="BJ7" s="48">
        <v>7</v>
      </c>
      <c r="BK7" s="49">
        <v>100</v>
      </c>
      <c r="BL7" s="48">
        <v>7</v>
      </c>
    </row>
    <row r="8" spans="1:64" ht="15">
      <c r="A8" s="64" t="s">
        <v>217</v>
      </c>
      <c r="B8" s="64" t="s">
        <v>216</v>
      </c>
      <c r="C8" s="65"/>
      <c r="D8" s="66"/>
      <c r="E8" s="67"/>
      <c r="F8" s="68"/>
      <c r="G8" s="65"/>
      <c r="H8" s="69"/>
      <c r="I8" s="70"/>
      <c r="J8" s="70"/>
      <c r="K8" s="34" t="s">
        <v>65</v>
      </c>
      <c r="L8" s="77">
        <v>8</v>
      </c>
      <c r="M8" s="77"/>
      <c r="N8" s="72"/>
      <c r="O8" s="79" t="s">
        <v>279</v>
      </c>
      <c r="P8" s="81">
        <v>43677.82282407407</v>
      </c>
      <c r="Q8" s="79" t="s">
        <v>286</v>
      </c>
      <c r="R8" s="82" t="s">
        <v>387</v>
      </c>
      <c r="S8" s="79" t="s">
        <v>443</v>
      </c>
      <c r="T8" s="79"/>
      <c r="U8" s="79"/>
      <c r="V8" s="82" t="s">
        <v>457</v>
      </c>
      <c r="W8" s="81">
        <v>43677.82282407407</v>
      </c>
      <c r="X8" s="82" t="s">
        <v>520</v>
      </c>
      <c r="Y8" s="79"/>
      <c r="Z8" s="79"/>
      <c r="AA8" s="83" t="s">
        <v>644</v>
      </c>
      <c r="AB8" s="79"/>
      <c r="AC8" s="79" t="b">
        <v>0</v>
      </c>
      <c r="AD8" s="79">
        <v>0</v>
      </c>
      <c r="AE8" s="83" t="s">
        <v>765</v>
      </c>
      <c r="AF8" s="79" t="b">
        <v>0</v>
      </c>
      <c r="AG8" s="79" t="s">
        <v>772</v>
      </c>
      <c r="AH8" s="79"/>
      <c r="AI8" s="83" t="s">
        <v>765</v>
      </c>
      <c r="AJ8" s="79" t="b">
        <v>0</v>
      </c>
      <c r="AK8" s="79">
        <v>0</v>
      </c>
      <c r="AL8" s="83" t="s">
        <v>643</v>
      </c>
      <c r="AM8" s="79" t="s">
        <v>778</v>
      </c>
      <c r="AN8" s="79" t="b">
        <v>0</v>
      </c>
      <c r="AO8" s="83" t="s">
        <v>643</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0</v>
      </c>
      <c r="BE8" s="49">
        <v>0</v>
      </c>
      <c r="BF8" s="48">
        <v>0</v>
      </c>
      <c r="BG8" s="49">
        <v>0</v>
      </c>
      <c r="BH8" s="48">
        <v>0</v>
      </c>
      <c r="BI8" s="49">
        <v>0</v>
      </c>
      <c r="BJ8" s="48">
        <v>9</v>
      </c>
      <c r="BK8" s="49">
        <v>100</v>
      </c>
      <c r="BL8" s="48">
        <v>9</v>
      </c>
    </row>
    <row r="9" spans="1:64" ht="15">
      <c r="A9" s="64" t="s">
        <v>218</v>
      </c>
      <c r="B9" s="64" t="s">
        <v>218</v>
      </c>
      <c r="C9" s="65"/>
      <c r="D9" s="66"/>
      <c r="E9" s="67"/>
      <c r="F9" s="68"/>
      <c r="G9" s="65"/>
      <c r="H9" s="69"/>
      <c r="I9" s="70"/>
      <c r="J9" s="70"/>
      <c r="K9" s="34" t="s">
        <v>65</v>
      </c>
      <c r="L9" s="77">
        <v>9</v>
      </c>
      <c r="M9" s="77"/>
      <c r="N9" s="72"/>
      <c r="O9" s="79" t="s">
        <v>176</v>
      </c>
      <c r="P9" s="81">
        <v>43678.94131944444</v>
      </c>
      <c r="Q9" s="79" t="s">
        <v>287</v>
      </c>
      <c r="R9" s="82" t="s">
        <v>387</v>
      </c>
      <c r="S9" s="79" t="s">
        <v>443</v>
      </c>
      <c r="T9" s="79"/>
      <c r="U9" s="79"/>
      <c r="V9" s="82" t="s">
        <v>458</v>
      </c>
      <c r="W9" s="81">
        <v>43678.94131944444</v>
      </c>
      <c r="X9" s="82" t="s">
        <v>521</v>
      </c>
      <c r="Y9" s="79"/>
      <c r="Z9" s="79"/>
      <c r="AA9" s="83" t="s">
        <v>645</v>
      </c>
      <c r="AB9" s="79"/>
      <c r="AC9" s="79" t="b">
        <v>0</v>
      </c>
      <c r="AD9" s="79">
        <v>0</v>
      </c>
      <c r="AE9" s="83" t="s">
        <v>765</v>
      </c>
      <c r="AF9" s="79" t="b">
        <v>0</v>
      </c>
      <c r="AG9" s="79" t="s">
        <v>772</v>
      </c>
      <c r="AH9" s="79"/>
      <c r="AI9" s="83" t="s">
        <v>765</v>
      </c>
      <c r="AJ9" s="79" t="b">
        <v>0</v>
      </c>
      <c r="AK9" s="79">
        <v>0</v>
      </c>
      <c r="AL9" s="83" t="s">
        <v>765</v>
      </c>
      <c r="AM9" s="79" t="s">
        <v>775</v>
      </c>
      <c r="AN9" s="79" t="b">
        <v>0</v>
      </c>
      <c r="AO9" s="83" t="s">
        <v>645</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7</v>
      </c>
      <c r="BK9" s="49">
        <v>100</v>
      </c>
      <c r="BL9" s="48">
        <v>7</v>
      </c>
    </row>
    <row r="10" spans="1:64" ht="15">
      <c r="A10" s="64" t="s">
        <v>219</v>
      </c>
      <c r="B10" s="64" t="s">
        <v>277</v>
      </c>
      <c r="C10" s="65"/>
      <c r="D10" s="66"/>
      <c r="E10" s="67"/>
      <c r="F10" s="68"/>
      <c r="G10" s="65"/>
      <c r="H10" s="69"/>
      <c r="I10" s="70"/>
      <c r="J10" s="70"/>
      <c r="K10" s="34" t="s">
        <v>65</v>
      </c>
      <c r="L10" s="77">
        <v>10</v>
      </c>
      <c r="M10" s="77"/>
      <c r="N10" s="72"/>
      <c r="O10" s="79" t="s">
        <v>279</v>
      </c>
      <c r="P10" s="81">
        <v>43679.66605324074</v>
      </c>
      <c r="Q10" s="79" t="s">
        <v>288</v>
      </c>
      <c r="R10" s="82" t="s">
        <v>388</v>
      </c>
      <c r="S10" s="79" t="s">
        <v>443</v>
      </c>
      <c r="T10" s="79"/>
      <c r="U10" s="79"/>
      <c r="V10" s="82" t="s">
        <v>459</v>
      </c>
      <c r="W10" s="81">
        <v>43679.66605324074</v>
      </c>
      <c r="X10" s="82" t="s">
        <v>522</v>
      </c>
      <c r="Y10" s="79"/>
      <c r="Z10" s="79"/>
      <c r="AA10" s="83" t="s">
        <v>646</v>
      </c>
      <c r="AB10" s="83" t="s">
        <v>763</v>
      </c>
      <c r="AC10" s="79" t="b">
        <v>0</v>
      </c>
      <c r="AD10" s="79">
        <v>0</v>
      </c>
      <c r="AE10" s="83" t="s">
        <v>766</v>
      </c>
      <c r="AF10" s="79" t="b">
        <v>0</v>
      </c>
      <c r="AG10" s="79" t="s">
        <v>772</v>
      </c>
      <c r="AH10" s="79"/>
      <c r="AI10" s="83" t="s">
        <v>765</v>
      </c>
      <c r="AJ10" s="79" t="b">
        <v>0</v>
      </c>
      <c r="AK10" s="79">
        <v>0</v>
      </c>
      <c r="AL10" s="83" t="s">
        <v>765</v>
      </c>
      <c r="AM10" s="79" t="s">
        <v>776</v>
      </c>
      <c r="AN10" s="79" t="b">
        <v>0</v>
      </c>
      <c r="AO10" s="83" t="s">
        <v>763</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12</v>
      </c>
      <c r="M11" s="77"/>
      <c r="N11" s="72"/>
      <c r="O11" s="79" t="s">
        <v>176</v>
      </c>
      <c r="P11" s="81">
        <v>43679.81494212963</v>
      </c>
      <c r="Q11" s="79" t="s">
        <v>289</v>
      </c>
      <c r="R11" s="82" t="s">
        <v>389</v>
      </c>
      <c r="S11" s="79" t="s">
        <v>443</v>
      </c>
      <c r="T11" s="79"/>
      <c r="U11" s="79"/>
      <c r="V11" s="82" t="s">
        <v>460</v>
      </c>
      <c r="W11" s="81">
        <v>43679.81494212963</v>
      </c>
      <c r="X11" s="82" t="s">
        <v>523</v>
      </c>
      <c r="Y11" s="79"/>
      <c r="Z11" s="79"/>
      <c r="AA11" s="83" t="s">
        <v>647</v>
      </c>
      <c r="AB11" s="79"/>
      <c r="AC11" s="79" t="b">
        <v>0</v>
      </c>
      <c r="AD11" s="79">
        <v>0</v>
      </c>
      <c r="AE11" s="83" t="s">
        <v>765</v>
      </c>
      <c r="AF11" s="79" t="b">
        <v>0</v>
      </c>
      <c r="AG11" s="79" t="s">
        <v>772</v>
      </c>
      <c r="AH11" s="79"/>
      <c r="AI11" s="83" t="s">
        <v>765</v>
      </c>
      <c r="AJ11" s="79" t="b">
        <v>0</v>
      </c>
      <c r="AK11" s="79">
        <v>0</v>
      </c>
      <c r="AL11" s="83" t="s">
        <v>765</v>
      </c>
      <c r="AM11" s="79" t="s">
        <v>775</v>
      </c>
      <c r="AN11" s="79" t="b">
        <v>0</v>
      </c>
      <c r="AO11" s="83" t="s">
        <v>647</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5</v>
      </c>
      <c r="BK11" s="49">
        <v>100</v>
      </c>
      <c r="BL11" s="48">
        <v>5</v>
      </c>
    </row>
    <row r="12" spans="1:64" ht="15">
      <c r="A12" s="64" t="s">
        <v>221</v>
      </c>
      <c r="B12" s="64" t="s">
        <v>221</v>
      </c>
      <c r="C12" s="65"/>
      <c r="D12" s="66"/>
      <c r="E12" s="67"/>
      <c r="F12" s="68"/>
      <c r="G12" s="65"/>
      <c r="H12" s="69"/>
      <c r="I12" s="70"/>
      <c r="J12" s="70"/>
      <c r="K12" s="34" t="s">
        <v>65</v>
      </c>
      <c r="L12" s="77">
        <v>13</v>
      </c>
      <c r="M12" s="77"/>
      <c r="N12" s="72"/>
      <c r="O12" s="79" t="s">
        <v>176</v>
      </c>
      <c r="P12" s="81">
        <v>43680.98342592592</v>
      </c>
      <c r="Q12" s="79" t="s">
        <v>290</v>
      </c>
      <c r="R12" s="82" t="s">
        <v>389</v>
      </c>
      <c r="S12" s="79" t="s">
        <v>443</v>
      </c>
      <c r="T12" s="79"/>
      <c r="U12" s="79"/>
      <c r="V12" s="82" t="s">
        <v>461</v>
      </c>
      <c r="W12" s="81">
        <v>43680.98342592592</v>
      </c>
      <c r="X12" s="82" t="s">
        <v>524</v>
      </c>
      <c r="Y12" s="79"/>
      <c r="Z12" s="79"/>
      <c r="AA12" s="83" t="s">
        <v>648</v>
      </c>
      <c r="AB12" s="79"/>
      <c r="AC12" s="79" t="b">
        <v>0</v>
      </c>
      <c r="AD12" s="79">
        <v>1</v>
      </c>
      <c r="AE12" s="83" t="s">
        <v>765</v>
      </c>
      <c r="AF12" s="79" t="b">
        <v>0</v>
      </c>
      <c r="AG12" s="79" t="s">
        <v>772</v>
      </c>
      <c r="AH12" s="79"/>
      <c r="AI12" s="83" t="s">
        <v>765</v>
      </c>
      <c r="AJ12" s="79" t="b">
        <v>0</v>
      </c>
      <c r="AK12" s="79">
        <v>0</v>
      </c>
      <c r="AL12" s="83" t="s">
        <v>765</v>
      </c>
      <c r="AM12" s="79" t="s">
        <v>779</v>
      </c>
      <c r="AN12" s="79" t="b">
        <v>0</v>
      </c>
      <c r="AO12" s="83" t="s">
        <v>648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25</v>
      </c>
      <c r="BK12" s="49">
        <v>100</v>
      </c>
      <c r="BL12" s="48">
        <v>25</v>
      </c>
    </row>
    <row r="13" spans="1:64" ht="15">
      <c r="A13" s="64" t="s">
        <v>222</v>
      </c>
      <c r="B13" s="64" t="s">
        <v>219</v>
      </c>
      <c r="C13" s="65"/>
      <c r="D13" s="66"/>
      <c r="E13" s="67"/>
      <c r="F13" s="68"/>
      <c r="G13" s="65"/>
      <c r="H13" s="69"/>
      <c r="I13" s="70"/>
      <c r="J13" s="70"/>
      <c r="K13" s="34" t="s">
        <v>65</v>
      </c>
      <c r="L13" s="77">
        <v>14</v>
      </c>
      <c r="M13" s="77"/>
      <c r="N13" s="72"/>
      <c r="O13" s="79" t="s">
        <v>279</v>
      </c>
      <c r="P13" s="81">
        <v>43681.69871527778</v>
      </c>
      <c r="Q13" s="79" t="s">
        <v>291</v>
      </c>
      <c r="R13" s="79"/>
      <c r="S13" s="79"/>
      <c r="T13" s="79"/>
      <c r="U13" s="79"/>
      <c r="V13" s="82" t="s">
        <v>462</v>
      </c>
      <c r="W13" s="81">
        <v>43681.69871527778</v>
      </c>
      <c r="X13" s="82" t="s">
        <v>525</v>
      </c>
      <c r="Y13" s="79"/>
      <c r="Z13" s="79"/>
      <c r="AA13" s="83" t="s">
        <v>649</v>
      </c>
      <c r="AB13" s="83" t="s">
        <v>764</v>
      </c>
      <c r="AC13" s="79" t="b">
        <v>0</v>
      </c>
      <c r="AD13" s="79">
        <v>0</v>
      </c>
      <c r="AE13" s="83" t="s">
        <v>767</v>
      </c>
      <c r="AF13" s="79" t="b">
        <v>0</v>
      </c>
      <c r="AG13" s="79" t="s">
        <v>772</v>
      </c>
      <c r="AH13" s="79"/>
      <c r="AI13" s="83" t="s">
        <v>765</v>
      </c>
      <c r="AJ13" s="79" t="b">
        <v>0</v>
      </c>
      <c r="AK13" s="79">
        <v>0</v>
      </c>
      <c r="AL13" s="83" t="s">
        <v>765</v>
      </c>
      <c r="AM13" s="79" t="s">
        <v>776</v>
      </c>
      <c r="AN13" s="79" t="b">
        <v>0</v>
      </c>
      <c r="AO13" s="83" t="s">
        <v>764</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c r="BE13" s="49"/>
      <c r="BF13" s="48"/>
      <c r="BG13" s="49"/>
      <c r="BH13" s="48"/>
      <c r="BI13" s="49"/>
      <c r="BJ13" s="48"/>
      <c r="BK13" s="49"/>
      <c r="BL13" s="48"/>
    </row>
    <row r="14" spans="1:64" ht="15">
      <c r="A14" s="64" t="s">
        <v>223</v>
      </c>
      <c r="B14" s="64" t="s">
        <v>219</v>
      </c>
      <c r="C14" s="65"/>
      <c r="D14" s="66"/>
      <c r="E14" s="67"/>
      <c r="F14" s="68"/>
      <c r="G14" s="65"/>
      <c r="H14" s="69"/>
      <c r="I14" s="70"/>
      <c r="J14" s="70"/>
      <c r="K14" s="34" t="s">
        <v>65</v>
      </c>
      <c r="L14" s="77">
        <v>15</v>
      </c>
      <c r="M14" s="77"/>
      <c r="N14" s="72"/>
      <c r="O14" s="79" t="s">
        <v>279</v>
      </c>
      <c r="P14" s="81">
        <v>43681.7371875</v>
      </c>
      <c r="Q14" s="79" t="s">
        <v>292</v>
      </c>
      <c r="R14" s="79"/>
      <c r="S14" s="79"/>
      <c r="T14" s="79"/>
      <c r="U14" s="79"/>
      <c r="V14" s="82" t="s">
        <v>463</v>
      </c>
      <c r="W14" s="81">
        <v>43681.7371875</v>
      </c>
      <c r="X14" s="82" t="s">
        <v>526</v>
      </c>
      <c r="Y14" s="79"/>
      <c r="Z14" s="79"/>
      <c r="AA14" s="83" t="s">
        <v>650</v>
      </c>
      <c r="AB14" s="83" t="s">
        <v>649</v>
      </c>
      <c r="AC14" s="79" t="b">
        <v>0</v>
      </c>
      <c r="AD14" s="79">
        <v>0</v>
      </c>
      <c r="AE14" s="83" t="s">
        <v>768</v>
      </c>
      <c r="AF14" s="79" t="b">
        <v>0</v>
      </c>
      <c r="AG14" s="79" t="s">
        <v>772</v>
      </c>
      <c r="AH14" s="79"/>
      <c r="AI14" s="83" t="s">
        <v>765</v>
      </c>
      <c r="AJ14" s="79" t="b">
        <v>0</v>
      </c>
      <c r="AK14" s="79">
        <v>0</v>
      </c>
      <c r="AL14" s="83" t="s">
        <v>765</v>
      </c>
      <c r="AM14" s="79" t="s">
        <v>776</v>
      </c>
      <c r="AN14" s="79" t="b">
        <v>0</v>
      </c>
      <c r="AO14" s="83" t="s">
        <v>649</v>
      </c>
      <c r="AP14" s="79" t="s">
        <v>176</v>
      </c>
      <c r="AQ14" s="79">
        <v>0</v>
      </c>
      <c r="AR14" s="79">
        <v>0</v>
      </c>
      <c r="AS14" s="79"/>
      <c r="AT14" s="79"/>
      <c r="AU14" s="79"/>
      <c r="AV14" s="79"/>
      <c r="AW14" s="79"/>
      <c r="AX14" s="79"/>
      <c r="AY14" s="79"/>
      <c r="AZ14" s="79"/>
      <c r="BA14">
        <v>1</v>
      </c>
      <c r="BB14" s="78" t="str">
        <f>REPLACE(INDEX(GroupVertices[Group],MATCH(Edges25[[#This Row],[Vertex 1]],GroupVertices[Vertex],0)),1,1,"")</f>
        <v>6</v>
      </c>
      <c r="BC14" s="78" t="str">
        <f>REPLACE(INDEX(GroupVertices[Group],MATCH(Edges25[[#This Row],[Vertex 2]],GroupVertices[Vertex],0)),1,1,"")</f>
        <v>6</v>
      </c>
      <c r="BD14" s="48"/>
      <c r="BE14" s="49"/>
      <c r="BF14" s="48"/>
      <c r="BG14" s="49"/>
      <c r="BH14" s="48"/>
      <c r="BI14" s="49"/>
      <c r="BJ14" s="48"/>
      <c r="BK14" s="49"/>
      <c r="BL14" s="48"/>
    </row>
    <row r="15" spans="1:64" ht="15">
      <c r="A15" s="64" t="s">
        <v>224</v>
      </c>
      <c r="B15" s="64" t="s">
        <v>224</v>
      </c>
      <c r="C15" s="65"/>
      <c r="D15" s="66"/>
      <c r="E15" s="67"/>
      <c r="F15" s="68"/>
      <c r="G15" s="65"/>
      <c r="H15" s="69"/>
      <c r="I15" s="70"/>
      <c r="J15" s="70"/>
      <c r="K15" s="34" t="s">
        <v>65</v>
      </c>
      <c r="L15" s="77">
        <v>20</v>
      </c>
      <c r="M15" s="77"/>
      <c r="N15" s="72"/>
      <c r="O15" s="79" t="s">
        <v>176</v>
      </c>
      <c r="P15" s="81">
        <v>43681.883368055554</v>
      </c>
      <c r="Q15" s="79" t="s">
        <v>293</v>
      </c>
      <c r="R15" s="82" t="s">
        <v>390</v>
      </c>
      <c r="S15" s="79" t="s">
        <v>443</v>
      </c>
      <c r="T15" s="79"/>
      <c r="U15" s="79"/>
      <c r="V15" s="82" t="s">
        <v>464</v>
      </c>
      <c r="W15" s="81">
        <v>43681.883368055554</v>
      </c>
      <c r="X15" s="82" t="s">
        <v>527</v>
      </c>
      <c r="Y15" s="79"/>
      <c r="Z15" s="79"/>
      <c r="AA15" s="83" t="s">
        <v>651</v>
      </c>
      <c r="AB15" s="79"/>
      <c r="AC15" s="79" t="b">
        <v>0</v>
      </c>
      <c r="AD15" s="79">
        <v>1</v>
      </c>
      <c r="AE15" s="83" t="s">
        <v>765</v>
      </c>
      <c r="AF15" s="79" t="b">
        <v>0</v>
      </c>
      <c r="AG15" s="79" t="s">
        <v>772</v>
      </c>
      <c r="AH15" s="79"/>
      <c r="AI15" s="83" t="s">
        <v>765</v>
      </c>
      <c r="AJ15" s="79" t="b">
        <v>0</v>
      </c>
      <c r="AK15" s="79">
        <v>0</v>
      </c>
      <c r="AL15" s="83" t="s">
        <v>765</v>
      </c>
      <c r="AM15" s="79" t="s">
        <v>775</v>
      </c>
      <c r="AN15" s="79" t="b">
        <v>0</v>
      </c>
      <c r="AO15" s="83" t="s">
        <v>651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49</v>
      </c>
      <c r="BK15" s="49">
        <v>100</v>
      </c>
      <c r="BL15" s="48">
        <v>49</v>
      </c>
    </row>
    <row r="16" spans="1:64" ht="15">
      <c r="A16" s="64" t="s">
        <v>225</v>
      </c>
      <c r="B16" s="64" t="s">
        <v>251</v>
      </c>
      <c r="C16" s="65"/>
      <c r="D16" s="66"/>
      <c r="E16" s="67"/>
      <c r="F16" s="68"/>
      <c r="G16" s="65"/>
      <c r="H16" s="69"/>
      <c r="I16" s="70"/>
      <c r="J16" s="70"/>
      <c r="K16" s="34" t="s">
        <v>65</v>
      </c>
      <c r="L16" s="77">
        <v>21</v>
      </c>
      <c r="M16" s="77"/>
      <c r="N16" s="72"/>
      <c r="O16" s="79" t="s">
        <v>279</v>
      </c>
      <c r="P16" s="81">
        <v>43682.03763888889</v>
      </c>
      <c r="Q16" s="79" t="s">
        <v>294</v>
      </c>
      <c r="R16" s="82" t="s">
        <v>390</v>
      </c>
      <c r="S16" s="79" t="s">
        <v>443</v>
      </c>
      <c r="T16" s="79"/>
      <c r="U16" s="79"/>
      <c r="V16" s="82" t="s">
        <v>465</v>
      </c>
      <c r="W16" s="81">
        <v>43682.03763888889</v>
      </c>
      <c r="X16" s="82" t="s">
        <v>528</v>
      </c>
      <c r="Y16" s="79"/>
      <c r="Z16" s="79"/>
      <c r="AA16" s="83" t="s">
        <v>652</v>
      </c>
      <c r="AB16" s="79"/>
      <c r="AC16" s="79" t="b">
        <v>0</v>
      </c>
      <c r="AD16" s="79">
        <v>0</v>
      </c>
      <c r="AE16" s="83" t="s">
        <v>765</v>
      </c>
      <c r="AF16" s="79" t="b">
        <v>0</v>
      </c>
      <c r="AG16" s="79" t="s">
        <v>772</v>
      </c>
      <c r="AH16" s="79"/>
      <c r="AI16" s="83" t="s">
        <v>765</v>
      </c>
      <c r="AJ16" s="79" t="b">
        <v>0</v>
      </c>
      <c r="AK16" s="79">
        <v>1</v>
      </c>
      <c r="AL16" s="83" t="s">
        <v>695</v>
      </c>
      <c r="AM16" s="79" t="s">
        <v>778</v>
      </c>
      <c r="AN16" s="79" t="b">
        <v>0</v>
      </c>
      <c r="AO16" s="83" t="s">
        <v>695</v>
      </c>
      <c r="AP16" s="79" t="s">
        <v>176</v>
      </c>
      <c r="AQ16" s="79">
        <v>0</v>
      </c>
      <c r="AR16" s="79">
        <v>0</v>
      </c>
      <c r="AS16" s="79"/>
      <c r="AT16" s="79"/>
      <c r="AU16" s="79"/>
      <c r="AV16" s="79"/>
      <c r="AW16" s="79"/>
      <c r="AX16" s="79"/>
      <c r="AY16" s="79"/>
      <c r="AZ16" s="79"/>
      <c r="BA16">
        <v>1</v>
      </c>
      <c r="BB16" s="78" t="str">
        <f>REPLACE(INDEX(GroupVertices[Group],MATCH(Edges25[[#This Row],[Vertex 1]],GroupVertices[Vertex],0)),1,1,"")</f>
        <v>9</v>
      </c>
      <c r="BC16" s="78" t="str">
        <f>REPLACE(INDEX(GroupVertices[Group],MATCH(Edges25[[#This Row],[Vertex 2]],GroupVertices[Vertex],0)),1,1,"")</f>
        <v>9</v>
      </c>
      <c r="BD16" s="48">
        <v>0</v>
      </c>
      <c r="BE16" s="49">
        <v>0</v>
      </c>
      <c r="BF16" s="48">
        <v>0</v>
      </c>
      <c r="BG16" s="49">
        <v>0</v>
      </c>
      <c r="BH16" s="48">
        <v>0</v>
      </c>
      <c r="BI16" s="49">
        <v>0</v>
      </c>
      <c r="BJ16" s="48">
        <v>35</v>
      </c>
      <c r="BK16" s="49">
        <v>100</v>
      </c>
      <c r="BL16" s="48">
        <v>35</v>
      </c>
    </row>
    <row r="17" spans="1:64" ht="15">
      <c r="A17" s="64" t="s">
        <v>226</v>
      </c>
      <c r="B17" s="64" t="s">
        <v>268</v>
      </c>
      <c r="C17" s="65"/>
      <c r="D17" s="66"/>
      <c r="E17" s="67"/>
      <c r="F17" s="68"/>
      <c r="G17" s="65"/>
      <c r="H17" s="69"/>
      <c r="I17" s="70"/>
      <c r="J17" s="70"/>
      <c r="K17" s="34" t="s">
        <v>65</v>
      </c>
      <c r="L17" s="77">
        <v>22</v>
      </c>
      <c r="M17" s="77"/>
      <c r="N17" s="72"/>
      <c r="O17" s="79" t="s">
        <v>279</v>
      </c>
      <c r="P17" s="81">
        <v>43683.44771990741</v>
      </c>
      <c r="Q17" s="79" t="s">
        <v>295</v>
      </c>
      <c r="R17" s="79"/>
      <c r="S17" s="79"/>
      <c r="T17" s="79"/>
      <c r="U17" s="79"/>
      <c r="V17" s="82" t="s">
        <v>466</v>
      </c>
      <c r="W17" s="81">
        <v>43683.44771990741</v>
      </c>
      <c r="X17" s="82" t="s">
        <v>529</v>
      </c>
      <c r="Y17" s="79"/>
      <c r="Z17" s="79"/>
      <c r="AA17" s="83" t="s">
        <v>653</v>
      </c>
      <c r="AB17" s="79"/>
      <c r="AC17" s="79" t="b">
        <v>0</v>
      </c>
      <c r="AD17" s="79">
        <v>0</v>
      </c>
      <c r="AE17" s="83" t="s">
        <v>765</v>
      </c>
      <c r="AF17" s="79" t="b">
        <v>0</v>
      </c>
      <c r="AG17" s="79" t="s">
        <v>772</v>
      </c>
      <c r="AH17" s="79"/>
      <c r="AI17" s="83" t="s">
        <v>765</v>
      </c>
      <c r="AJ17" s="79" t="b">
        <v>0</v>
      </c>
      <c r="AK17" s="79">
        <v>1</v>
      </c>
      <c r="AL17" s="83" t="s">
        <v>660</v>
      </c>
      <c r="AM17" s="79" t="s">
        <v>779</v>
      </c>
      <c r="AN17" s="79" t="b">
        <v>0</v>
      </c>
      <c r="AO17" s="83" t="s">
        <v>660</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3</v>
      </c>
      <c r="BD17" s="48"/>
      <c r="BE17" s="49"/>
      <c r="BF17" s="48"/>
      <c r="BG17" s="49"/>
      <c r="BH17" s="48"/>
      <c r="BI17" s="49"/>
      <c r="BJ17" s="48"/>
      <c r="BK17" s="49"/>
      <c r="BL17" s="48"/>
    </row>
    <row r="18" spans="1:64" ht="15">
      <c r="A18" s="64" t="s">
        <v>227</v>
      </c>
      <c r="B18" s="64" t="s">
        <v>268</v>
      </c>
      <c r="C18" s="65"/>
      <c r="D18" s="66"/>
      <c r="E18" s="67"/>
      <c r="F18" s="68"/>
      <c r="G18" s="65"/>
      <c r="H18" s="69"/>
      <c r="I18" s="70"/>
      <c r="J18" s="70"/>
      <c r="K18" s="34" t="s">
        <v>65</v>
      </c>
      <c r="L18" s="77">
        <v>24</v>
      </c>
      <c r="M18" s="77"/>
      <c r="N18" s="72"/>
      <c r="O18" s="79" t="s">
        <v>279</v>
      </c>
      <c r="P18" s="81">
        <v>43683.45186342593</v>
      </c>
      <c r="Q18" s="79" t="s">
        <v>296</v>
      </c>
      <c r="R18" s="79"/>
      <c r="S18" s="79"/>
      <c r="T18" s="79"/>
      <c r="U18" s="79"/>
      <c r="V18" s="82" t="s">
        <v>467</v>
      </c>
      <c r="W18" s="81">
        <v>43683.45186342593</v>
      </c>
      <c r="X18" s="82" t="s">
        <v>530</v>
      </c>
      <c r="Y18" s="79"/>
      <c r="Z18" s="79"/>
      <c r="AA18" s="83" t="s">
        <v>654</v>
      </c>
      <c r="AB18" s="83" t="s">
        <v>660</v>
      </c>
      <c r="AC18" s="79" t="b">
        <v>0</v>
      </c>
      <c r="AD18" s="79">
        <v>0</v>
      </c>
      <c r="AE18" s="83" t="s">
        <v>769</v>
      </c>
      <c r="AF18" s="79" t="b">
        <v>0</v>
      </c>
      <c r="AG18" s="79" t="s">
        <v>772</v>
      </c>
      <c r="AH18" s="79"/>
      <c r="AI18" s="83" t="s">
        <v>765</v>
      </c>
      <c r="AJ18" s="79" t="b">
        <v>0</v>
      </c>
      <c r="AK18" s="79">
        <v>0</v>
      </c>
      <c r="AL18" s="83" t="s">
        <v>765</v>
      </c>
      <c r="AM18" s="79" t="s">
        <v>776</v>
      </c>
      <c r="AN18" s="79" t="b">
        <v>0</v>
      </c>
      <c r="AO18" s="83" t="s">
        <v>660</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3</v>
      </c>
      <c r="BD18" s="48"/>
      <c r="BE18" s="49"/>
      <c r="BF18" s="48"/>
      <c r="BG18" s="49"/>
      <c r="BH18" s="48"/>
      <c r="BI18" s="49"/>
      <c r="BJ18" s="48"/>
      <c r="BK18" s="49"/>
      <c r="BL18" s="48"/>
    </row>
    <row r="19" spans="1:64" ht="15">
      <c r="A19" s="64" t="s">
        <v>228</v>
      </c>
      <c r="B19" s="64" t="s">
        <v>231</v>
      </c>
      <c r="C19" s="65"/>
      <c r="D19" s="66"/>
      <c r="E19" s="67"/>
      <c r="F19" s="68"/>
      <c r="G19" s="65"/>
      <c r="H19" s="69"/>
      <c r="I19" s="70"/>
      <c r="J19" s="70"/>
      <c r="K19" s="34" t="s">
        <v>65</v>
      </c>
      <c r="L19" s="77">
        <v>26</v>
      </c>
      <c r="M19" s="77"/>
      <c r="N19" s="72"/>
      <c r="O19" s="79" t="s">
        <v>279</v>
      </c>
      <c r="P19" s="81">
        <v>43683.456921296296</v>
      </c>
      <c r="Q19" s="79" t="s">
        <v>297</v>
      </c>
      <c r="R19" s="82" t="s">
        <v>391</v>
      </c>
      <c r="S19" s="79" t="s">
        <v>443</v>
      </c>
      <c r="T19" s="79"/>
      <c r="U19" s="79"/>
      <c r="V19" s="82" t="s">
        <v>468</v>
      </c>
      <c r="W19" s="81">
        <v>43683.456921296296</v>
      </c>
      <c r="X19" s="82" t="s">
        <v>531</v>
      </c>
      <c r="Y19" s="79"/>
      <c r="Z19" s="79"/>
      <c r="AA19" s="83" t="s">
        <v>655</v>
      </c>
      <c r="AB19" s="79"/>
      <c r="AC19" s="79" t="b">
        <v>0</v>
      </c>
      <c r="AD19" s="79">
        <v>0</v>
      </c>
      <c r="AE19" s="83" t="s">
        <v>765</v>
      </c>
      <c r="AF19" s="79" t="b">
        <v>0</v>
      </c>
      <c r="AG19" s="79" t="s">
        <v>772</v>
      </c>
      <c r="AH19" s="79"/>
      <c r="AI19" s="83" t="s">
        <v>765</v>
      </c>
      <c r="AJ19" s="79" t="b">
        <v>0</v>
      </c>
      <c r="AK19" s="79">
        <v>3</v>
      </c>
      <c r="AL19" s="83" t="s">
        <v>658</v>
      </c>
      <c r="AM19" s="79" t="s">
        <v>776</v>
      </c>
      <c r="AN19" s="79" t="b">
        <v>0</v>
      </c>
      <c r="AO19" s="83" t="s">
        <v>658</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38</v>
      </c>
      <c r="BK19" s="49">
        <v>100</v>
      </c>
      <c r="BL19" s="48">
        <v>38</v>
      </c>
    </row>
    <row r="20" spans="1:64" ht="15">
      <c r="A20" s="64" t="s">
        <v>229</v>
      </c>
      <c r="B20" s="64" t="s">
        <v>268</v>
      </c>
      <c r="C20" s="65"/>
      <c r="D20" s="66"/>
      <c r="E20" s="67"/>
      <c r="F20" s="68"/>
      <c r="G20" s="65"/>
      <c r="H20" s="69"/>
      <c r="I20" s="70"/>
      <c r="J20" s="70"/>
      <c r="K20" s="34" t="s">
        <v>65</v>
      </c>
      <c r="L20" s="77">
        <v>27</v>
      </c>
      <c r="M20" s="77"/>
      <c r="N20" s="72"/>
      <c r="O20" s="79" t="s">
        <v>279</v>
      </c>
      <c r="P20" s="81">
        <v>43683.463796296295</v>
      </c>
      <c r="Q20" s="79" t="s">
        <v>298</v>
      </c>
      <c r="R20" s="79"/>
      <c r="S20" s="79"/>
      <c r="T20" s="79"/>
      <c r="U20" s="79"/>
      <c r="V20" s="82" t="s">
        <v>469</v>
      </c>
      <c r="W20" s="81">
        <v>43683.463796296295</v>
      </c>
      <c r="X20" s="82" t="s">
        <v>532</v>
      </c>
      <c r="Y20" s="79"/>
      <c r="Z20" s="79"/>
      <c r="AA20" s="83" t="s">
        <v>656</v>
      </c>
      <c r="AB20" s="83" t="s">
        <v>660</v>
      </c>
      <c r="AC20" s="79" t="b">
        <v>0</v>
      </c>
      <c r="AD20" s="79">
        <v>1</v>
      </c>
      <c r="AE20" s="83" t="s">
        <v>769</v>
      </c>
      <c r="AF20" s="79" t="b">
        <v>0</v>
      </c>
      <c r="AG20" s="79" t="s">
        <v>772</v>
      </c>
      <c r="AH20" s="79"/>
      <c r="AI20" s="83" t="s">
        <v>765</v>
      </c>
      <c r="AJ20" s="79" t="b">
        <v>0</v>
      </c>
      <c r="AK20" s="79">
        <v>0</v>
      </c>
      <c r="AL20" s="83" t="s">
        <v>765</v>
      </c>
      <c r="AM20" s="79" t="s">
        <v>779</v>
      </c>
      <c r="AN20" s="79" t="b">
        <v>0</v>
      </c>
      <c r="AO20" s="83" t="s">
        <v>660</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3</v>
      </c>
      <c r="BD20" s="48"/>
      <c r="BE20" s="49"/>
      <c r="BF20" s="48"/>
      <c r="BG20" s="49"/>
      <c r="BH20" s="48"/>
      <c r="BI20" s="49"/>
      <c r="BJ20" s="48"/>
      <c r="BK20" s="49"/>
      <c r="BL20" s="48"/>
    </row>
    <row r="21" spans="1:64" ht="15">
      <c r="A21" s="64" t="s">
        <v>230</v>
      </c>
      <c r="B21" s="64" t="s">
        <v>239</v>
      </c>
      <c r="C21" s="65"/>
      <c r="D21" s="66"/>
      <c r="E21" s="67"/>
      <c r="F21" s="68"/>
      <c r="G21" s="65"/>
      <c r="H21" s="69"/>
      <c r="I21" s="70"/>
      <c r="J21" s="70"/>
      <c r="K21" s="34" t="s">
        <v>65</v>
      </c>
      <c r="L21" s="77">
        <v>29</v>
      </c>
      <c r="M21" s="77"/>
      <c r="N21" s="72"/>
      <c r="O21" s="79" t="s">
        <v>279</v>
      </c>
      <c r="P21" s="81">
        <v>43683.51399305555</v>
      </c>
      <c r="Q21" s="79" t="s">
        <v>299</v>
      </c>
      <c r="R21" s="82" t="s">
        <v>390</v>
      </c>
      <c r="S21" s="79" t="s">
        <v>443</v>
      </c>
      <c r="T21" s="79"/>
      <c r="U21" s="79"/>
      <c r="V21" s="82" t="s">
        <v>470</v>
      </c>
      <c r="W21" s="81">
        <v>43683.51399305555</v>
      </c>
      <c r="X21" s="82" t="s">
        <v>533</v>
      </c>
      <c r="Y21" s="79"/>
      <c r="Z21" s="79"/>
      <c r="AA21" s="83" t="s">
        <v>657</v>
      </c>
      <c r="AB21" s="79"/>
      <c r="AC21" s="79" t="b">
        <v>0</v>
      </c>
      <c r="AD21" s="79">
        <v>0</v>
      </c>
      <c r="AE21" s="83" t="s">
        <v>765</v>
      </c>
      <c r="AF21" s="79" t="b">
        <v>0</v>
      </c>
      <c r="AG21" s="79" t="s">
        <v>772</v>
      </c>
      <c r="AH21" s="79"/>
      <c r="AI21" s="83" t="s">
        <v>765</v>
      </c>
      <c r="AJ21" s="79" t="b">
        <v>0</v>
      </c>
      <c r="AK21" s="79">
        <v>1</v>
      </c>
      <c r="AL21" s="83" t="s">
        <v>669</v>
      </c>
      <c r="AM21" s="79" t="s">
        <v>779</v>
      </c>
      <c r="AN21" s="79" t="b">
        <v>0</v>
      </c>
      <c r="AO21" s="83" t="s">
        <v>669</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v>0</v>
      </c>
      <c r="BE21" s="49">
        <v>0</v>
      </c>
      <c r="BF21" s="48">
        <v>0</v>
      </c>
      <c r="BG21" s="49">
        <v>0</v>
      </c>
      <c r="BH21" s="48">
        <v>0</v>
      </c>
      <c r="BI21" s="49">
        <v>0</v>
      </c>
      <c r="BJ21" s="48">
        <v>46</v>
      </c>
      <c r="BK21" s="49">
        <v>100</v>
      </c>
      <c r="BL21" s="48">
        <v>46</v>
      </c>
    </row>
    <row r="22" spans="1:64" ht="15">
      <c r="A22" s="64" t="s">
        <v>231</v>
      </c>
      <c r="B22" s="64" t="s">
        <v>231</v>
      </c>
      <c r="C22" s="65"/>
      <c r="D22" s="66"/>
      <c r="E22" s="67"/>
      <c r="F22" s="68"/>
      <c r="G22" s="65"/>
      <c r="H22" s="69"/>
      <c r="I22" s="70"/>
      <c r="J22" s="70"/>
      <c r="K22" s="34" t="s">
        <v>65</v>
      </c>
      <c r="L22" s="77">
        <v>30</v>
      </c>
      <c r="M22" s="77"/>
      <c r="N22" s="72"/>
      <c r="O22" s="79" t="s">
        <v>176</v>
      </c>
      <c r="P22" s="81">
        <v>43683.45180555555</v>
      </c>
      <c r="Q22" s="79" t="s">
        <v>300</v>
      </c>
      <c r="R22" s="82" t="s">
        <v>391</v>
      </c>
      <c r="S22" s="79" t="s">
        <v>443</v>
      </c>
      <c r="T22" s="79"/>
      <c r="U22" s="79"/>
      <c r="V22" s="82" t="s">
        <v>471</v>
      </c>
      <c r="W22" s="81">
        <v>43683.45180555555</v>
      </c>
      <c r="X22" s="82" t="s">
        <v>534</v>
      </c>
      <c r="Y22" s="79"/>
      <c r="Z22" s="79"/>
      <c r="AA22" s="83" t="s">
        <v>658</v>
      </c>
      <c r="AB22" s="79"/>
      <c r="AC22" s="79" t="b">
        <v>0</v>
      </c>
      <c r="AD22" s="79">
        <v>10</v>
      </c>
      <c r="AE22" s="83" t="s">
        <v>765</v>
      </c>
      <c r="AF22" s="79" t="b">
        <v>0</v>
      </c>
      <c r="AG22" s="79" t="s">
        <v>772</v>
      </c>
      <c r="AH22" s="79"/>
      <c r="AI22" s="83" t="s">
        <v>765</v>
      </c>
      <c r="AJ22" s="79" t="b">
        <v>0</v>
      </c>
      <c r="AK22" s="79">
        <v>3</v>
      </c>
      <c r="AL22" s="83" t="s">
        <v>765</v>
      </c>
      <c r="AM22" s="79" t="s">
        <v>777</v>
      </c>
      <c r="AN22" s="79" t="b">
        <v>0</v>
      </c>
      <c r="AO22" s="83" t="s">
        <v>658</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0</v>
      </c>
      <c r="BE22" s="49">
        <v>0</v>
      </c>
      <c r="BF22" s="48">
        <v>0</v>
      </c>
      <c r="BG22" s="49">
        <v>0</v>
      </c>
      <c r="BH22" s="48">
        <v>0</v>
      </c>
      <c r="BI22" s="49">
        <v>0</v>
      </c>
      <c r="BJ22" s="48">
        <v>36</v>
      </c>
      <c r="BK22" s="49">
        <v>100</v>
      </c>
      <c r="BL22" s="48">
        <v>36</v>
      </c>
    </row>
    <row r="23" spans="1:64" ht="15">
      <c r="A23" s="64" t="s">
        <v>232</v>
      </c>
      <c r="B23" s="64" t="s">
        <v>231</v>
      </c>
      <c r="C23" s="65"/>
      <c r="D23" s="66"/>
      <c r="E23" s="67"/>
      <c r="F23" s="68"/>
      <c r="G23" s="65"/>
      <c r="H23" s="69"/>
      <c r="I23" s="70"/>
      <c r="J23" s="70"/>
      <c r="K23" s="34" t="s">
        <v>65</v>
      </c>
      <c r="L23" s="77">
        <v>31</v>
      </c>
      <c r="M23" s="77"/>
      <c r="N23" s="72"/>
      <c r="O23" s="79" t="s">
        <v>279</v>
      </c>
      <c r="P23" s="81">
        <v>43683.53302083333</v>
      </c>
      <c r="Q23" s="79" t="s">
        <v>297</v>
      </c>
      <c r="R23" s="82" t="s">
        <v>391</v>
      </c>
      <c r="S23" s="79" t="s">
        <v>443</v>
      </c>
      <c r="T23" s="79"/>
      <c r="U23" s="79"/>
      <c r="V23" s="82" t="s">
        <v>472</v>
      </c>
      <c r="W23" s="81">
        <v>43683.53302083333</v>
      </c>
      <c r="X23" s="82" t="s">
        <v>535</v>
      </c>
      <c r="Y23" s="79"/>
      <c r="Z23" s="79"/>
      <c r="AA23" s="83" t="s">
        <v>659</v>
      </c>
      <c r="AB23" s="79"/>
      <c r="AC23" s="79" t="b">
        <v>0</v>
      </c>
      <c r="AD23" s="79">
        <v>0</v>
      </c>
      <c r="AE23" s="83" t="s">
        <v>765</v>
      </c>
      <c r="AF23" s="79" t="b">
        <v>0</v>
      </c>
      <c r="AG23" s="79" t="s">
        <v>772</v>
      </c>
      <c r="AH23" s="79"/>
      <c r="AI23" s="83" t="s">
        <v>765</v>
      </c>
      <c r="AJ23" s="79" t="b">
        <v>0</v>
      </c>
      <c r="AK23" s="79">
        <v>3</v>
      </c>
      <c r="AL23" s="83" t="s">
        <v>658</v>
      </c>
      <c r="AM23" s="79" t="s">
        <v>778</v>
      </c>
      <c r="AN23" s="79" t="b">
        <v>0</v>
      </c>
      <c r="AO23" s="83" t="s">
        <v>658</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v>0</v>
      </c>
      <c r="BE23" s="49">
        <v>0</v>
      </c>
      <c r="BF23" s="48">
        <v>0</v>
      </c>
      <c r="BG23" s="49">
        <v>0</v>
      </c>
      <c r="BH23" s="48">
        <v>0</v>
      </c>
      <c r="BI23" s="49">
        <v>0</v>
      </c>
      <c r="BJ23" s="48">
        <v>38</v>
      </c>
      <c r="BK23" s="49">
        <v>100</v>
      </c>
      <c r="BL23" s="48">
        <v>38</v>
      </c>
    </row>
    <row r="24" spans="1:64" ht="15">
      <c r="A24" s="64" t="s">
        <v>232</v>
      </c>
      <c r="B24" s="64" t="s">
        <v>268</v>
      </c>
      <c r="C24" s="65"/>
      <c r="D24" s="66"/>
      <c r="E24" s="67"/>
      <c r="F24" s="68"/>
      <c r="G24" s="65"/>
      <c r="H24" s="69"/>
      <c r="I24" s="70"/>
      <c r="J24" s="70"/>
      <c r="K24" s="34" t="s">
        <v>65</v>
      </c>
      <c r="L24" s="77">
        <v>32</v>
      </c>
      <c r="M24" s="77"/>
      <c r="N24" s="72"/>
      <c r="O24" s="79" t="s">
        <v>279</v>
      </c>
      <c r="P24" s="81">
        <v>43683.44488425926</v>
      </c>
      <c r="Q24" s="79" t="s">
        <v>301</v>
      </c>
      <c r="R24" s="79"/>
      <c r="S24" s="79"/>
      <c r="T24" s="79"/>
      <c r="U24" s="82" t="s">
        <v>447</v>
      </c>
      <c r="V24" s="82" t="s">
        <v>447</v>
      </c>
      <c r="W24" s="81">
        <v>43683.44488425926</v>
      </c>
      <c r="X24" s="82" t="s">
        <v>536</v>
      </c>
      <c r="Y24" s="79"/>
      <c r="Z24" s="79"/>
      <c r="AA24" s="83" t="s">
        <v>660</v>
      </c>
      <c r="AB24" s="79"/>
      <c r="AC24" s="79" t="b">
        <v>0</v>
      </c>
      <c r="AD24" s="79">
        <v>23</v>
      </c>
      <c r="AE24" s="83" t="s">
        <v>765</v>
      </c>
      <c r="AF24" s="79" t="b">
        <v>0</v>
      </c>
      <c r="AG24" s="79" t="s">
        <v>772</v>
      </c>
      <c r="AH24" s="79"/>
      <c r="AI24" s="83" t="s">
        <v>765</v>
      </c>
      <c r="AJ24" s="79" t="b">
        <v>0</v>
      </c>
      <c r="AK24" s="79">
        <v>1</v>
      </c>
      <c r="AL24" s="83" t="s">
        <v>765</v>
      </c>
      <c r="AM24" s="79" t="s">
        <v>778</v>
      </c>
      <c r="AN24" s="79" t="b">
        <v>0</v>
      </c>
      <c r="AO24" s="83" t="s">
        <v>660</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3</v>
      </c>
      <c r="BD24" s="48">
        <v>0</v>
      </c>
      <c r="BE24" s="49">
        <v>0</v>
      </c>
      <c r="BF24" s="48">
        <v>0</v>
      </c>
      <c r="BG24" s="49">
        <v>0</v>
      </c>
      <c r="BH24" s="48">
        <v>0</v>
      </c>
      <c r="BI24" s="49">
        <v>0</v>
      </c>
      <c r="BJ24" s="48">
        <v>68</v>
      </c>
      <c r="BK24" s="49">
        <v>100</v>
      </c>
      <c r="BL24" s="48">
        <v>68</v>
      </c>
    </row>
    <row r="25" spans="1:64" ht="15">
      <c r="A25" s="64" t="s">
        <v>233</v>
      </c>
      <c r="B25" s="64" t="s">
        <v>232</v>
      </c>
      <c r="C25" s="65"/>
      <c r="D25" s="66"/>
      <c r="E25" s="67"/>
      <c r="F25" s="68"/>
      <c r="G25" s="65"/>
      <c r="H25" s="69"/>
      <c r="I25" s="70"/>
      <c r="J25" s="70"/>
      <c r="K25" s="34" t="s">
        <v>65</v>
      </c>
      <c r="L25" s="77">
        <v>33</v>
      </c>
      <c r="M25" s="77"/>
      <c r="N25" s="72"/>
      <c r="O25" s="79" t="s">
        <v>280</v>
      </c>
      <c r="P25" s="81">
        <v>43683.58678240741</v>
      </c>
      <c r="Q25" s="79" t="s">
        <v>302</v>
      </c>
      <c r="R25" s="79"/>
      <c r="S25" s="79"/>
      <c r="T25" s="79"/>
      <c r="U25" s="79"/>
      <c r="V25" s="82" t="s">
        <v>473</v>
      </c>
      <c r="W25" s="81">
        <v>43683.58678240741</v>
      </c>
      <c r="X25" s="82" t="s">
        <v>537</v>
      </c>
      <c r="Y25" s="79"/>
      <c r="Z25" s="79"/>
      <c r="AA25" s="83" t="s">
        <v>661</v>
      </c>
      <c r="AB25" s="83" t="s">
        <v>660</v>
      </c>
      <c r="AC25" s="79" t="b">
        <v>0</v>
      </c>
      <c r="AD25" s="79">
        <v>0</v>
      </c>
      <c r="AE25" s="83" t="s">
        <v>769</v>
      </c>
      <c r="AF25" s="79" t="b">
        <v>0</v>
      </c>
      <c r="AG25" s="79" t="s">
        <v>772</v>
      </c>
      <c r="AH25" s="79"/>
      <c r="AI25" s="83" t="s">
        <v>765</v>
      </c>
      <c r="AJ25" s="79" t="b">
        <v>0</v>
      </c>
      <c r="AK25" s="79">
        <v>0</v>
      </c>
      <c r="AL25" s="83" t="s">
        <v>765</v>
      </c>
      <c r="AM25" s="79" t="s">
        <v>776</v>
      </c>
      <c r="AN25" s="79" t="b">
        <v>0</v>
      </c>
      <c r="AO25" s="83" t="s">
        <v>660</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c r="BE25" s="49"/>
      <c r="BF25" s="48"/>
      <c r="BG25" s="49"/>
      <c r="BH25" s="48"/>
      <c r="BI25" s="49"/>
      <c r="BJ25" s="48"/>
      <c r="BK25" s="49"/>
      <c r="BL25" s="48"/>
    </row>
    <row r="26" spans="1:64" ht="15">
      <c r="A26" s="64" t="s">
        <v>234</v>
      </c>
      <c r="B26" s="64" t="s">
        <v>234</v>
      </c>
      <c r="C26" s="65"/>
      <c r="D26" s="66"/>
      <c r="E26" s="67"/>
      <c r="F26" s="68"/>
      <c r="G26" s="65"/>
      <c r="H26" s="69"/>
      <c r="I26" s="70"/>
      <c r="J26" s="70"/>
      <c r="K26" s="34" t="s">
        <v>65</v>
      </c>
      <c r="L26" s="77">
        <v>35</v>
      </c>
      <c r="M26" s="77"/>
      <c r="N26" s="72"/>
      <c r="O26" s="79" t="s">
        <v>176</v>
      </c>
      <c r="P26" s="81">
        <v>43683.57778935185</v>
      </c>
      <c r="Q26" s="79" t="s">
        <v>303</v>
      </c>
      <c r="R26" s="82" t="s">
        <v>392</v>
      </c>
      <c r="S26" s="79" t="s">
        <v>443</v>
      </c>
      <c r="T26" s="79"/>
      <c r="U26" s="79"/>
      <c r="V26" s="82" t="s">
        <v>474</v>
      </c>
      <c r="W26" s="81">
        <v>43683.57778935185</v>
      </c>
      <c r="X26" s="82" t="s">
        <v>538</v>
      </c>
      <c r="Y26" s="79"/>
      <c r="Z26" s="79"/>
      <c r="AA26" s="83" t="s">
        <v>662</v>
      </c>
      <c r="AB26" s="79"/>
      <c r="AC26" s="79" t="b">
        <v>0</v>
      </c>
      <c r="AD26" s="79">
        <v>0</v>
      </c>
      <c r="AE26" s="83" t="s">
        <v>765</v>
      </c>
      <c r="AF26" s="79" t="b">
        <v>0</v>
      </c>
      <c r="AG26" s="79" t="s">
        <v>772</v>
      </c>
      <c r="AH26" s="79"/>
      <c r="AI26" s="83" t="s">
        <v>765</v>
      </c>
      <c r="AJ26" s="79" t="b">
        <v>0</v>
      </c>
      <c r="AK26" s="79">
        <v>0</v>
      </c>
      <c r="AL26" s="83" t="s">
        <v>765</v>
      </c>
      <c r="AM26" s="79" t="s">
        <v>775</v>
      </c>
      <c r="AN26" s="79" t="b">
        <v>0</v>
      </c>
      <c r="AO26" s="83" t="s">
        <v>662</v>
      </c>
      <c r="AP26" s="79" t="s">
        <v>176</v>
      </c>
      <c r="AQ26" s="79">
        <v>0</v>
      </c>
      <c r="AR26" s="79">
        <v>0</v>
      </c>
      <c r="AS26" s="79"/>
      <c r="AT26" s="79"/>
      <c r="AU26" s="79"/>
      <c r="AV26" s="79"/>
      <c r="AW26" s="79"/>
      <c r="AX26" s="79"/>
      <c r="AY26" s="79"/>
      <c r="AZ26" s="79"/>
      <c r="BA26">
        <v>3</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154</v>
      </c>
      <c r="BK26" s="49">
        <v>100</v>
      </c>
      <c r="BL26" s="48">
        <v>154</v>
      </c>
    </row>
    <row r="27" spans="1:64" ht="15">
      <c r="A27" s="64" t="s">
        <v>234</v>
      </c>
      <c r="B27" s="64" t="s">
        <v>234</v>
      </c>
      <c r="C27" s="65"/>
      <c r="D27" s="66"/>
      <c r="E27" s="67"/>
      <c r="F27" s="68"/>
      <c r="G27" s="65"/>
      <c r="H27" s="69"/>
      <c r="I27" s="70"/>
      <c r="J27" s="70"/>
      <c r="K27" s="34" t="s">
        <v>65</v>
      </c>
      <c r="L27" s="77">
        <v>36</v>
      </c>
      <c r="M27" s="77"/>
      <c r="N27" s="72"/>
      <c r="O27" s="79" t="s">
        <v>176</v>
      </c>
      <c r="P27" s="81">
        <v>43683.57855324074</v>
      </c>
      <c r="Q27" s="79" t="s">
        <v>304</v>
      </c>
      <c r="R27" s="82" t="s">
        <v>392</v>
      </c>
      <c r="S27" s="79" t="s">
        <v>443</v>
      </c>
      <c r="T27" s="79"/>
      <c r="U27" s="79"/>
      <c r="V27" s="82" t="s">
        <v>474</v>
      </c>
      <c r="W27" s="81">
        <v>43683.57855324074</v>
      </c>
      <c r="X27" s="82" t="s">
        <v>539</v>
      </c>
      <c r="Y27" s="79"/>
      <c r="Z27" s="79"/>
      <c r="AA27" s="83" t="s">
        <v>663</v>
      </c>
      <c r="AB27" s="79"/>
      <c r="AC27" s="79" t="b">
        <v>0</v>
      </c>
      <c r="AD27" s="79">
        <v>0</v>
      </c>
      <c r="AE27" s="83" t="s">
        <v>765</v>
      </c>
      <c r="AF27" s="79" t="b">
        <v>0</v>
      </c>
      <c r="AG27" s="79" t="s">
        <v>772</v>
      </c>
      <c r="AH27" s="79"/>
      <c r="AI27" s="83" t="s">
        <v>765</v>
      </c>
      <c r="AJ27" s="79" t="b">
        <v>0</v>
      </c>
      <c r="AK27" s="79">
        <v>0</v>
      </c>
      <c r="AL27" s="83" t="s">
        <v>765</v>
      </c>
      <c r="AM27" s="79" t="s">
        <v>775</v>
      </c>
      <c r="AN27" s="79" t="b">
        <v>0</v>
      </c>
      <c r="AO27" s="83" t="s">
        <v>663</v>
      </c>
      <c r="AP27" s="79" t="s">
        <v>176</v>
      </c>
      <c r="AQ27" s="79">
        <v>0</v>
      </c>
      <c r="AR27" s="79">
        <v>0</v>
      </c>
      <c r="AS27" s="79"/>
      <c r="AT27" s="79"/>
      <c r="AU27" s="79"/>
      <c r="AV27" s="79"/>
      <c r="AW27" s="79"/>
      <c r="AX27" s="79"/>
      <c r="AY27" s="79"/>
      <c r="AZ27" s="79"/>
      <c r="BA27">
        <v>3</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154</v>
      </c>
      <c r="BK27" s="49">
        <v>100</v>
      </c>
      <c r="BL27" s="48">
        <v>154</v>
      </c>
    </row>
    <row r="28" spans="1:64" ht="15">
      <c r="A28" s="64" t="s">
        <v>234</v>
      </c>
      <c r="B28" s="64" t="s">
        <v>234</v>
      </c>
      <c r="C28" s="65"/>
      <c r="D28" s="66"/>
      <c r="E28" s="67"/>
      <c r="F28" s="68"/>
      <c r="G28" s="65"/>
      <c r="H28" s="69"/>
      <c r="I28" s="70"/>
      <c r="J28" s="70"/>
      <c r="K28" s="34" t="s">
        <v>65</v>
      </c>
      <c r="L28" s="77">
        <v>37</v>
      </c>
      <c r="M28" s="77"/>
      <c r="N28" s="72"/>
      <c r="O28" s="79" t="s">
        <v>176</v>
      </c>
      <c r="P28" s="81">
        <v>43683.60167824074</v>
      </c>
      <c r="Q28" s="79" t="s">
        <v>305</v>
      </c>
      <c r="R28" s="82" t="s">
        <v>393</v>
      </c>
      <c r="S28" s="79" t="s">
        <v>443</v>
      </c>
      <c r="T28" s="79"/>
      <c r="U28" s="79"/>
      <c r="V28" s="82" t="s">
        <v>474</v>
      </c>
      <c r="W28" s="81">
        <v>43683.60167824074</v>
      </c>
      <c r="X28" s="82" t="s">
        <v>540</v>
      </c>
      <c r="Y28" s="79"/>
      <c r="Z28" s="79"/>
      <c r="AA28" s="83" t="s">
        <v>664</v>
      </c>
      <c r="AB28" s="79"/>
      <c r="AC28" s="79" t="b">
        <v>0</v>
      </c>
      <c r="AD28" s="79">
        <v>2</v>
      </c>
      <c r="AE28" s="83" t="s">
        <v>765</v>
      </c>
      <c r="AF28" s="79" t="b">
        <v>0</v>
      </c>
      <c r="AG28" s="79" t="s">
        <v>772</v>
      </c>
      <c r="AH28" s="79"/>
      <c r="AI28" s="83" t="s">
        <v>765</v>
      </c>
      <c r="AJ28" s="79" t="b">
        <v>0</v>
      </c>
      <c r="AK28" s="79">
        <v>0</v>
      </c>
      <c r="AL28" s="83" t="s">
        <v>765</v>
      </c>
      <c r="AM28" s="79" t="s">
        <v>779</v>
      </c>
      <c r="AN28" s="79" t="b">
        <v>0</v>
      </c>
      <c r="AO28" s="83" t="s">
        <v>664</v>
      </c>
      <c r="AP28" s="79" t="s">
        <v>176</v>
      </c>
      <c r="AQ28" s="79">
        <v>0</v>
      </c>
      <c r="AR28" s="79">
        <v>0</v>
      </c>
      <c r="AS28" s="79"/>
      <c r="AT28" s="79"/>
      <c r="AU28" s="79"/>
      <c r="AV28" s="79"/>
      <c r="AW28" s="79"/>
      <c r="AX28" s="79"/>
      <c r="AY28" s="79"/>
      <c r="AZ28" s="79"/>
      <c r="BA28">
        <v>3</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150</v>
      </c>
      <c r="BK28" s="49">
        <v>100</v>
      </c>
      <c r="BL28" s="48">
        <v>150</v>
      </c>
    </row>
    <row r="29" spans="1:64" ht="15">
      <c r="A29" s="64" t="s">
        <v>235</v>
      </c>
      <c r="B29" s="64" t="s">
        <v>266</v>
      </c>
      <c r="C29" s="65"/>
      <c r="D29" s="66"/>
      <c r="E29" s="67"/>
      <c r="F29" s="68"/>
      <c r="G29" s="65"/>
      <c r="H29" s="69"/>
      <c r="I29" s="70"/>
      <c r="J29" s="70"/>
      <c r="K29" s="34" t="s">
        <v>65</v>
      </c>
      <c r="L29" s="77">
        <v>38</v>
      </c>
      <c r="M29" s="77"/>
      <c r="N29" s="72"/>
      <c r="O29" s="79" t="s">
        <v>279</v>
      </c>
      <c r="P29" s="81">
        <v>43683.7872337963</v>
      </c>
      <c r="Q29" s="79" t="s">
        <v>306</v>
      </c>
      <c r="R29" s="79"/>
      <c r="S29" s="79"/>
      <c r="T29" s="79" t="s">
        <v>444</v>
      </c>
      <c r="U29" s="79"/>
      <c r="V29" s="82" t="s">
        <v>475</v>
      </c>
      <c r="W29" s="81">
        <v>43683.7872337963</v>
      </c>
      <c r="X29" s="82" t="s">
        <v>541</v>
      </c>
      <c r="Y29" s="79"/>
      <c r="Z29" s="79"/>
      <c r="AA29" s="83" t="s">
        <v>665</v>
      </c>
      <c r="AB29" s="79"/>
      <c r="AC29" s="79" t="b">
        <v>0</v>
      </c>
      <c r="AD29" s="79">
        <v>0</v>
      </c>
      <c r="AE29" s="83" t="s">
        <v>765</v>
      </c>
      <c r="AF29" s="79" t="b">
        <v>0</v>
      </c>
      <c r="AG29" s="79" t="s">
        <v>772</v>
      </c>
      <c r="AH29" s="79"/>
      <c r="AI29" s="83" t="s">
        <v>765</v>
      </c>
      <c r="AJ29" s="79" t="b">
        <v>0</v>
      </c>
      <c r="AK29" s="79">
        <v>8</v>
      </c>
      <c r="AL29" s="83" t="s">
        <v>715</v>
      </c>
      <c r="AM29" s="79" t="s">
        <v>778</v>
      </c>
      <c r="AN29" s="79" t="b">
        <v>0</v>
      </c>
      <c r="AO29" s="83" t="s">
        <v>715</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80</v>
      </c>
      <c r="BK29" s="49">
        <v>100</v>
      </c>
      <c r="BL29" s="48">
        <v>80</v>
      </c>
    </row>
    <row r="30" spans="1:64" ht="15">
      <c r="A30" s="64" t="s">
        <v>236</v>
      </c>
      <c r="B30" s="64" t="s">
        <v>266</v>
      </c>
      <c r="C30" s="65"/>
      <c r="D30" s="66"/>
      <c r="E30" s="67"/>
      <c r="F30" s="68"/>
      <c r="G30" s="65"/>
      <c r="H30" s="69"/>
      <c r="I30" s="70"/>
      <c r="J30" s="70"/>
      <c r="K30" s="34" t="s">
        <v>65</v>
      </c>
      <c r="L30" s="77">
        <v>39</v>
      </c>
      <c r="M30" s="77"/>
      <c r="N30" s="72"/>
      <c r="O30" s="79" t="s">
        <v>279</v>
      </c>
      <c r="P30" s="81">
        <v>43683.92171296296</v>
      </c>
      <c r="Q30" s="79" t="s">
        <v>306</v>
      </c>
      <c r="R30" s="79"/>
      <c r="S30" s="79"/>
      <c r="T30" s="79" t="s">
        <v>444</v>
      </c>
      <c r="U30" s="79"/>
      <c r="V30" s="82" t="s">
        <v>476</v>
      </c>
      <c r="W30" s="81">
        <v>43683.92171296296</v>
      </c>
      <c r="X30" s="82" t="s">
        <v>542</v>
      </c>
      <c r="Y30" s="79"/>
      <c r="Z30" s="79"/>
      <c r="AA30" s="83" t="s">
        <v>666</v>
      </c>
      <c r="AB30" s="79"/>
      <c r="AC30" s="79" t="b">
        <v>0</v>
      </c>
      <c r="AD30" s="79">
        <v>0</v>
      </c>
      <c r="AE30" s="83" t="s">
        <v>765</v>
      </c>
      <c r="AF30" s="79" t="b">
        <v>0</v>
      </c>
      <c r="AG30" s="79" t="s">
        <v>772</v>
      </c>
      <c r="AH30" s="79"/>
      <c r="AI30" s="83" t="s">
        <v>765</v>
      </c>
      <c r="AJ30" s="79" t="b">
        <v>0</v>
      </c>
      <c r="AK30" s="79">
        <v>8</v>
      </c>
      <c r="AL30" s="83" t="s">
        <v>715</v>
      </c>
      <c r="AM30" s="79" t="s">
        <v>778</v>
      </c>
      <c r="AN30" s="79" t="b">
        <v>0</v>
      </c>
      <c r="AO30" s="83" t="s">
        <v>715</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80</v>
      </c>
      <c r="BK30" s="49">
        <v>100</v>
      </c>
      <c r="BL30" s="48">
        <v>80</v>
      </c>
    </row>
    <row r="31" spans="1:64" ht="15">
      <c r="A31" s="64" t="s">
        <v>237</v>
      </c>
      <c r="B31" s="64" t="s">
        <v>266</v>
      </c>
      <c r="C31" s="65"/>
      <c r="D31" s="66"/>
      <c r="E31" s="67"/>
      <c r="F31" s="68"/>
      <c r="G31" s="65"/>
      <c r="H31" s="69"/>
      <c r="I31" s="70"/>
      <c r="J31" s="70"/>
      <c r="K31" s="34" t="s">
        <v>65</v>
      </c>
      <c r="L31" s="77">
        <v>40</v>
      </c>
      <c r="M31" s="77"/>
      <c r="N31" s="72"/>
      <c r="O31" s="79" t="s">
        <v>279</v>
      </c>
      <c r="P31" s="81">
        <v>43683.93875</v>
      </c>
      <c r="Q31" s="79" t="s">
        <v>306</v>
      </c>
      <c r="R31" s="79"/>
      <c r="S31" s="79"/>
      <c r="T31" s="79" t="s">
        <v>444</v>
      </c>
      <c r="U31" s="79"/>
      <c r="V31" s="82" t="s">
        <v>477</v>
      </c>
      <c r="W31" s="81">
        <v>43683.93875</v>
      </c>
      <c r="X31" s="82" t="s">
        <v>543</v>
      </c>
      <c r="Y31" s="79"/>
      <c r="Z31" s="79"/>
      <c r="AA31" s="83" t="s">
        <v>667</v>
      </c>
      <c r="AB31" s="79"/>
      <c r="AC31" s="79" t="b">
        <v>0</v>
      </c>
      <c r="AD31" s="79">
        <v>0</v>
      </c>
      <c r="AE31" s="83" t="s">
        <v>765</v>
      </c>
      <c r="AF31" s="79" t="b">
        <v>0</v>
      </c>
      <c r="AG31" s="79" t="s">
        <v>772</v>
      </c>
      <c r="AH31" s="79"/>
      <c r="AI31" s="83" t="s">
        <v>765</v>
      </c>
      <c r="AJ31" s="79" t="b">
        <v>0</v>
      </c>
      <c r="AK31" s="79">
        <v>8</v>
      </c>
      <c r="AL31" s="83" t="s">
        <v>715</v>
      </c>
      <c r="AM31" s="79" t="s">
        <v>776</v>
      </c>
      <c r="AN31" s="79" t="b">
        <v>0</v>
      </c>
      <c r="AO31" s="83" t="s">
        <v>715</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80</v>
      </c>
      <c r="BK31" s="49">
        <v>100</v>
      </c>
      <c r="BL31" s="48">
        <v>80</v>
      </c>
    </row>
    <row r="32" spans="1:64" ht="15">
      <c r="A32" s="64" t="s">
        <v>238</v>
      </c>
      <c r="B32" s="64" t="s">
        <v>266</v>
      </c>
      <c r="C32" s="65"/>
      <c r="D32" s="66"/>
      <c r="E32" s="67"/>
      <c r="F32" s="68"/>
      <c r="G32" s="65"/>
      <c r="H32" s="69"/>
      <c r="I32" s="70"/>
      <c r="J32" s="70"/>
      <c r="K32" s="34" t="s">
        <v>65</v>
      </c>
      <c r="L32" s="77">
        <v>41</v>
      </c>
      <c r="M32" s="77"/>
      <c r="N32" s="72"/>
      <c r="O32" s="79" t="s">
        <v>279</v>
      </c>
      <c r="P32" s="81">
        <v>43684.29326388889</v>
      </c>
      <c r="Q32" s="79" t="s">
        <v>306</v>
      </c>
      <c r="R32" s="79"/>
      <c r="S32" s="79"/>
      <c r="T32" s="79" t="s">
        <v>444</v>
      </c>
      <c r="U32" s="79"/>
      <c r="V32" s="82" t="s">
        <v>478</v>
      </c>
      <c r="W32" s="81">
        <v>43684.29326388889</v>
      </c>
      <c r="X32" s="82" t="s">
        <v>544</v>
      </c>
      <c r="Y32" s="79"/>
      <c r="Z32" s="79"/>
      <c r="AA32" s="83" t="s">
        <v>668</v>
      </c>
      <c r="AB32" s="79"/>
      <c r="AC32" s="79" t="b">
        <v>0</v>
      </c>
      <c r="AD32" s="79">
        <v>0</v>
      </c>
      <c r="AE32" s="83" t="s">
        <v>765</v>
      </c>
      <c r="AF32" s="79" t="b">
        <v>0</v>
      </c>
      <c r="AG32" s="79" t="s">
        <v>772</v>
      </c>
      <c r="AH32" s="79"/>
      <c r="AI32" s="83" t="s">
        <v>765</v>
      </c>
      <c r="AJ32" s="79" t="b">
        <v>0</v>
      </c>
      <c r="AK32" s="79">
        <v>8</v>
      </c>
      <c r="AL32" s="83" t="s">
        <v>715</v>
      </c>
      <c r="AM32" s="79" t="s">
        <v>779</v>
      </c>
      <c r="AN32" s="79" t="b">
        <v>0</v>
      </c>
      <c r="AO32" s="83" t="s">
        <v>715</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0</v>
      </c>
      <c r="BE32" s="49">
        <v>0</v>
      </c>
      <c r="BF32" s="48">
        <v>0</v>
      </c>
      <c r="BG32" s="49">
        <v>0</v>
      </c>
      <c r="BH32" s="48">
        <v>0</v>
      </c>
      <c r="BI32" s="49">
        <v>0</v>
      </c>
      <c r="BJ32" s="48">
        <v>80</v>
      </c>
      <c r="BK32" s="49">
        <v>100</v>
      </c>
      <c r="BL32" s="48">
        <v>80</v>
      </c>
    </row>
    <row r="33" spans="1:64" ht="15">
      <c r="A33" s="64" t="s">
        <v>239</v>
      </c>
      <c r="B33" s="64" t="s">
        <v>239</v>
      </c>
      <c r="C33" s="65"/>
      <c r="D33" s="66"/>
      <c r="E33" s="67"/>
      <c r="F33" s="68"/>
      <c r="G33" s="65"/>
      <c r="H33" s="69"/>
      <c r="I33" s="70"/>
      <c r="J33" s="70"/>
      <c r="K33" s="34" t="s">
        <v>65</v>
      </c>
      <c r="L33" s="77">
        <v>42</v>
      </c>
      <c r="M33" s="77"/>
      <c r="N33" s="72"/>
      <c r="O33" s="79" t="s">
        <v>176</v>
      </c>
      <c r="P33" s="81">
        <v>43683.51053240741</v>
      </c>
      <c r="Q33" s="79" t="s">
        <v>307</v>
      </c>
      <c r="R33" s="82" t="s">
        <v>390</v>
      </c>
      <c r="S33" s="79" t="s">
        <v>443</v>
      </c>
      <c r="T33" s="79"/>
      <c r="U33" s="79"/>
      <c r="V33" s="82" t="s">
        <v>479</v>
      </c>
      <c r="W33" s="81">
        <v>43683.51053240741</v>
      </c>
      <c r="X33" s="82" t="s">
        <v>545</v>
      </c>
      <c r="Y33" s="79"/>
      <c r="Z33" s="79"/>
      <c r="AA33" s="83" t="s">
        <v>669</v>
      </c>
      <c r="AB33" s="79"/>
      <c r="AC33" s="79" t="b">
        <v>0</v>
      </c>
      <c r="AD33" s="79">
        <v>0</v>
      </c>
      <c r="AE33" s="83" t="s">
        <v>765</v>
      </c>
      <c r="AF33" s="79" t="b">
        <v>0</v>
      </c>
      <c r="AG33" s="79" t="s">
        <v>772</v>
      </c>
      <c r="AH33" s="79"/>
      <c r="AI33" s="83" t="s">
        <v>765</v>
      </c>
      <c r="AJ33" s="79" t="b">
        <v>0</v>
      </c>
      <c r="AK33" s="79">
        <v>1</v>
      </c>
      <c r="AL33" s="83" t="s">
        <v>765</v>
      </c>
      <c r="AM33" s="79" t="s">
        <v>775</v>
      </c>
      <c r="AN33" s="79" t="b">
        <v>0</v>
      </c>
      <c r="AO33" s="83" t="s">
        <v>669</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44</v>
      </c>
      <c r="BK33" s="49">
        <v>100</v>
      </c>
      <c r="BL33" s="48">
        <v>44</v>
      </c>
    </row>
    <row r="34" spans="1:64" ht="15">
      <c r="A34" s="64" t="s">
        <v>240</v>
      </c>
      <c r="B34" s="64" t="s">
        <v>239</v>
      </c>
      <c r="C34" s="65"/>
      <c r="D34" s="66"/>
      <c r="E34" s="67"/>
      <c r="F34" s="68"/>
      <c r="G34" s="65"/>
      <c r="H34" s="69"/>
      <c r="I34" s="70"/>
      <c r="J34" s="70"/>
      <c r="K34" s="34" t="s">
        <v>65</v>
      </c>
      <c r="L34" s="77">
        <v>43</v>
      </c>
      <c r="M34" s="77"/>
      <c r="N34" s="72"/>
      <c r="O34" s="79" t="s">
        <v>279</v>
      </c>
      <c r="P34" s="81">
        <v>43684.4341087963</v>
      </c>
      <c r="Q34" s="79" t="s">
        <v>299</v>
      </c>
      <c r="R34" s="82" t="s">
        <v>390</v>
      </c>
      <c r="S34" s="79" t="s">
        <v>443</v>
      </c>
      <c r="T34" s="79"/>
      <c r="U34" s="79"/>
      <c r="V34" s="82" t="s">
        <v>480</v>
      </c>
      <c r="W34" s="81">
        <v>43684.4341087963</v>
      </c>
      <c r="X34" s="82" t="s">
        <v>546</v>
      </c>
      <c r="Y34" s="79"/>
      <c r="Z34" s="79"/>
      <c r="AA34" s="83" t="s">
        <v>670</v>
      </c>
      <c r="AB34" s="79"/>
      <c r="AC34" s="79" t="b">
        <v>0</v>
      </c>
      <c r="AD34" s="79">
        <v>0</v>
      </c>
      <c r="AE34" s="83" t="s">
        <v>765</v>
      </c>
      <c r="AF34" s="79" t="b">
        <v>0</v>
      </c>
      <c r="AG34" s="79" t="s">
        <v>772</v>
      </c>
      <c r="AH34" s="79"/>
      <c r="AI34" s="83" t="s">
        <v>765</v>
      </c>
      <c r="AJ34" s="79" t="b">
        <v>0</v>
      </c>
      <c r="AK34" s="79">
        <v>2</v>
      </c>
      <c r="AL34" s="83" t="s">
        <v>669</v>
      </c>
      <c r="AM34" s="79" t="s">
        <v>776</v>
      </c>
      <c r="AN34" s="79" t="b">
        <v>0</v>
      </c>
      <c r="AO34" s="83" t="s">
        <v>669</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v>0</v>
      </c>
      <c r="BE34" s="49">
        <v>0</v>
      </c>
      <c r="BF34" s="48">
        <v>0</v>
      </c>
      <c r="BG34" s="49">
        <v>0</v>
      </c>
      <c r="BH34" s="48">
        <v>0</v>
      </c>
      <c r="BI34" s="49">
        <v>0</v>
      </c>
      <c r="BJ34" s="48">
        <v>46</v>
      </c>
      <c r="BK34" s="49">
        <v>100</v>
      </c>
      <c r="BL34" s="48">
        <v>46</v>
      </c>
    </row>
    <row r="35" spans="1:64" ht="15">
      <c r="A35" s="64" t="s">
        <v>241</v>
      </c>
      <c r="B35" s="64" t="s">
        <v>268</v>
      </c>
      <c r="C35" s="65"/>
      <c r="D35" s="66"/>
      <c r="E35" s="67"/>
      <c r="F35" s="68"/>
      <c r="G35" s="65"/>
      <c r="H35" s="69"/>
      <c r="I35" s="70"/>
      <c r="J35" s="70"/>
      <c r="K35" s="34" t="s">
        <v>65</v>
      </c>
      <c r="L35" s="77">
        <v>44</v>
      </c>
      <c r="M35" s="77"/>
      <c r="N35" s="72"/>
      <c r="O35" s="79" t="s">
        <v>279</v>
      </c>
      <c r="P35" s="81">
        <v>43684.47755787037</v>
      </c>
      <c r="Q35" s="79" t="s">
        <v>308</v>
      </c>
      <c r="R35" s="79"/>
      <c r="S35" s="79"/>
      <c r="T35" s="79" t="s">
        <v>445</v>
      </c>
      <c r="U35" s="79"/>
      <c r="V35" s="82" t="s">
        <v>481</v>
      </c>
      <c r="W35" s="81">
        <v>43684.47755787037</v>
      </c>
      <c r="X35" s="82" t="s">
        <v>547</v>
      </c>
      <c r="Y35" s="79"/>
      <c r="Z35" s="79"/>
      <c r="AA35" s="83" t="s">
        <v>671</v>
      </c>
      <c r="AB35" s="79"/>
      <c r="AC35" s="79" t="b">
        <v>0</v>
      </c>
      <c r="AD35" s="79">
        <v>0</v>
      </c>
      <c r="AE35" s="83" t="s">
        <v>765</v>
      </c>
      <c r="AF35" s="79" t="b">
        <v>0</v>
      </c>
      <c r="AG35" s="79" t="s">
        <v>773</v>
      </c>
      <c r="AH35" s="79"/>
      <c r="AI35" s="83" t="s">
        <v>765</v>
      </c>
      <c r="AJ35" s="79" t="b">
        <v>0</v>
      </c>
      <c r="AK35" s="79">
        <v>4</v>
      </c>
      <c r="AL35" s="83" t="s">
        <v>685</v>
      </c>
      <c r="AM35" s="79" t="s">
        <v>779</v>
      </c>
      <c r="AN35" s="79" t="b">
        <v>0</v>
      </c>
      <c r="AO35" s="83" t="s">
        <v>685</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c r="BE35" s="49"/>
      <c r="BF35" s="48"/>
      <c r="BG35" s="49"/>
      <c r="BH35" s="48"/>
      <c r="BI35" s="49"/>
      <c r="BJ35" s="48"/>
      <c r="BK35" s="49"/>
      <c r="BL35" s="48"/>
    </row>
    <row r="36" spans="1:64" ht="15">
      <c r="A36" s="64" t="s">
        <v>242</v>
      </c>
      <c r="B36" s="64" t="s">
        <v>268</v>
      </c>
      <c r="C36" s="65"/>
      <c r="D36" s="66"/>
      <c r="E36" s="67"/>
      <c r="F36" s="68"/>
      <c r="G36" s="65"/>
      <c r="H36" s="69"/>
      <c r="I36" s="70"/>
      <c r="J36" s="70"/>
      <c r="K36" s="34" t="s">
        <v>65</v>
      </c>
      <c r="L36" s="77">
        <v>46</v>
      </c>
      <c r="M36" s="77"/>
      <c r="N36" s="72"/>
      <c r="O36" s="79" t="s">
        <v>279</v>
      </c>
      <c r="P36" s="81">
        <v>43684.54802083333</v>
      </c>
      <c r="Q36" s="79" t="s">
        <v>309</v>
      </c>
      <c r="R36" s="79"/>
      <c r="S36" s="79"/>
      <c r="T36" s="79"/>
      <c r="U36" s="79"/>
      <c r="V36" s="82" t="s">
        <v>482</v>
      </c>
      <c r="W36" s="81">
        <v>43684.54802083333</v>
      </c>
      <c r="X36" s="82" t="s">
        <v>548</v>
      </c>
      <c r="Y36" s="79"/>
      <c r="Z36" s="79"/>
      <c r="AA36" s="83" t="s">
        <v>672</v>
      </c>
      <c r="AB36" s="83" t="s">
        <v>685</v>
      </c>
      <c r="AC36" s="79" t="b">
        <v>0</v>
      </c>
      <c r="AD36" s="79">
        <v>0</v>
      </c>
      <c r="AE36" s="83" t="s">
        <v>770</v>
      </c>
      <c r="AF36" s="79" t="b">
        <v>0</v>
      </c>
      <c r="AG36" s="79" t="s">
        <v>773</v>
      </c>
      <c r="AH36" s="79"/>
      <c r="AI36" s="83" t="s">
        <v>765</v>
      </c>
      <c r="AJ36" s="79" t="b">
        <v>0</v>
      </c>
      <c r="AK36" s="79">
        <v>0</v>
      </c>
      <c r="AL36" s="83" t="s">
        <v>765</v>
      </c>
      <c r="AM36" s="79" t="s">
        <v>778</v>
      </c>
      <c r="AN36" s="79" t="b">
        <v>0</v>
      </c>
      <c r="AO36" s="83" t="s">
        <v>685</v>
      </c>
      <c r="AP36" s="79" t="s">
        <v>176</v>
      </c>
      <c r="AQ36" s="79">
        <v>0</v>
      </c>
      <c r="AR36" s="79">
        <v>0</v>
      </c>
      <c r="AS36" s="79"/>
      <c r="AT36" s="79"/>
      <c r="AU36" s="79"/>
      <c r="AV36" s="79"/>
      <c r="AW36" s="79"/>
      <c r="AX36" s="79"/>
      <c r="AY36" s="79"/>
      <c r="AZ36" s="79"/>
      <c r="BA36">
        <v>2</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242</v>
      </c>
      <c r="B37" s="64" t="s">
        <v>268</v>
      </c>
      <c r="C37" s="65"/>
      <c r="D37" s="66"/>
      <c r="E37" s="67"/>
      <c r="F37" s="68"/>
      <c r="G37" s="65"/>
      <c r="H37" s="69"/>
      <c r="I37" s="70"/>
      <c r="J37" s="70"/>
      <c r="K37" s="34" t="s">
        <v>65</v>
      </c>
      <c r="L37" s="77">
        <v>48</v>
      </c>
      <c r="M37" s="77"/>
      <c r="N37" s="72"/>
      <c r="O37" s="79" t="s">
        <v>279</v>
      </c>
      <c r="P37" s="81">
        <v>43684.548101851855</v>
      </c>
      <c r="Q37" s="79" t="s">
        <v>308</v>
      </c>
      <c r="R37" s="79"/>
      <c r="S37" s="79"/>
      <c r="T37" s="79" t="s">
        <v>445</v>
      </c>
      <c r="U37" s="79"/>
      <c r="V37" s="82" t="s">
        <v>482</v>
      </c>
      <c r="W37" s="81">
        <v>43684.548101851855</v>
      </c>
      <c r="X37" s="82" t="s">
        <v>549</v>
      </c>
      <c r="Y37" s="79"/>
      <c r="Z37" s="79"/>
      <c r="AA37" s="83" t="s">
        <v>673</v>
      </c>
      <c r="AB37" s="79"/>
      <c r="AC37" s="79" t="b">
        <v>0</v>
      </c>
      <c r="AD37" s="79">
        <v>0</v>
      </c>
      <c r="AE37" s="83" t="s">
        <v>765</v>
      </c>
      <c r="AF37" s="79" t="b">
        <v>0</v>
      </c>
      <c r="AG37" s="79" t="s">
        <v>773</v>
      </c>
      <c r="AH37" s="79"/>
      <c r="AI37" s="83" t="s">
        <v>765</v>
      </c>
      <c r="AJ37" s="79" t="b">
        <v>0</v>
      </c>
      <c r="AK37" s="79">
        <v>4</v>
      </c>
      <c r="AL37" s="83" t="s">
        <v>685</v>
      </c>
      <c r="AM37" s="79" t="s">
        <v>778</v>
      </c>
      <c r="AN37" s="79" t="b">
        <v>0</v>
      </c>
      <c r="AO37" s="83" t="s">
        <v>685</v>
      </c>
      <c r="AP37" s="79" t="s">
        <v>176</v>
      </c>
      <c r="AQ37" s="79">
        <v>0</v>
      </c>
      <c r="AR37" s="79">
        <v>0</v>
      </c>
      <c r="AS37" s="79"/>
      <c r="AT37" s="79"/>
      <c r="AU37" s="79"/>
      <c r="AV37" s="79"/>
      <c r="AW37" s="79"/>
      <c r="AX37" s="79"/>
      <c r="AY37" s="79"/>
      <c r="AZ37" s="79"/>
      <c r="BA37">
        <v>2</v>
      </c>
      <c r="BB37" s="78" t="str">
        <f>REPLACE(INDEX(GroupVertices[Group],MATCH(Edges25[[#This Row],[Vertex 1]],GroupVertices[Vertex],0)),1,1,"")</f>
        <v>3</v>
      </c>
      <c r="BC37" s="78" t="str">
        <f>REPLACE(INDEX(GroupVertices[Group],MATCH(Edges25[[#This Row],[Vertex 2]],GroupVertices[Vertex],0)),1,1,"")</f>
        <v>3</v>
      </c>
      <c r="BD37" s="48"/>
      <c r="BE37" s="49"/>
      <c r="BF37" s="48"/>
      <c r="BG37" s="49"/>
      <c r="BH37" s="48"/>
      <c r="BI37" s="49"/>
      <c r="BJ37" s="48"/>
      <c r="BK37" s="49"/>
      <c r="BL37" s="48"/>
    </row>
    <row r="38" spans="1:64" ht="15">
      <c r="A38" s="64" t="s">
        <v>243</v>
      </c>
      <c r="B38" s="64" t="s">
        <v>268</v>
      </c>
      <c r="C38" s="65"/>
      <c r="D38" s="66"/>
      <c r="E38" s="67"/>
      <c r="F38" s="68"/>
      <c r="G38" s="65"/>
      <c r="H38" s="69"/>
      <c r="I38" s="70"/>
      <c r="J38" s="70"/>
      <c r="K38" s="34" t="s">
        <v>65</v>
      </c>
      <c r="L38" s="77">
        <v>50</v>
      </c>
      <c r="M38" s="77"/>
      <c r="N38" s="72"/>
      <c r="O38" s="79" t="s">
        <v>279</v>
      </c>
      <c r="P38" s="81">
        <v>43684.582916666666</v>
      </c>
      <c r="Q38" s="79" t="s">
        <v>308</v>
      </c>
      <c r="R38" s="79"/>
      <c r="S38" s="79"/>
      <c r="T38" s="79" t="s">
        <v>445</v>
      </c>
      <c r="U38" s="79"/>
      <c r="V38" s="82" t="s">
        <v>483</v>
      </c>
      <c r="W38" s="81">
        <v>43684.582916666666</v>
      </c>
      <c r="X38" s="82" t="s">
        <v>550</v>
      </c>
      <c r="Y38" s="79"/>
      <c r="Z38" s="79"/>
      <c r="AA38" s="83" t="s">
        <v>674</v>
      </c>
      <c r="AB38" s="79"/>
      <c r="AC38" s="79" t="b">
        <v>0</v>
      </c>
      <c r="AD38" s="79">
        <v>0</v>
      </c>
      <c r="AE38" s="83" t="s">
        <v>765</v>
      </c>
      <c r="AF38" s="79" t="b">
        <v>0</v>
      </c>
      <c r="AG38" s="79" t="s">
        <v>773</v>
      </c>
      <c r="AH38" s="79"/>
      <c r="AI38" s="83" t="s">
        <v>765</v>
      </c>
      <c r="AJ38" s="79" t="b">
        <v>0</v>
      </c>
      <c r="AK38" s="79">
        <v>4</v>
      </c>
      <c r="AL38" s="83" t="s">
        <v>685</v>
      </c>
      <c r="AM38" s="79" t="s">
        <v>779</v>
      </c>
      <c r="AN38" s="79" t="b">
        <v>0</v>
      </c>
      <c r="AO38" s="83" t="s">
        <v>685</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c r="BE38" s="49"/>
      <c r="BF38" s="48"/>
      <c r="BG38" s="49"/>
      <c r="BH38" s="48"/>
      <c r="BI38" s="49"/>
      <c r="BJ38" s="48"/>
      <c r="BK38" s="49"/>
      <c r="BL38" s="48"/>
    </row>
    <row r="39" spans="1:64" ht="15">
      <c r="A39" s="64" t="s">
        <v>244</v>
      </c>
      <c r="B39" s="64" t="s">
        <v>266</v>
      </c>
      <c r="C39" s="65"/>
      <c r="D39" s="66"/>
      <c r="E39" s="67"/>
      <c r="F39" s="68"/>
      <c r="G39" s="65"/>
      <c r="H39" s="69"/>
      <c r="I39" s="70"/>
      <c r="J39" s="70"/>
      <c r="K39" s="34" t="s">
        <v>65</v>
      </c>
      <c r="L39" s="77">
        <v>52</v>
      </c>
      <c r="M39" s="77"/>
      <c r="N39" s="72"/>
      <c r="O39" s="79" t="s">
        <v>279</v>
      </c>
      <c r="P39" s="81">
        <v>43684.59122685185</v>
      </c>
      <c r="Q39" s="79" t="s">
        <v>306</v>
      </c>
      <c r="R39" s="79"/>
      <c r="S39" s="79"/>
      <c r="T39" s="79" t="s">
        <v>444</v>
      </c>
      <c r="U39" s="79"/>
      <c r="V39" s="82" t="s">
        <v>484</v>
      </c>
      <c r="W39" s="81">
        <v>43684.59122685185</v>
      </c>
      <c r="X39" s="82" t="s">
        <v>551</v>
      </c>
      <c r="Y39" s="79"/>
      <c r="Z39" s="79"/>
      <c r="AA39" s="83" t="s">
        <v>675</v>
      </c>
      <c r="AB39" s="79"/>
      <c r="AC39" s="79" t="b">
        <v>0</v>
      </c>
      <c r="AD39" s="79">
        <v>0</v>
      </c>
      <c r="AE39" s="83" t="s">
        <v>765</v>
      </c>
      <c r="AF39" s="79" t="b">
        <v>0</v>
      </c>
      <c r="AG39" s="79" t="s">
        <v>772</v>
      </c>
      <c r="AH39" s="79"/>
      <c r="AI39" s="83" t="s">
        <v>765</v>
      </c>
      <c r="AJ39" s="79" t="b">
        <v>0</v>
      </c>
      <c r="AK39" s="79">
        <v>9</v>
      </c>
      <c r="AL39" s="83" t="s">
        <v>715</v>
      </c>
      <c r="AM39" s="79" t="s">
        <v>776</v>
      </c>
      <c r="AN39" s="79" t="b">
        <v>0</v>
      </c>
      <c r="AO39" s="83" t="s">
        <v>715</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80</v>
      </c>
      <c r="BK39" s="49">
        <v>100</v>
      </c>
      <c r="BL39" s="48">
        <v>80</v>
      </c>
    </row>
    <row r="40" spans="1:64" ht="15">
      <c r="A40" s="64" t="s">
        <v>245</v>
      </c>
      <c r="B40" s="64" t="s">
        <v>268</v>
      </c>
      <c r="C40" s="65"/>
      <c r="D40" s="66"/>
      <c r="E40" s="67"/>
      <c r="F40" s="68"/>
      <c r="G40" s="65"/>
      <c r="H40" s="69"/>
      <c r="I40" s="70"/>
      <c r="J40" s="70"/>
      <c r="K40" s="34" t="s">
        <v>65</v>
      </c>
      <c r="L40" s="77">
        <v>53</v>
      </c>
      <c r="M40" s="77"/>
      <c r="N40" s="72"/>
      <c r="O40" s="79" t="s">
        <v>279</v>
      </c>
      <c r="P40" s="81">
        <v>43684.473541666666</v>
      </c>
      <c r="Q40" s="79" t="s">
        <v>308</v>
      </c>
      <c r="R40" s="79"/>
      <c r="S40" s="79"/>
      <c r="T40" s="79" t="s">
        <v>445</v>
      </c>
      <c r="U40" s="79"/>
      <c r="V40" s="82" t="s">
        <v>485</v>
      </c>
      <c r="W40" s="81">
        <v>43684.473541666666</v>
      </c>
      <c r="X40" s="82" t="s">
        <v>552</v>
      </c>
      <c r="Y40" s="79"/>
      <c r="Z40" s="79"/>
      <c r="AA40" s="83" t="s">
        <v>676</v>
      </c>
      <c r="AB40" s="79"/>
      <c r="AC40" s="79" t="b">
        <v>0</v>
      </c>
      <c r="AD40" s="79">
        <v>0</v>
      </c>
      <c r="AE40" s="83" t="s">
        <v>765</v>
      </c>
      <c r="AF40" s="79" t="b">
        <v>0</v>
      </c>
      <c r="AG40" s="79" t="s">
        <v>773</v>
      </c>
      <c r="AH40" s="79"/>
      <c r="AI40" s="83" t="s">
        <v>765</v>
      </c>
      <c r="AJ40" s="79" t="b">
        <v>0</v>
      </c>
      <c r="AK40" s="79">
        <v>4</v>
      </c>
      <c r="AL40" s="83" t="s">
        <v>685</v>
      </c>
      <c r="AM40" s="79" t="s">
        <v>778</v>
      </c>
      <c r="AN40" s="79" t="b">
        <v>0</v>
      </c>
      <c r="AO40" s="83" t="s">
        <v>685</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c r="BE40" s="49"/>
      <c r="BF40" s="48"/>
      <c r="BG40" s="49"/>
      <c r="BH40" s="48"/>
      <c r="BI40" s="49"/>
      <c r="BJ40" s="48"/>
      <c r="BK40" s="49"/>
      <c r="BL40" s="48"/>
    </row>
    <row r="41" spans="1:64" ht="15">
      <c r="A41" s="64" t="s">
        <v>246</v>
      </c>
      <c r="B41" s="64" t="s">
        <v>245</v>
      </c>
      <c r="C41" s="65"/>
      <c r="D41" s="66"/>
      <c r="E41" s="67"/>
      <c r="F41" s="68"/>
      <c r="G41" s="65"/>
      <c r="H41" s="69"/>
      <c r="I41" s="70"/>
      <c r="J41" s="70"/>
      <c r="K41" s="34" t="s">
        <v>66</v>
      </c>
      <c r="L41" s="77">
        <v>55</v>
      </c>
      <c r="M41" s="77"/>
      <c r="N41" s="72"/>
      <c r="O41" s="79" t="s">
        <v>279</v>
      </c>
      <c r="P41" s="81">
        <v>43684.539513888885</v>
      </c>
      <c r="Q41" s="79" t="s">
        <v>310</v>
      </c>
      <c r="R41" s="79"/>
      <c r="S41" s="79"/>
      <c r="T41" s="79"/>
      <c r="U41" s="79"/>
      <c r="V41" s="82" t="s">
        <v>486</v>
      </c>
      <c r="W41" s="81">
        <v>43684.539513888885</v>
      </c>
      <c r="X41" s="82" t="s">
        <v>553</v>
      </c>
      <c r="Y41" s="79"/>
      <c r="Z41" s="79"/>
      <c r="AA41" s="83" t="s">
        <v>677</v>
      </c>
      <c r="AB41" s="83" t="s">
        <v>680</v>
      </c>
      <c r="AC41" s="79" t="b">
        <v>0</v>
      </c>
      <c r="AD41" s="79">
        <v>2</v>
      </c>
      <c r="AE41" s="83" t="s">
        <v>771</v>
      </c>
      <c r="AF41" s="79" t="b">
        <v>0</v>
      </c>
      <c r="AG41" s="79" t="s">
        <v>773</v>
      </c>
      <c r="AH41" s="79"/>
      <c r="AI41" s="83" t="s">
        <v>765</v>
      </c>
      <c r="AJ41" s="79" t="b">
        <v>0</v>
      </c>
      <c r="AK41" s="79">
        <v>0</v>
      </c>
      <c r="AL41" s="83" t="s">
        <v>765</v>
      </c>
      <c r="AM41" s="79" t="s">
        <v>776</v>
      </c>
      <c r="AN41" s="79" t="b">
        <v>0</v>
      </c>
      <c r="AO41" s="83" t="s">
        <v>680</v>
      </c>
      <c r="AP41" s="79" t="s">
        <v>176</v>
      </c>
      <c r="AQ41" s="79">
        <v>0</v>
      </c>
      <c r="AR41" s="79">
        <v>0</v>
      </c>
      <c r="AS41" s="79"/>
      <c r="AT41" s="79"/>
      <c r="AU41" s="79"/>
      <c r="AV41" s="79"/>
      <c r="AW41" s="79"/>
      <c r="AX41" s="79"/>
      <c r="AY41" s="79"/>
      <c r="AZ41" s="79"/>
      <c r="BA41">
        <v>3</v>
      </c>
      <c r="BB41" s="78" t="str">
        <f>REPLACE(INDEX(GroupVertices[Group],MATCH(Edges25[[#This Row],[Vertex 1]],GroupVertices[Vertex],0)),1,1,"")</f>
        <v>3</v>
      </c>
      <c r="BC41" s="78" t="str">
        <f>REPLACE(INDEX(GroupVertices[Group],MATCH(Edges25[[#This Row],[Vertex 2]],GroupVertices[Vertex],0)),1,1,"")</f>
        <v>3</v>
      </c>
      <c r="BD41" s="48"/>
      <c r="BE41" s="49"/>
      <c r="BF41" s="48"/>
      <c r="BG41" s="49"/>
      <c r="BH41" s="48"/>
      <c r="BI41" s="49"/>
      <c r="BJ41" s="48"/>
      <c r="BK41" s="49"/>
      <c r="BL41" s="48"/>
    </row>
    <row r="42" spans="1:64" ht="15">
      <c r="A42" s="64" t="s">
        <v>246</v>
      </c>
      <c r="B42" s="64" t="s">
        <v>245</v>
      </c>
      <c r="C42" s="65"/>
      <c r="D42" s="66"/>
      <c r="E42" s="67"/>
      <c r="F42" s="68"/>
      <c r="G42" s="65"/>
      <c r="H42" s="69"/>
      <c r="I42" s="70"/>
      <c r="J42" s="70"/>
      <c r="K42" s="34" t="s">
        <v>66</v>
      </c>
      <c r="L42" s="77">
        <v>56</v>
      </c>
      <c r="M42" s="77"/>
      <c r="N42" s="72"/>
      <c r="O42" s="79" t="s">
        <v>279</v>
      </c>
      <c r="P42" s="81">
        <v>43684.570127314815</v>
      </c>
      <c r="Q42" s="79" t="s">
        <v>311</v>
      </c>
      <c r="R42" s="79"/>
      <c r="S42" s="79"/>
      <c r="T42" s="79"/>
      <c r="U42" s="79"/>
      <c r="V42" s="82" t="s">
        <v>486</v>
      </c>
      <c r="W42" s="81">
        <v>43684.570127314815</v>
      </c>
      <c r="X42" s="82" t="s">
        <v>554</v>
      </c>
      <c r="Y42" s="79"/>
      <c r="Z42" s="79"/>
      <c r="AA42" s="83" t="s">
        <v>678</v>
      </c>
      <c r="AB42" s="83" t="s">
        <v>681</v>
      </c>
      <c r="AC42" s="79" t="b">
        <v>0</v>
      </c>
      <c r="AD42" s="79">
        <v>0</v>
      </c>
      <c r="AE42" s="83" t="s">
        <v>771</v>
      </c>
      <c r="AF42" s="79" t="b">
        <v>0</v>
      </c>
      <c r="AG42" s="79" t="s">
        <v>773</v>
      </c>
      <c r="AH42" s="79"/>
      <c r="AI42" s="83" t="s">
        <v>765</v>
      </c>
      <c r="AJ42" s="79" t="b">
        <v>0</v>
      </c>
      <c r="AK42" s="79">
        <v>0</v>
      </c>
      <c r="AL42" s="83" t="s">
        <v>765</v>
      </c>
      <c r="AM42" s="79" t="s">
        <v>776</v>
      </c>
      <c r="AN42" s="79" t="b">
        <v>0</v>
      </c>
      <c r="AO42" s="83" t="s">
        <v>681</v>
      </c>
      <c r="AP42" s="79" t="s">
        <v>176</v>
      </c>
      <c r="AQ42" s="79">
        <v>0</v>
      </c>
      <c r="AR42" s="79">
        <v>0</v>
      </c>
      <c r="AS42" s="79"/>
      <c r="AT42" s="79"/>
      <c r="AU42" s="79"/>
      <c r="AV42" s="79"/>
      <c r="AW42" s="79"/>
      <c r="AX42" s="79"/>
      <c r="AY42" s="79"/>
      <c r="AZ42" s="79"/>
      <c r="BA42">
        <v>3</v>
      </c>
      <c r="BB42" s="78" t="str">
        <f>REPLACE(INDEX(GroupVertices[Group],MATCH(Edges25[[#This Row],[Vertex 1]],GroupVertices[Vertex],0)),1,1,"")</f>
        <v>3</v>
      </c>
      <c r="BC42" s="78" t="str">
        <f>REPLACE(INDEX(GroupVertices[Group],MATCH(Edges25[[#This Row],[Vertex 2]],GroupVertices[Vertex],0)),1,1,"")</f>
        <v>3</v>
      </c>
      <c r="BD42" s="48"/>
      <c r="BE42" s="49"/>
      <c r="BF42" s="48"/>
      <c r="BG42" s="49"/>
      <c r="BH42" s="48"/>
      <c r="BI42" s="49"/>
      <c r="BJ42" s="48"/>
      <c r="BK42" s="49"/>
      <c r="BL42" s="48"/>
    </row>
    <row r="43" spans="1:64" ht="15">
      <c r="A43" s="64" t="s">
        <v>246</v>
      </c>
      <c r="B43" s="64" t="s">
        <v>245</v>
      </c>
      <c r="C43" s="65"/>
      <c r="D43" s="66"/>
      <c r="E43" s="67"/>
      <c r="F43" s="68"/>
      <c r="G43" s="65"/>
      <c r="H43" s="69"/>
      <c r="I43" s="70"/>
      <c r="J43" s="70"/>
      <c r="K43" s="34" t="s">
        <v>66</v>
      </c>
      <c r="L43" s="77">
        <v>57</v>
      </c>
      <c r="M43" s="77"/>
      <c r="N43" s="72"/>
      <c r="O43" s="79" t="s">
        <v>279</v>
      </c>
      <c r="P43" s="81">
        <v>43684.584756944445</v>
      </c>
      <c r="Q43" s="79" t="s">
        <v>312</v>
      </c>
      <c r="R43" s="79"/>
      <c r="S43" s="79"/>
      <c r="T43" s="79"/>
      <c r="U43" s="79"/>
      <c r="V43" s="82" t="s">
        <v>486</v>
      </c>
      <c r="W43" s="81">
        <v>43684.584756944445</v>
      </c>
      <c r="X43" s="82" t="s">
        <v>555</v>
      </c>
      <c r="Y43" s="79"/>
      <c r="Z43" s="79"/>
      <c r="AA43" s="83" t="s">
        <v>679</v>
      </c>
      <c r="AB43" s="83" t="s">
        <v>682</v>
      </c>
      <c r="AC43" s="79" t="b">
        <v>0</v>
      </c>
      <c r="AD43" s="79">
        <v>0</v>
      </c>
      <c r="AE43" s="83" t="s">
        <v>771</v>
      </c>
      <c r="AF43" s="79" t="b">
        <v>0</v>
      </c>
      <c r="AG43" s="79" t="s">
        <v>773</v>
      </c>
      <c r="AH43" s="79"/>
      <c r="AI43" s="83" t="s">
        <v>765</v>
      </c>
      <c r="AJ43" s="79" t="b">
        <v>0</v>
      </c>
      <c r="AK43" s="79">
        <v>0</v>
      </c>
      <c r="AL43" s="83" t="s">
        <v>765</v>
      </c>
      <c r="AM43" s="79" t="s">
        <v>776</v>
      </c>
      <c r="AN43" s="79" t="b">
        <v>0</v>
      </c>
      <c r="AO43" s="83" t="s">
        <v>682</v>
      </c>
      <c r="AP43" s="79" t="s">
        <v>176</v>
      </c>
      <c r="AQ43" s="79">
        <v>0</v>
      </c>
      <c r="AR43" s="79">
        <v>0</v>
      </c>
      <c r="AS43" s="79"/>
      <c r="AT43" s="79"/>
      <c r="AU43" s="79"/>
      <c r="AV43" s="79"/>
      <c r="AW43" s="79"/>
      <c r="AX43" s="79"/>
      <c r="AY43" s="79"/>
      <c r="AZ43" s="79"/>
      <c r="BA43">
        <v>3</v>
      </c>
      <c r="BB43" s="78" t="str">
        <f>REPLACE(INDEX(GroupVertices[Group],MATCH(Edges25[[#This Row],[Vertex 1]],GroupVertices[Vertex],0)),1,1,"")</f>
        <v>3</v>
      </c>
      <c r="BC43" s="78" t="str">
        <f>REPLACE(INDEX(GroupVertices[Group],MATCH(Edges25[[#This Row],[Vertex 2]],GroupVertices[Vertex],0)),1,1,"")</f>
        <v>3</v>
      </c>
      <c r="BD43" s="48"/>
      <c r="BE43" s="49"/>
      <c r="BF43" s="48"/>
      <c r="BG43" s="49"/>
      <c r="BH43" s="48"/>
      <c r="BI43" s="49"/>
      <c r="BJ43" s="48"/>
      <c r="BK43" s="49"/>
      <c r="BL43" s="48"/>
    </row>
    <row r="44" spans="1:64" ht="15">
      <c r="A44" s="64" t="s">
        <v>247</v>
      </c>
      <c r="B44" s="64" t="s">
        <v>245</v>
      </c>
      <c r="C44" s="65"/>
      <c r="D44" s="66"/>
      <c r="E44" s="67"/>
      <c r="F44" s="68"/>
      <c r="G44" s="65"/>
      <c r="H44" s="69"/>
      <c r="I44" s="70"/>
      <c r="J44" s="70"/>
      <c r="K44" s="34" t="s">
        <v>65</v>
      </c>
      <c r="L44" s="77">
        <v>58</v>
      </c>
      <c r="M44" s="77"/>
      <c r="N44" s="72"/>
      <c r="O44" s="79" t="s">
        <v>279</v>
      </c>
      <c r="P44" s="81">
        <v>43684.535405092596</v>
      </c>
      <c r="Q44" s="79" t="s">
        <v>313</v>
      </c>
      <c r="R44" s="79"/>
      <c r="S44" s="79"/>
      <c r="T44" s="79"/>
      <c r="U44" s="79"/>
      <c r="V44" s="82" t="s">
        <v>487</v>
      </c>
      <c r="W44" s="81">
        <v>43684.535405092596</v>
      </c>
      <c r="X44" s="82" t="s">
        <v>556</v>
      </c>
      <c r="Y44" s="79"/>
      <c r="Z44" s="79"/>
      <c r="AA44" s="83" t="s">
        <v>680</v>
      </c>
      <c r="AB44" s="83" t="s">
        <v>685</v>
      </c>
      <c r="AC44" s="79" t="b">
        <v>0</v>
      </c>
      <c r="AD44" s="79">
        <v>1</v>
      </c>
      <c r="AE44" s="83" t="s">
        <v>770</v>
      </c>
      <c r="AF44" s="79" t="b">
        <v>0</v>
      </c>
      <c r="AG44" s="79" t="s">
        <v>773</v>
      </c>
      <c r="AH44" s="79"/>
      <c r="AI44" s="83" t="s">
        <v>765</v>
      </c>
      <c r="AJ44" s="79" t="b">
        <v>0</v>
      </c>
      <c r="AK44" s="79">
        <v>0</v>
      </c>
      <c r="AL44" s="83" t="s">
        <v>765</v>
      </c>
      <c r="AM44" s="79" t="s">
        <v>776</v>
      </c>
      <c r="AN44" s="79" t="b">
        <v>0</v>
      </c>
      <c r="AO44" s="83" t="s">
        <v>685</v>
      </c>
      <c r="AP44" s="79" t="s">
        <v>176</v>
      </c>
      <c r="AQ44" s="79">
        <v>0</v>
      </c>
      <c r="AR44" s="79">
        <v>0</v>
      </c>
      <c r="AS44" s="79"/>
      <c r="AT44" s="79"/>
      <c r="AU44" s="79"/>
      <c r="AV44" s="79"/>
      <c r="AW44" s="79"/>
      <c r="AX44" s="79"/>
      <c r="AY44" s="79"/>
      <c r="AZ44" s="79"/>
      <c r="BA44">
        <v>5</v>
      </c>
      <c r="BB44" s="78" t="str">
        <f>REPLACE(INDEX(GroupVertices[Group],MATCH(Edges25[[#This Row],[Vertex 1]],GroupVertices[Vertex],0)),1,1,"")</f>
        <v>3</v>
      </c>
      <c r="BC44" s="78" t="str">
        <f>REPLACE(INDEX(GroupVertices[Group],MATCH(Edges25[[#This Row],[Vertex 2]],GroupVertices[Vertex],0)),1,1,"")</f>
        <v>3</v>
      </c>
      <c r="BD44" s="48"/>
      <c r="BE44" s="49"/>
      <c r="BF44" s="48"/>
      <c r="BG44" s="49"/>
      <c r="BH44" s="48"/>
      <c r="BI44" s="49"/>
      <c r="BJ44" s="48"/>
      <c r="BK44" s="49"/>
      <c r="BL44" s="48"/>
    </row>
    <row r="45" spans="1:64" ht="15">
      <c r="A45" s="64" t="s">
        <v>247</v>
      </c>
      <c r="B45" s="64" t="s">
        <v>245</v>
      </c>
      <c r="C45" s="65"/>
      <c r="D45" s="66"/>
      <c r="E45" s="67"/>
      <c r="F45" s="68"/>
      <c r="G45" s="65"/>
      <c r="H45" s="69"/>
      <c r="I45" s="70"/>
      <c r="J45" s="70"/>
      <c r="K45" s="34" t="s">
        <v>65</v>
      </c>
      <c r="L45" s="77">
        <v>59</v>
      </c>
      <c r="M45" s="77"/>
      <c r="N45" s="72"/>
      <c r="O45" s="79" t="s">
        <v>279</v>
      </c>
      <c r="P45" s="81">
        <v>43684.566099537034</v>
      </c>
      <c r="Q45" s="79" t="s">
        <v>314</v>
      </c>
      <c r="R45" s="79"/>
      <c r="S45" s="79"/>
      <c r="T45" s="79"/>
      <c r="U45" s="79"/>
      <c r="V45" s="82" t="s">
        <v>487</v>
      </c>
      <c r="W45" s="81">
        <v>43684.566099537034</v>
      </c>
      <c r="X45" s="82" t="s">
        <v>557</v>
      </c>
      <c r="Y45" s="79"/>
      <c r="Z45" s="79"/>
      <c r="AA45" s="83" t="s">
        <v>681</v>
      </c>
      <c r="AB45" s="83" t="s">
        <v>677</v>
      </c>
      <c r="AC45" s="79" t="b">
        <v>0</v>
      </c>
      <c r="AD45" s="79">
        <v>0</v>
      </c>
      <c r="AE45" s="83" t="s">
        <v>770</v>
      </c>
      <c r="AF45" s="79" t="b">
        <v>0</v>
      </c>
      <c r="AG45" s="79" t="s">
        <v>773</v>
      </c>
      <c r="AH45" s="79"/>
      <c r="AI45" s="83" t="s">
        <v>765</v>
      </c>
      <c r="AJ45" s="79" t="b">
        <v>0</v>
      </c>
      <c r="AK45" s="79">
        <v>0</v>
      </c>
      <c r="AL45" s="83" t="s">
        <v>765</v>
      </c>
      <c r="AM45" s="79" t="s">
        <v>776</v>
      </c>
      <c r="AN45" s="79" t="b">
        <v>0</v>
      </c>
      <c r="AO45" s="83" t="s">
        <v>677</v>
      </c>
      <c r="AP45" s="79" t="s">
        <v>176</v>
      </c>
      <c r="AQ45" s="79">
        <v>0</v>
      </c>
      <c r="AR45" s="79">
        <v>0</v>
      </c>
      <c r="AS45" s="79"/>
      <c r="AT45" s="79"/>
      <c r="AU45" s="79"/>
      <c r="AV45" s="79"/>
      <c r="AW45" s="79"/>
      <c r="AX45" s="79"/>
      <c r="AY45" s="79"/>
      <c r="AZ45" s="79"/>
      <c r="BA45">
        <v>5</v>
      </c>
      <c r="BB45" s="78" t="str">
        <f>REPLACE(INDEX(GroupVertices[Group],MATCH(Edges25[[#This Row],[Vertex 1]],GroupVertices[Vertex],0)),1,1,"")</f>
        <v>3</v>
      </c>
      <c r="BC45" s="78" t="str">
        <f>REPLACE(INDEX(GroupVertices[Group],MATCH(Edges25[[#This Row],[Vertex 2]],GroupVertices[Vertex],0)),1,1,"")</f>
        <v>3</v>
      </c>
      <c r="BD45" s="48"/>
      <c r="BE45" s="49"/>
      <c r="BF45" s="48"/>
      <c r="BG45" s="49"/>
      <c r="BH45" s="48"/>
      <c r="BI45" s="49"/>
      <c r="BJ45" s="48"/>
      <c r="BK45" s="49"/>
      <c r="BL45" s="48"/>
    </row>
    <row r="46" spans="1:64" ht="15">
      <c r="A46" s="64" t="s">
        <v>247</v>
      </c>
      <c r="B46" s="64" t="s">
        <v>245</v>
      </c>
      <c r="C46" s="65"/>
      <c r="D46" s="66"/>
      <c r="E46" s="67"/>
      <c r="F46" s="68"/>
      <c r="G46" s="65"/>
      <c r="H46" s="69"/>
      <c r="I46" s="70"/>
      <c r="J46" s="70"/>
      <c r="K46" s="34" t="s">
        <v>65</v>
      </c>
      <c r="L46" s="77">
        <v>60</v>
      </c>
      <c r="M46" s="77"/>
      <c r="N46" s="72"/>
      <c r="O46" s="79" t="s">
        <v>279</v>
      </c>
      <c r="P46" s="81">
        <v>43684.57509259259</v>
      </c>
      <c r="Q46" s="79" t="s">
        <v>315</v>
      </c>
      <c r="R46" s="79"/>
      <c r="S46" s="79"/>
      <c r="T46" s="79"/>
      <c r="U46" s="79"/>
      <c r="V46" s="82" t="s">
        <v>487</v>
      </c>
      <c r="W46" s="81">
        <v>43684.57509259259</v>
      </c>
      <c r="X46" s="82" t="s">
        <v>558</v>
      </c>
      <c r="Y46" s="79"/>
      <c r="Z46" s="79"/>
      <c r="AA46" s="83" t="s">
        <v>682</v>
      </c>
      <c r="AB46" s="83" t="s">
        <v>678</v>
      </c>
      <c r="AC46" s="79" t="b">
        <v>0</v>
      </c>
      <c r="AD46" s="79">
        <v>0</v>
      </c>
      <c r="AE46" s="83" t="s">
        <v>770</v>
      </c>
      <c r="AF46" s="79" t="b">
        <v>0</v>
      </c>
      <c r="AG46" s="79" t="s">
        <v>773</v>
      </c>
      <c r="AH46" s="79"/>
      <c r="AI46" s="83" t="s">
        <v>765</v>
      </c>
      <c r="AJ46" s="79" t="b">
        <v>0</v>
      </c>
      <c r="AK46" s="79">
        <v>0</v>
      </c>
      <c r="AL46" s="83" t="s">
        <v>765</v>
      </c>
      <c r="AM46" s="79" t="s">
        <v>776</v>
      </c>
      <c r="AN46" s="79" t="b">
        <v>0</v>
      </c>
      <c r="AO46" s="83" t="s">
        <v>678</v>
      </c>
      <c r="AP46" s="79" t="s">
        <v>176</v>
      </c>
      <c r="AQ46" s="79">
        <v>0</v>
      </c>
      <c r="AR46" s="79">
        <v>0</v>
      </c>
      <c r="AS46" s="79"/>
      <c r="AT46" s="79"/>
      <c r="AU46" s="79"/>
      <c r="AV46" s="79"/>
      <c r="AW46" s="79"/>
      <c r="AX46" s="79"/>
      <c r="AY46" s="79"/>
      <c r="AZ46" s="79"/>
      <c r="BA46">
        <v>5</v>
      </c>
      <c r="BB46" s="78" t="str">
        <f>REPLACE(INDEX(GroupVertices[Group],MATCH(Edges25[[#This Row],[Vertex 1]],GroupVertices[Vertex],0)),1,1,"")</f>
        <v>3</v>
      </c>
      <c r="BC46" s="78" t="str">
        <f>REPLACE(INDEX(GroupVertices[Group],MATCH(Edges25[[#This Row],[Vertex 2]],GroupVertices[Vertex],0)),1,1,"")</f>
        <v>3</v>
      </c>
      <c r="BD46" s="48"/>
      <c r="BE46" s="49"/>
      <c r="BF46" s="48"/>
      <c r="BG46" s="49"/>
      <c r="BH46" s="48"/>
      <c r="BI46" s="49"/>
      <c r="BJ46" s="48"/>
      <c r="BK46" s="49"/>
      <c r="BL46" s="48"/>
    </row>
    <row r="47" spans="1:64" ht="15">
      <c r="A47" s="64" t="s">
        <v>247</v>
      </c>
      <c r="B47" s="64" t="s">
        <v>245</v>
      </c>
      <c r="C47" s="65"/>
      <c r="D47" s="66"/>
      <c r="E47" s="67"/>
      <c r="F47" s="68"/>
      <c r="G47" s="65"/>
      <c r="H47" s="69"/>
      <c r="I47" s="70"/>
      <c r="J47" s="70"/>
      <c r="K47" s="34" t="s">
        <v>65</v>
      </c>
      <c r="L47" s="77">
        <v>61</v>
      </c>
      <c r="M47" s="77"/>
      <c r="N47" s="72"/>
      <c r="O47" s="79" t="s">
        <v>279</v>
      </c>
      <c r="P47" s="81">
        <v>43684.60126157408</v>
      </c>
      <c r="Q47" s="79" t="s">
        <v>316</v>
      </c>
      <c r="R47" s="79"/>
      <c r="S47" s="79"/>
      <c r="T47" s="79"/>
      <c r="U47" s="79"/>
      <c r="V47" s="82" t="s">
        <v>487</v>
      </c>
      <c r="W47" s="81">
        <v>43684.60126157408</v>
      </c>
      <c r="X47" s="82" t="s">
        <v>559</v>
      </c>
      <c r="Y47" s="79"/>
      <c r="Z47" s="79"/>
      <c r="AA47" s="83" t="s">
        <v>683</v>
      </c>
      <c r="AB47" s="83" t="s">
        <v>679</v>
      </c>
      <c r="AC47" s="79" t="b">
        <v>0</v>
      </c>
      <c r="AD47" s="79">
        <v>0</v>
      </c>
      <c r="AE47" s="83" t="s">
        <v>770</v>
      </c>
      <c r="AF47" s="79" t="b">
        <v>0</v>
      </c>
      <c r="AG47" s="79" t="s">
        <v>773</v>
      </c>
      <c r="AH47" s="79"/>
      <c r="AI47" s="83" t="s">
        <v>765</v>
      </c>
      <c r="AJ47" s="79" t="b">
        <v>0</v>
      </c>
      <c r="AK47" s="79">
        <v>0</v>
      </c>
      <c r="AL47" s="83" t="s">
        <v>765</v>
      </c>
      <c r="AM47" s="79" t="s">
        <v>776</v>
      </c>
      <c r="AN47" s="79" t="b">
        <v>0</v>
      </c>
      <c r="AO47" s="83" t="s">
        <v>679</v>
      </c>
      <c r="AP47" s="79" t="s">
        <v>176</v>
      </c>
      <c r="AQ47" s="79">
        <v>0</v>
      </c>
      <c r="AR47" s="79">
        <v>0</v>
      </c>
      <c r="AS47" s="79"/>
      <c r="AT47" s="79"/>
      <c r="AU47" s="79"/>
      <c r="AV47" s="79"/>
      <c r="AW47" s="79"/>
      <c r="AX47" s="79"/>
      <c r="AY47" s="79"/>
      <c r="AZ47" s="79"/>
      <c r="BA47">
        <v>5</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247</v>
      </c>
      <c r="B48" s="64" t="s">
        <v>245</v>
      </c>
      <c r="C48" s="65"/>
      <c r="D48" s="66"/>
      <c r="E48" s="67"/>
      <c r="F48" s="68"/>
      <c r="G48" s="65"/>
      <c r="H48" s="69"/>
      <c r="I48" s="70"/>
      <c r="J48" s="70"/>
      <c r="K48" s="34" t="s">
        <v>65</v>
      </c>
      <c r="L48" s="77">
        <v>62</v>
      </c>
      <c r="M48" s="77"/>
      <c r="N48" s="72"/>
      <c r="O48" s="79" t="s">
        <v>279</v>
      </c>
      <c r="P48" s="81">
        <v>43684.60309027778</v>
      </c>
      <c r="Q48" s="79" t="s">
        <v>317</v>
      </c>
      <c r="R48" s="79"/>
      <c r="S48" s="79"/>
      <c r="T48" s="79"/>
      <c r="U48" s="79"/>
      <c r="V48" s="82" t="s">
        <v>487</v>
      </c>
      <c r="W48" s="81">
        <v>43684.60309027778</v>
      </c>
      <c r="X48" s="82" t="s">
        <v>560</v>
      </c>
      <c r="Y48" s="79"/>
      <c r="Z48" s="79"/>
      <c r="AA48" s="83" t="s">
        <v>684</v>
      </c>
      <c r="AB48" s="83" t="s">
        <v>679</v>
      </c>
      <c r="AC48" s="79" t="b">
        <v>0</v>
      </c>
      <c r="AD48" s="79">
        <v>0</v>
      </c>
      <c r="AE48" s="83" t="s">
        <v>770</v>
      </c>
      <c r="AF48" s="79" t="b">
        <v>0</v>
      </c>
      <c r="AG48" s="79" t="s">
        <v>773</v>
      </c>
      <c r="AH48" s="79"/>
      <c r="AI48" s="83" t="s">
        <v>765</v>
      </c>
      <c r="AJ48" s="79" t="b">
        <v>0</v>
      </c>
      <c r="AK48" s="79">
        <v>0</v>
      </c>
      <c r="AL48" s="83" t="s">
        <v>765</v>
      </c>
      <c r="AM48" s="79" t="s">
        <v>776</v>
      </c>
      <c r="AN48" s="79" t="b">
        <v>0</v>
      </c>
      <c r="AO48" s="83" t="s">
        <v>679</v>
      </c>
      <c r="AP48" s="79" t="s">
        <v>176</v>
      </c>
      <c r="AQ48" s="79">
        <v>0</v>
      </c>
      <c r="AR48" s="79">
        <v>0</v>
      </c>
      <c r="AS48" s="79"/>
      <c r="AT48" s="79"/>
      <c r="AU48" s="79"/>
      <c r="AV48" s="79"/>
      <c r="AW48" s="79"/>
      <c r="AX48" s="79"/>
      <c r="AY48" s="79"/>
      <c r="AZ48" s="79"/>
      <c r="BA48">
        <v>5</v>
      </c>
      <c r="BB48" s="78" t="str">
        <f>REPLACE(INDEX(GroupVertices[Group],MATCH(Edges25[[#This Row],[Vertex 1]],GroupVertices[Vertex],0)),1,1,"")</f>
        <v>3</v>
      </c>
      <c r="BC48" s="78" t="str">
        <f>REPLACE(INDEX(GroupVertices[Group],MATCH(Edges25[[#This Row],[Vertex 2]],GroupVertices[Vertex],0)),1,1,"")</f>
        <v>3</v>
      </c>
      <c r="BD48" s="48"/>
      <c r="BE48" s="49"/>
      <c r="BF48" s="48"/>
      <c r="BG48" s="49"/>
      <c r="BH48" s="48"/>
      <c r="BI48" s="49"/>
      <c r="BJ48" s="48"/>
      <c r="BK48" s="49"/>
      <c r="BL48" s="48"/>
    </row>
    <row r="49" spans="1:64" ht="15">
      <c r="A49" s="64" t="s">
        <v>246</v>
      </c>
      <c r="B49" s="64" t="s">
        <v>268</v>
      </c>
      <c r="C49" s="65"/>
      <c r="D49" s="66"/>
      <c r="E49" s="67"/>
      <c r="F49" s="68"/>
      <c r="G49" s="65"/>
      <c r="H49" s="69"/>
      <c r="I49" s="70"/>
      <c r="J49" s="70"/>
      <c r="K49" s="34" t="s">
        <v>65</v>
      </c>
      <c r="L49" s="77">
        <v>63</v>
      </c>
      <c r="M49" s="77"/>
      <c r="N49" s="72"/>
      <c r="O49" s="79" t="s">
        <v>279</v>
      </c>
      <c r="P49" s="81">
        <v>43684.470671296294</v>
      </c>
      <c r="Q49" s="79" t="s">
        <v>318</v>
      </c>
      <c r="R49" s="79"/>
      <c r="S49" s="79"/>
      <c r="T49" s="79" t="s">
        <v>445</v>
      </c>
      <c r="U49" s="82" t="s">
        <v>448</v>
      </c>
      <c r="V49" s="82" t="s">
        <v>448</v>
      </c>
      <c r="W49" s="81">
        <v>43684.470671296294</v>
      </c>
      <c r="X49" s="82" t="s">
        <v>561</v>
      </c>
      <c r="Y49" s="79"/>
      <c r="Z49" s="79"/>
      <c r="AA49" s="83" t="s">
        <v>685</v>
      </c>
      <c r="AB49" s="79"/>
      <c r="AC49" s="79" t="b">
        <v>0</v>
      </c>
      <c r="AD49" s="79">
        <v>7</v>
      </c>
      <c r="AE49" s="83" t="s">
        <v>765</v>
      </c>
      <c r="AF49" s="79" t="b">
        <v>0</v>
      </c>
      <c r="AG49" s="79" t="s">
        <v>773</v>
      </c>
      <c r="AH49" s="79"/>
      <c r="AI49" s="83" t="s">
        <v>765</v>
      </c>
      <c r="AJ49" s="79" t="b">
        <v>0</v>
      </c>
      <c r="AK49" s="79">
        <v>4</v>
      </c>
      <c r="AL49" s="83" t="s">
        <v>765</v>
      </c>
      <c r="AM49" s="79" t="s">
        <v>779</v>
      </c>
      <c r="AN49" s="79" t="b">
        <v>0</v>
      </c>
      <c r="AO49" s="83" t="s">
        <v>685</v>
      </c>
      <c r="AP49" s="79" t="s">
        <v>176</v>
      </c>
      <c r="AQ49" s="79">
        <v>0</v>
      </c>
      <c r="AR49" s="79">
        <v>0</v>
      </c>
      <c r="AS49" s="79"/>
      <c r="AT49" s="79"/>
      <c r="AU49" s="79"/>
      <c r="AV49" s="79"/>
      <c r="AW49" s="79"/>
      <c r="AX49" s="79"/>
      <c r="AY49" s="79"/>
      <c r="AZ49" s="79"/>
      <c r="BA49">
        <v>4</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18</v>
      </c>
      <c r="BK49" s="49">
        <v>100</v>
      </c>
      <c r="BL49" s="48">
        <v>18</v>
      </c>
    </row>
    <row r="50" spans="1:64" ht="15">
      <c r="A50" s="64" t="s">
        <v>246</v>
      </c>
      <c r="B50" s="64" t="s">
        <v>268</v>
      </c>
      <c r="C50" s="65"/>
      <c r="D50" s="66"/>
      <c r="E50" s="67"/>
      <c r="F50" s="68"/>
      <c r="G50" s="65"/>
      <c r="H50" s="69"/>
      <c r="I50" s="70"/>
      <c r="J50" s="70"/>
      <c r="K50" s="34" t="s">
        <v>65</v>
      </c>
      <c r="L50" s="77">
        <v>64</v>
      </c>
      <c r="M50" s="77"/>
      <c r="N50" s="72"/>
      <c r="O50" s="79" t="s">
        <v>280</v>
      </c>
      <c r="P50" s="81">
        <v>43684.479733796295</v>
      </c>
      <c r="Q50" s="79" t="s">
        <v>319</v>
      </c>
      <c r="R50" s="79"/>
      <c r="S50" s="79"/>
      <c r="T50" s="79"/>
      <c r="U50" s="79"/>
      <c r="V50" s="82" t="s">
        <v>486</v>
      </c>
      <c r="W50" s="81">
        <v>43684.479733796295</v>
      </c>
      <c r="X50" s="82" t="s">
        <v>562</v>
      </c>
      <c r="Y50" s="79"/>
      <c r="Z50" s="79"/>
      <c r="AA50" s="83" t="s">
        <v>686</v>
      </c>
      <c r="AB50" s="83" t="s">
        <v>685</v>
      </c>
      <c r="AC50" s="79" t="b">
        <v>0</v>
      </c>
      <c r="AD50" s="79">
        <v>0</v>
      </c>
      <c r="AE50" s="83" t="s">
        <v>770</v>
      </c>
      <c r="AF50" s="79" t="b">
        <v>0</v>
      </c>
      <c r="AG50" s="79" t="s">
        <v>773</v>
      </c>
      <c r="AH50" s="79"/>
      <c r="AI50" s="83" t="s">
        <v>765</v>
      </c>
      <c r="AJ50" s="79" t="b">
        <v>0</v>
      </c>
      <c r="AK50" s="79">
        <v>0</v>
      </c>
      <c r="AL50" s="83" t="s">
        <v>765</v>
      </c>
      <c r="AM50" s="79" t="s">
        <v>779</v>
      </c>
      <c r="AN50" s="79" t="b">
        <v>0</v>
      </c>
      <c r="AO50" s="83" t="s">
        <v>685</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v>0</v>
      </c>
      <c r="BE50" s="49">
        <v>0</v>
      </c>
      <c r="BF50" s="48">
        <v>0</v>
      </c>
      <c r="BG50" s="49">
        <v>0</v>
      </c>
      <c r="BH50" s="48">
        <v>0</v>
      </c>
      <c r="BI50" s="49">
        <v>0</v>
      </c>
      <c r="BJ50" s="48">
        <v>10</v>
      </c>
      <c r="BK50" s="49">
        <v>100</v>
      </c>
      <c r="BL50" s="48">
        <v>10</v>
      </c>
    </row>
    <row r="51" spans="1:64" ht="15">
      <c r="A51" s="64" t="s">
        <v>248</v>
      </c>
      <c r="B51" s="64" t="s">
        <v>248</v>
      </c>
      <c r="C51" s="65"/>
      <c r="D51" s="66"/>
      <c r="E51" s="67"/>
      <c r="F51" s="68"/>
      <c r="G51" s="65"/>
      <c r="H51" s="69"/>
      <c r="I51" s="70"/>
      <c r="J51" s="70"/>
      <c r="K51" s="34" t="s">
        <v>65</v>
      </c>
      <c r="L51" s="77">
        <v>81</v>
      </c>
      <c r="M51" s="77"/>
      <c r="N51" s="72"/>
      <c r="O51" s="79" t="s">
        <v>176</v>
      </c>
      <c r="P51" s="81">
        <v>43677.73804398148</v>
      </c>
      <c r="Q51" s="79" t="s">
        <v>320</v>
      </c>
      <c r="R51" s="82" t="s">
        <v>386</v>
      </c>
      <c r="S51" s="79" t="s">
        <v>443</v>
      </c>
      <c r="T51" s="79"/>
      <c r="U51" s="79"/>
      <c r="V51" s="82" t="s">
        <v>488</v>
      </c>
      <c r="W51" s="81">
        <v>43677.73804398148</v>
      </c>
      <c r="X51" s="82" t="s">
        <v>563</v>
      </c>
      <c r="Y51" s="79"/>
      <c r="Z51" s="79"/>
      <c r="AA51" s="83" t="s">
        <v>687</v>
      </c>
      <c r="AB51" s="79"/>
      <c r="AC51" s="79" t="b">
        <v>0</v>
      </c>
      <c r="AD51" s="79">
        <v>0</v>
      </c>
      <c r="AE51" s="83" t="s">
        <v>765</v>
      </c>
      <c r="AF51" s="79" t="b">
        <v>0</v>
      </c>
      <c r="AG51" s="79" t="s">
        <v>772</v>
      </c>
      <c r="AH51" s="79"/>
      <c r="AI51" s="83" t="s">
        <v>765</v>
      </c>
      <c r="AJ51" s="79" t="b">
        <v>0</v>
      </c>
      <c r="AK51" s="79">
        <v>0</v>
      </c>
      <c r="AL51" s="83" t="s">
        <v>765</v>
      </c>
      <c r="AM51" s="79" t="s">
        <v>777</v>
      </c>
      <c r="AN51" s="79" t="b">
        <v>0</v>
      </c>
      <c r="AO51" s="83" t="s">
        <v>687</v>
      </c>
      <c r="AP51" s="79" t="s">
        <v>176</v>
      </c>
      <c r="AQ51" s="79">
        <v>0</v>
      </c>
      <c r="AR51" s="79">
        <v>0</v>
      </c>
      <c r="AS51" s="79"/>
      <c r="AT51" s="79"/>
      <c r="AU51" s="79"/>
      <c r="AV51" s="79"/>
      <c r="AW51" s="79"/>
      <c r="AX51" s="79"/>
      <c r="AY51" s="79"/>
      <c r="AZ51" s="79"/>
      <c r="BA51">
        <v>6</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8</v>
      </c>
      <c r="BK51" s="49">
        <v>100</v>
      </c>
      <c r="BL51" s="48">
        <v>8</v>
      </c>
    </row>
    <row r="52" spans="1:64" ht="15">
      <c r="A52" s="64" t="s">
        <v>248</v>
      </c>
      <c r="B52" s="64" t="s">
        <v>248</v>
      </c>
      <c r="C52" s="65"/>
      <c r="D52" s="66"/>
      <c r="E52" s="67"/>
      <c r="F52" s="68"/>
      <c r="G52" s="65"/>
      <c r="H52" s="69"/>
      <c r="I52" s="70"/>
      <c r="J52" s="70"/>
      <c r="K52" s="34" t="s">
        <v>65</v>
      </c>
      <c r="L52" s="77">
        <v>82</v>
      </c>
      <c r="M52" s="77"/>
      <c r="N52" s="72"/>
      <c r="O52" s="79" t="s">
        <v>176</v>
      </c>
      <c r="P52" s="81">
        <v>43682.74542824074</v>
      </c>
      <c r="Q52" s="79" t="s">
        <v>321</v>
      </c>
      <c r="R52" s="82" t="s">
        <v>394</v>
      </c>
      <c r="S52" s="79" t="s">
        <v>443</v>
      </c>
      <c r="T52" s="79"/>
      <c r="U52" s="79"/>
      <c r="V52" s="82" t="s">
        <v>488</v>
      </c>
      <c r="W52" s="81">
        <v>43682.74542824074</v>
      </c>
      <c r="X52" s="82" t="s">
        <v>564</v>
      </c>
      <c r="Y52" s="79"/>
      <c r="Z52" s="79"/>
      <c r="AA52" s="83" t="s">
        <v>688</v>
      </c>
      <c r="AB52" s="79"/>
      <c r="AC52" s="79" t="b">
        <v>0</v>
      </c>
      <c r="AD52" s="79">
        <v>0</v>
      </c>
      <c r="AE52" s="83" t="s">
        <v>765</v>
      </c>
      <c r="AF52" s="79" t="b">
        <v>0</v>
      </c>
      <c r="AG52" s="79" t="s">
        <v>772</v>
      </c>
      <c r="AH52" s="79"/>
      <c r="AI52" s="83" t="s">
        <v>765</v>
      </c>
      <c r="AJ52" s="79" t="b">
        <v>0</v>
      </c>
      <c r="AK52" s="79">
        <v>0</v>
      </c>
      <c r="AL52" s="83" t="s">
        <v>765</v>
      </c>
      <c r="AM52" s="79" t="s">
        <v>777</v>
      </c>
      <c r="AN52" s="79" t="b">
        <v>0</v>
      </c>
      <c r="AO52" s="83" t="s">
        <v>688</v>
      </c>
      <c r="AP52" s="79" t="s">
        <v>176</v>
      </c>
      <c r="AQ52" s="79">
        <v>0</v>
      </c>
      <c r="AR52" s="79">
        <v>0</v>
      </c>
      <c r="AS52" s="79"/>
      <c r="AT52" s="79"/>
      <c r="AU52" s="79"/>
      <c r="AV52" s="79"/>
      <c r="AW52" s="79"/>
      <c r="AX52" s="79"/>
      <c r="AY52" s="79"/>
      <c r="AZ52" s="79"/>
      <c r="BA52">
        <v>6</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28</v>
      </c>
      <c r="BK52" s="49">
        <v>100</v>
      </c>
      <c r="BL52" s="48">
        <v>28</v>
      </c>
    </row>
    <row r="53" spans="1:64" ht="15">
      <c r="A53" s="64" t="s">
        <v>248</v>
      </c>
      <c r="B53" s="64" t="s">
        <v>248</v>
      </c>
      <c r="C53" s="65"/>
      <c r="D53" s="66"/>
      <c r="E53" s="67"/>
      <c r="F53" s="68"/>
      <c r="G53" s="65"/>
      <c r="H53" s="69"/>
      <c r="I53" s="70"/>
      <c r="J53" s="70"/>
      <c r="K53" s="34" t="s">
        <v>65</v>
      </c>
      <c r="L53" s="77">
        <v>83</v>
      </c>
      <c r="M53" s="77"/>
      <c r="N53" s="72"/>
      <c r="O53" s="79" t="s">
        <v>176</v>
      </c>
      <c r="P53" s="81">
        <v>43683.480474537035</v>
      </c>
      <c r="Q53" s="79" t="s">
        <v>322</v>
      </c>
      <c r="R53" s="82" t="s">
        <v>395</v>
      </c>
      <c r="S53" s="79" t="s">
        <v>443</v>
      </c>
      <c r="T53" s="79"/>
      <c r="U53" s="79"/>
      <c r="V53" s="82" t="s">
        <v>488</v>
      </c>
      <c r="W53" s="81">
        <v>43683.480474537035</v>
      </c>
      <c r="X53" s="82" t="s">
        <v>565</v>
      </c>
      <c r="Y53" s="79"/>
      <c r="Z53" s="79"/>
      <c r="AA53" s="83" t="s">
        <v>689</v>
      </c>
      <c r="AB53" s="79"/>
      <c r="AC53" s="79" t="b">
        <v>0</v>
      </c>
      <c r="AD53" s="79">
        <v>0</v>
      </c>
      <c r="AE53" s="83" t="s">
        <v>765</v>
      </c>
      <c r="AF53" s="79" t="b">
        <v>0</v>
      </c>
      <c r="AG53" s="79" t="s">
        <v>772</v>
      </c>
      <c r="AH53" s="79"/>
      <c r="AI53" s="83" t="s">
        <v>765</v>
      </c>
      <c r="AJ53" s="79" t="b">
        <v>0</v>
      </c>
      <c r="AK53" s="79">
        <v>0</v>
      </c>
      <c r="AL53" s="83" t="s">
        <v>765</v>
      </c>
      <c r="AM53" s="79" t="s">
        <v>777</v>
      </c>
      <c r="AN53" s="79" t="b">
        <v>0</v>
      </c>
      <c r="AO53" s="83" t="s">
        <v>689</v>
      </c>
      <c r="AP53" s="79" t="s">
        <v>176</v>
      </c>
      <c r="AQ53" s="79">
        <v>0</v>
      </c>
      <c r="AR53" s="79">
        <v>0</v>
      </c>
      <c r="AS53" s="79"/>
      <c r="AT53" s="79"/>
      <c r="AU53" s="79"/>
      <c r="AV53" s="79"/>
      <c r="AW53" s="79"/>
      <c r="AX53" s="79"/>
      <c r="AY53" s="79"/>
      <c r="AZ53" s="79"/>
      <c r="BA53">
        <v>6</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30</v>
      </c>
      <c r="BK53" s="49">
        <v>100</v>
      </c>
      <c r="BL53" s="48">
        <v>30</v>
      </c>
    </row>
    <row r="54" spans="1:64" ht="15">
      <c r="A54" s="64" t="s">
        <v>248</v>
      </c>
      <c r="B54" s="64" t="s">
        <v>248</v>
      </c>
      <c r="C54" s="65"/>
      <c r="D54" s="66"/>
      <c r="E54" s="67"/>
      <c r="F54" s="68"/>
      <c r="G54" s="65"/>
      <c r="H54" s="69"/>
      <c r="I54" s="70"/>
      <c r="J54" s="70"/>
      <c r="K54" s="34" t="s">
        <v>65</v>
      </c>
      <c r="L54" s="77">
        <v>84</v>
      </c>
      <c r="M54" s="77"/>
      <c r="N54" s="72"/>
      <c r="O54" s="79" t="s">
        <v>176</v>
      </c>
      <c r="P54" s="81">
        <v>43684.49549768519</v>
      </c>
      <c r="Q54" s="79" t="s">
        <v>323</v>
      </c>
      <c r="R54" s="82" t="s">
        <v>396</v>
      </c>
      <c r="S54" s="79" t="s">
        <v>443</v>
      </c>
      <c r="T54" s="79"/>
      <c r="U54" s="79"/>
      <c r="V54" s="82" t="s">
        <v>488</v>
      </c>
      <c r="W54" s="81">
        <v>43684.49549768519</v>
      </c>
      <c r="X54" s="82" t="s">
        <v>566</v>
      </c>
      <c r="Y54" s="79"/>
      <c r="Z54" s="79"/>
      <c r="AA54" s="83" t="s">
        <v>690</v>
      </c>
      <c r="AB54" s="79"/>
      <c r="AC54" s="79" t="b">
        <v>0</v>
      </c>
      <c r="AD54" s="79">
        <v>0</v>
      </c>
      <c r="AE54" s="83" t="s">
        <v>765</v>
      </c>
      <c r="AF54" s="79" t="b">
        <v>0</v>
      </c>
      <c r="AG54" s="79" t="s">
        <v>772</v>
      </c>
      <c r="AH54" s="79"/>
      <c r="AI54" s="83" t="s">
        <v>765</v>
      </c>
      <c r="AJ54" s="79" t="b">
        <v>0</v>
      </c>
      <c r="AK54" s="79">
        <v>0</v>
      </c>
      <c r="AL54" s="83" t="s">
        <v>765</v>
      </c>
      <c r="AM54" s="79" t="s">
        <v>777</v>
      </c>
      <c r="AN54" s="79" t="b">
        <v>0</v>
      </c>
      <c r="AO54" s="83" t="s">
        <v>690</v>
      </c>
      <c r="AP54" s="79" t="s">
        <v>176</v>
      </c>
      <c r="AQ54" s="79">
        <v>0</v>
      </c>
      <c r="AR54" s="79">
        <v>0</v>
      </c>
      <c r="AS54" s="79"/>
      <c r="AT54" s="79"/>
      <c r="AU54" s="79"/>
      <c r="AV54" s="79"/>
      <c r="AW54" s="79"/>
      <c r="AX54" s="79"/>
      <c r="AY54" s="79"/>
      <c r="AZ54" s="79"/>
      <c r="BA54">
        <v>6</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30</v>
      </c>
      <c r="BK54" s="49">
        <v>100</v>
      </c>
      <c r="BL54" s="48">
        <v>30</v>
      </c>
    </row>
    <row r="55" spans="1:64" ht="15">
      <c r="A55" s="64" t="s">
        <v>248</v>
      </c>
      <c r="B55" s="64" t="s">
        <v>248</v>
      </c>
      <c r="C55" s="65"/>
      <c r="D55" s="66"/>
      <c r="E55" s="67"/>
      <c r="F55" s="68"/>
      <c r="G55" s="65"/>
      <c r="H55" s="69"/>
      <c r="I55" s="70"/>
      <c r="J55" s="70"/>
      <c r="K55" s="34" t="s">
        <v>65</v>
      </c>
      <c r="L55" s="77">
        <v>85</v>
      </c>
      <c r="M55" s="77"/>
      <c r="N55" s="72"/>
      <c r="O55" s="79" t="s">
        <v>176</v>
      </c>
      <c r="P55" s="81">
        <v>43684.49561342593</v>
      </c>
      <c r="Q55" s="79" t="s">
        <v>324</v>
      </c>
      <c r="R55" s="82" t="s">
        <v>397</v>
      </c>
      <c r="S55" s="79" t="s">
        <v>443</v>
      </c>
      <c r="T55" s="79"/>
      <c r="U55" s="79"/>
      <c r="V55" s="82" t="s">
        <v>488</v>
      </c>
      <c r="W55" s="81">
        <v>43684.49561342593</v>
      </c>
      <c r="X55" s="82" t="s">
        <v>567</v>
      </c>
      <c r="Y55" s="79"/>
      <c r="Z55" s="79"/>
      <c r="AA55" s="83" t="s">
        <v>691</v>
      </c>
      <c r="AB55" s="79"/>
      <c r="AC55" s="79" t="b">
        <v>0</v>
      </c>
      <c r="AD55" s="79">
        <v>0</v>
      </c>
      <c r="AE55" s="83" t="s">
        <v>765</v>
      </c>
      <c r="AF55" s="79" t="b">
        <v>0</v>
      </c>
      <c r="AG55" s="79" t="s">
        <v>772</v>
      </c>
      <c r="AH55" s="79"/>
      <c r="AI55" s="83" t="s">
        <v>765</v>
      </c>
      <c r="AJ55" s="79" t="b">
        <v>0</v>
      </c>
      <c r="AK55" s="79">
        <v>0</v>
      </c>
      <c r="AL55" s="83" t="s">
        <v>765</v>
      </c>
      <c r="AM55" s="79" t="s">
        <v>777</v>
      </c>
      <c r="AN55" s="79" t="b">
        <v>0</v>
      </c>
      <c r="AO55" s="83" t="s">
        <v>691</v>
      </c>
      <c r="AP55" s="79" t="s">
        <v>176</v>
      </c>
      <c r="AQ55" s="79">
        <v>0</v>
      </c>
      <c r="AR55" s="79">
        <v>0</v>
      </c>
      <c r="AS55" s="79"/>
      <c r="AT55" s="79"/>
      <c r="AU55" s="79"/>
      <c r="AV55" s="79"/>
      <c r="AW55" s="79"/>
      <c r="AX55" s="79"/>
      <c r="AY55" s="79"/>
      <c r="AZ55" s="79"/>
      <c r="BA55">
        <v>6</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34</v>
      </c>
      <c r="BK55" s="49">
        <v>100</v>
      </c>
      <c r="BL55" s="48">
        <v>34</v>
      </c>
    </row>
    <row r="56" spans="1:64" ht="15">
      <c r="A56" s="64" t="s">
        <v>248</v>
      </c>
      <c r="B56" s="64" t="s">
        <v>248</v>
      </c>
      <c r="C56" s="65"/>
      <c r="D56" s="66"/>
      <c r="E56" s="67"/>
      <c r="F56" s="68"/>
      <c r="G56" s="65"/>
      <c r="H56" s="69"/>
      <c r="I56" s="70"/>
      <c r="J56" s="70"/>
      <c r="K56" s="34" t="s">
        <v>65</v>
      </c>
      <c r="L56" s="77">
        <v>86</v>
      </c>
      <c r="M56" s="77"/>
      <c r="N56" s="72"/>
      <c r="O56" s="79" t="s">
        <v>176</v>
      </c>
      <c r="P56" s="81">
        <v>43684.689155092594</v>
      </c>
      <c r="Q56" s="79" t="s">
        <v>325</v>
      </c>
      <c r="R56" s="82" t="s">
        <v>398</v>
      </c>
      <c r="S56" s="79" t="s">
        <v>443</v>
      </c>
      <c r="T56" s="79"/>
      <c r="U56" s="79"/>
      <c r="V56" s="82" t="s">
        <v>488</v>
      </c>
      <c r="W56" s="81">
        <v>43684.689155092594</v>
      </c>
      <c r="X56" s="82" t="s">
        <v>568</v>
      </c>
      <c r="Y56" s="79"/>
      <c r="Z56" s="79"/>
      <c r="AA56" s="83" t="s">
        <v>692</v>
      </c>
      <c r="AB56" s="79"/>
      <c r="AC56" s="79" t="b">
        <v>0</v>
      </c>
      <c r="AD56" s="79">
        <v>0</v>
      </c>
      <c r="AE56" s="83" t="s">
        <v>765</v>
      </c>
      <c r="AF56" s="79" t="b">
        <v>0</v>
      </c>
      <c r="AG56" s="79" t="s">
        <v>772</v>
      </c>
      <c r="AH56" s="79"/>
      <c r="AI56" s="83" t="s">
        <v>765</v>
      </c>
      <c r="AJ56" s="79" t="b">
        <v>0</v>
      </c>
      <c r="AK56" s="79">
        <v>0</v>
      </c>
      <c r="AL56" s="83" t="s">
        <v>765</v>
      </c>
      <c r="AM56" s="79" t="s">
        <v>777</v>
      </c>
      <c r="AN56" s="79" t="b">
        <v>0</v>
      </c>
      <c r="AO56" s="83" t="s">
        <v>692</v>
      </c>
      <c r="AP56" s="79" t="s">
        <v>176</v>
      </c>
      <c r="AQ56" s="79">
        <v>0</v>
      </c>
      <c r="AR56" s="79">
        <v>0</v>
      </c>
      <c r="AS56" s="79"/>
      <c r="AT56" s="79"/>
      <c r="AU56" s="79"/>
      <c r="AV56" s="79"/>
      <c r="AW56" s="79"/>
      <c r="AX56" s="79"/>
      <c r="AY56" s="79"/>
      <c r="AZ56" s="79"/>
      <c r="BA56">
        <v>6</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37</v>
      </c>
      <c r="BK56" s="49">
        <v>100</v>
      </c>
      <c r="BL56" s="48">
        <v>37</v>
      </c>
    </row>
    <row r="57" spans="1:64" ht="15">
      <c r="A57" s="64" t="s">
        <v>249</v>
      </c>
      <c r="B57" s="64" t="s">
        <v>249</v>
      </c>
      <c r="C57" s="65"/>
      <c r="D57" s="66"/>
      <c r="E57" s="67"/>
      <c r="F57" s="68"/>
      <c r="G57" s="65"/>
      <c r="H57" s="69"/>
      <c r="I57" s="70"/>
      <c r="J57" s="70"/>
      <c r="K57" s="34" t="s">
        <v>65</v>
      </c>
      <c r="L57" s="77">
        <v>87</v>
      </c>
      <c r="M57" s="77"/>
      <c r="N57" s="72"/>
      <c r="O57" s="79" t="s">
        <v>176</v>
      </c>
      <c r="P57" s="81">
        <v>43684.84240740741</v>
      </c>
      <c r="Q57" s="79" t="s">
        <v>326</v>
      </c>
      <c r="R57" s="82" t="s">
        <v>399</v>
      </c>
      <c r="S57" s="79" t="s">
        <v>443</v>
      </c>
      <c r="T57" s="79"/>
      <c r="U57" s="79"/>
      <c r="V57" s="82" t="s">
        <v>489</v>
      </c>
      <c r="W57" s="81">
        <v>43684.84240740741</v>
      </c>
      <c r="X57" s="82" t="s">
        <v>569</v>
      </c>
      <c r="Y57" s="79"/>
      <c r="Z57" s="79"/>
      <c r="AA57" s="83" t="s">
        <v>693</v>
      </c>
      <c r="AB57" s="79"/>
      <c r="AC57" s="79" t="b">
        <v>0</v>
      </c>
      <c r="AD57" s="79">
        <v>0</v>
      </c>
      <c r="AE57" s="83" t="s">
        <v>765</v>
      </c>
      <c r="AF57" s="79" t="b">
        <v>0</v>
      </c>
      <c r="AG57" s="79" t="s">
        <v>772</v>
      </c>
      <c r="AH57" s="79"/>
      <c r="AI57" s="83" t="s">
        <v>765</v>
      </c>
      <c r="AJ57" s="79" t="b">
        <v>0</v>
      </c>
      <c r="AK57" s="79">
        <v>0</v>
      </c>
      <c r="AL57" s="83" t="s">
        <v>765</v>
      </c>
      <c r="AM57" s="79" t="s">
        <v>776</v>
      </c>
      <c r="AN57" s="79" t="b">
        <v>0</v>
      </c>
      <c r="AO57" s="83" t="s">
        <v>693</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35</v>
      </c>
      <c r="BK57" s="49">
        <v>100</v>
      </c>
      <c r="BL57" s="48">
        <v>35</v>
      </c>
    </row>
    <row r="58" spans="1:64" ht="15">
      <c r="A58" s="64" t="s">
        <v>250</v>
      </c>
      <c r="B58" s="64" t="s">
        <v>250</v>
      </c>
      <c r="C58" s="65"/>
      <c r="D58" s="66"/>
      <c r="E58" s="67"/>
      <c r="F58" s="68"/>
      <c r="G58" s="65"/>
      <c r="H58" s="69"/>
      <c r="I58" s="70"/>
      <c r="J58" s="70"/>
      <c r="K58" s="34" t="s">
        <v>65</v>
      </c>
      <c r="L58" s="77">
        <v>88</v>
      </c>
      <c r="M58" s="77"/>
      <c r="N58" s="72"/>
      <c r="O58" s="79" t="s">
        <v>176</v>
      </c>
      <c r="P58" s="81">
        <v>43684.955196759256</v>
      </c>
      <c r="Q58" s="79" t="s">
        <v>327</v>
      </c>
      <c r="R58" s="82" t="s">
        <v>400</v>
      </c>
      <c r="S58" s="79" t="s">
        <v>443</v>
      </c>
      <c r="T58" s="79"/>
      <c r="U58" s="79"/>
      <c r="V58" s="82" t="s">
        <v>490</v>
      </c>
      <c r="W58" s="81">
        <v>43684.955196759256</v>
      </c>
      <c r="X58" s="82" t="s">
        <v>570</v>
      </c>
      <c r="Y58" s="79"/>
      <c r="Z58" s="79"/>
      <c r="AA58" s="83" t="s">
        <v>694</v>
      </c>
      <c r="AB58" s="79"/>
      <c r="AC58" s="79" t="b">
        <v>0</v>
      </c>
      <c r="AD58" s="79">
        <v>0</v>
      </c>
      <c r="AE58" s="83" t="s">
        <v>765</v>
      </c>
      <c r="AF58" s="79" t="b">
        <v>0</v>
      </c>
      <c r="AG58" s="79" t="s">
        <v>772</v>
      </c>
      <c r="AH58" s="79"/>
      <c r="AI58" s="83" t="s">
        <v>765</v>
      </c>
      <c r="AJ58" s="79" t="b">
        <v>0</v>
      </c>
      <c r="AK58" s="79">
        <v>0</v>
      </c>
      <c r="AL58" s="83" t="s">
        <v>765</v>
      </c>
      <c r="AM58" s="79" t="s">
        <v>775</v>
      </c>
      <c r="AN58" s="79" t="b">
        <v>0</v>
      </c>
      <c r="AO58" s="83" t="s">
        <v>694</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26</v>
      </c>
      <c r="BK58" s="49">
        <v>100</v>
      </c>
      <c r="BL58" s="48">
        <v>26</v>
      </c>
    </row>
    <row r="59" spans="1:64" ht="15">
      <c r="A59" s="64" t="s">
        <v>251</v>
      </c>
      <c r="B59" s="64" t="s">
        <v>251</v>
      </c>
      <c r="C59" s="65"/>
      <c r="D59" s="66"/>
      <c r="E59" s="67"/>
      <c r="F59" s="68"/>
      <c r="G59" s="65"/>
      <c r="H59" s="69"/>
      <c r="I59" s="70"/>
      <c r="J59" s="70"/>
      <c r="K59" s="34" t="s">
        <v>65</v>
      </c>
      <c r="L59" s="77">
        <v>89</v>
      </c>
      <c r="M59" s="77"/>
      <c r="N59" s="72"/>
      <c r="O59" s="79" t="s">
        <v>176</v>
      </c>
      <c r="P59" s="81">
        <v>43682.00237268519</v>
      </c>
      <c r="Q59" s="79" t="s">
        <v>328</v>
      </c>
      <c r="R59" s="82" t="s">
        <v>390</v>
      </c>
      <c r="S59" s="79" t="s">
        <v>443</v>
      </c>
      <c r="T59" s="79"/>
      <c r="U59" s="79"/>
      <c r="V59" s="82" t="s">
        <v>491</v>
      </c>
      <c r="W59" s="81">
        <v>43682.00237268519</v>
      </c>
      <c r="X59" s="82" t="s">
        <v>571</v>
      </c>
      <c r="Y59" s="79"/>
      <c r="Z59" s="79"/>
      <c r="AA59" s="83" t="s">
        <v>695</v>
      </c>
      <c r="AB59" s="79"/>
      <c r="AC59" s="79" t="b">
        <v>0</v>
      </c>
      <c r="AD59" s="79">
        <v>2</v>
      </c>
      <c r="AE59" s="83" t="s">
        <v>765</v>
      </c>
      <c r="AF59" s="79" t="b">
        <v>0</v>
      </c>
      <c r="AG59" s="79" t="s">
        <v>772</v>
      </c>
      <c r="AH59" s="79"/>
      <c r="AI59" s="83" t="s">
        <v>765</v>
      </c>
      <c r="AJ59" s="79" t="b">
        <v>0</v>
      </c>
      <c r="AK59" s="79">
        <v>1</v>
      </c>
      <c r="AL59" s="83" t="s">
        <v>765</v>
      </c>
      <c r="AM59" s="79" t="s">
        <v>779</v>
      </c>
      <c r="AN59" s="79" t="b">
        <v>0</v>
      </c>
      <c r="AO59" s="83" t="s">
        <v>695</v>
      </c>
      <c r="AP59" s="79" t="s">
        <v>176</v>
      </c>
      <c r="AQ59" s="79">
        <v>0</v>
      </c>
      <c r="AR59" s="79">
        <v>0</v>
      </c>
      <c r="AS59" s="79"/>
      <c r="AT59" s="79"/>
      <c r="AU59" s="79"/>
      <c r="AV59" s="79"/>
      <c r="AW59" s="79"/>
      <c r="AX59" s="79"/>
      <c r="AY59" s="79"/>
      <c r="AZ59" s="79"/>
      <c r="BA59">
        <v>2</v>
      </c>
      <c r="BB59" s="78" t="str">
        <f>REPLACE(INDEX(GroupVertices[Group],MATCH(Edges25[[#This Row],[Vertex 1]],GroupVertices[Vertex],0)),1,1,"")</f>
        <v>9</v>
      </c>
      <c r="BC59" s="78" t="str">
        <f>REPLACE(INDEX(GroupVertices[Group],MATCH(Edges25[[#This Row],[Vertex 2]],GroupVertices[Vertex],0)),1,1,"")</f>
        <v>9</v>
      </c>
      <c r="BD59" s="48">
        <v>0</v>
      </c>
      <c r="BE59" s="49">
        <v>0</v>
      </c>
      <c r="BF59" s="48">
        <v>0</v>
      </c>
      <c r="BG59" s="49">
        <v>0</v>
      </c>
      <c r="BH59" s="48">
        <v>0</v>
      </c>
      <c r="BI59" s="49">
        <v>0</v>
      </c>
      <c r="BJ59" s="48">
        <v>33</v>
      </c>
      <c r="BK59" s="49">
        <v>100</v>
      </c>
      <c r="BL59" s="48">
        <v>33</v>
      </c>
    </row>
    <row r="60" spans="1:64" ht="15">
      <c r="A60" s="64" t="s">
        <v>251</v>
      </c>
      <c r="B60" s="64" t="s">
        <v>251</v>
      </c>
      <c r="C60" s="65"/>
      <c r="D60" s="66"/>
      <c r="E60" s="67"/>
      <c r="F60" s="68"/>
      <c r="G60" s="65"/>
      <c r="H60" s="69"/>
      <c r="I60" s="70"/>
      <c r="J60" s="70"/>
      <c r="K60" s="34" t="s">
        <v>65</v>
      </c>
      <c r="L60" s="77">
        <v>90</v>
      </c>
      <c r="M60" s="77"/>
      <c r="N60" s="72"/>
      <c r="O60" s="79" t="s">
        <v>176</v>
      </c>
      <c r="P60" s="81">
        <v>43685.58846064815</v>
      </c>
      <c r="Q60" s="79" t="s">
        <v>329</v>
      </c>
      <c r="R60" s="82" t="s">
        <v>400</v>
      </c>
      <c r="S60" s="79" t="s">
        <v>443</v>
      </c>
      <c r="T60" s="79"/>
      <c r="U60" s="79"/>
      <c r="V60" s="82" t="s">
        <v>491</v>
      </c>
      <c r="W60" s="81">
        <v>43685.58846064815</v>
      </c>
      <c r="X60" s="82" t="s">
        <v>572</v>
      </c>
      <c r="Y60" s="79"/>
      <c r="Z60" s="79"/>
      <c r="AA60" s="83" t="s">
        <v>696</v>
      </c>
      <c r="AB60" s="79"/>
      <c r="AC60" s="79" t="b">
        <v>0</v>
      </c>
      <c r="AD60" s="79">
        <v>3</v>
      </c>
      <c r="AE60" s="83" t="s">
        <v>765</v>
      </c>
      <c r="AF60" s="79" t="b">
        <v>0</v>
      </c>
      <c r="AG60" s="79" t="s">
        <v>772</v>
      </c>
      <c r="AH60" s="79"/>
      <c r="AI60" s="83" t="s">
        <v>765</v>
      </c>
      <c r="AJ60" s="79" t="b">
        <v>0</v>
      </c>
      <c r="AK60" s="79">
        <v>0</v>
      </c>
      <c r="AL60" s="83" t="s">
        <v>765</v>
      </c>
      <c r="AM60" s="79" t="s">
        <v>779</v>
      </c>
      <c r="AN60" s="79" t="b">
        <v>0</v>
      </c>
      <c r="AO60" s="83" t="s">
        <v>696</v>
      </c>
      <c r="AP60" s="79" t="s">
        <v>176</v>
      </c>
      <c r="AQ60" s="79">
        <v>0</v>
      </c>
      <c r="AR60" s="79">
        <v>0</v>
      </c>
      <c r="AS60" s="79"/>
      <c r="AT60" s="79"/>
      <c r="AU60" s="79"/>
      <c r="AV60" s="79"/>
      <c r="AW60" s="79"/>
      <c r="AX60" s="79"/>
      <c r="AY60" s="79"/>
      <c r="AZ60" s="79"/>
      <c r="BA60">
        <v>2</v>
      </c>
      <c r="BB60" s="78" t="str">
        <f>REPLACE(INDEX(GroupVertices[Group],MATCH(Edges25[[#This Row],[Vertex 1]],GroupVertices[Vertex],0)),1,1,"")</f>
        <v>9</v>
      </c>
      <c r="BC60" s="78" t="str">
        <f>REPLACE(INDEX(GroupVertices[Group],MATCH(Edges25[[#This Row],[Vertex 2]],GroupVertices[Vertex],0)),1,1,"")</f>
        <v>9</v>
      </c>
      <c r="BD60" s="48">
        <v>0</v>
      </c>
      <c r="BE60" s="49">
        <v>0</v>
      </c>
      <c r="BF60" s="48">
        <v>0</v>
      </c>
      <c r="BG60" s="49">
        <v>0</v>
      </c>
      <c r="BH60" s="48">
        <v>0</v>
      </c>
      <c r="BI60" s="49">
        <v>0</v>
      </c>
      <c r="BJ60" s="48">
        <v>5</v>
      </c>
      <c r="BK60" s="49">
        <v>100</v>
      </c>
      <c r="BL60" s="48">
        <v>5</v>
      </c>
    </row>
    <row r="61" spans="1:64" ht="15">
      <c r="A61" s="64" t="s">
        <v>252</v>
      </c>
      <c r="B61" s="64" t="s">
        <v>252</v>
      </c>
      <c r="C61" s="65"/>
      <c r="D61" s="66"/>
      <c r="E61" s="67"/>
      <c r="F61" s="68"/>
      <c r="G61" s="65"/>
      <c r="H61" s="69"/>
      <c r="I61" s="70"/>
      <c r="J61" s="70"/>
      <c r="K61" s="34" t="s">
        <v>65</v>
      </c>
      <c r="L61" s="77">
        <v>91</v>
      </c>
      <c r="M61" s="77"/>
      <c r="N61" s="72"/>
      <c r="O61" s="79" t="s">
        <v>176</v>
      </c>
      <c r="P61" s="81">
        <v>43685.924479166664</v>
      </c>
      <c r="Q61" s="79" t="s">
        <v>330</v>
      </c>
      <c r="R61" s="82" t="s">
        <v>401</v>
      </c>
      <c r="S61" s="79" t="s">
        <v>443</v>
      </c>
      <c r="T61" s="79"/>
      <c r="U61" s="79"/>
      <c r="V61" s="82" t="s">
        <v>492</v>
      </c>
      <c r="W61" s="81">
        <v>43685.924479166664</v>
      </c>
      <c r="X61" s="82" t="s">
        <v>573</v>
      </c>
      <c r="Y61" s="79"/>
      <c r="Z61" s="79"/>
      <c r="AA61" s="83" t="s">
        <v>697</v>
      </c>
      <c r="AB61" s="79"/>
      <c r="AC61" s="79" t="b">
        <v>0</v>
      </c>
      <c r="AD61" s="79">
        <v>0</v>
      </c>
      <c r="AE61" s="83" t="s">
        <v>765</v>
      </c>
      <c r="AF61" s="79" t="b">
        <v>0</v>
      </c>
      <c r="AG61" s="79" t="s">
        <v>772</v>
      </c>
      <c r="AH61" s="79"/>
      <c r="AI61" s="83" t="s">
        <v>765</v>
      </c>
      <c r="AJ61" s="79" t="b">
        <v>0</v>
      </c>
      <c r="AK61" s="79">
        <v>0</v>
      </c>
      <c r="AL61" s="83" t="s">
        <v>765</v>
      </c>
      <c r="AM61" s="79" t="s">
        <v>775</v>
      </c>
      <c r="AN61" s="79" t="b">
        <v>0</v>
      </c>
      <c r="AO61" s="83" t="s">
        <v>697</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6</v>
      </c>
      <c r="BK61" s="49">
        <v>100</v>
      </c>
      <c r="BL61" s="48">
        <v>6</v>
      </c>
    </row>
    <row r="62" spans="1:64" ht="15">
      <c r="A62" s="64" t="s">
        <v>253</v>
      </c>
      <c r="B62" s="64" t="s">
        <v>257</v>
      </c>
      <c r="C62" s="65"/>
      <c r="D62" s="66"/>
      <c r="E62" s="67"/>
      <c r="F62" s="68"/>
      <c r="G62" s="65"/>
      <c r="H62" s="69"/>
      <c r="I62" s="70"/>
      <c r="J62" s="70"/>
      <c r="K62" s="34" t="s">
        <v>65</v>
      </c>
      <c r="L62" s="77">
        <v>92</v>
      </c>
      <c r="M62" s="77"/>
      <c r="N62" s="72"/>
      <c r="O62" s="79" t="s">
        <v>279</v>
      </c>
      <c r="P62" s="81">
        <v>43685.95068287037</v>
      </c>
      <c r="Q62" s="79" t="s">
        <v>331</v>
      </c>
      <c r="R62" s="82" t="s">
        <v>402</v>
      </c>
      <c r="S62" s="79" t="s">
        <v>443</v>
      </c>
      <c r="T62" s="79"/>
      <c r="U62" s="79"/>
      <c r="V62" s="82" t="s">
        <v>493</v>
      </c>
      <c r="W62" s="81">
        <v>43685.95068287037</v>
      </c>
      <c r="X62" s="82" t="s">
        <v>574</v>
      </c>
      <c r="Y62" s="79"/>
      <c r="Z62" s="79"/>
      <c r="AA62" s="83" t="s">
        <v>698</v>
      </c>
      <c r="AB62" s="79"/>
      <c r="AC62" s="79" t="b">
        <v>0</v>
      </c>
      <c r="AD62" s="79">
        <v>0</v>
      </c>
      <c r="AE62" s="83" t="s">
        <v>765</v>
      </c>
      <c r="AF62" s="79" t="b">
        <v>0</v>
      </c>
      <c r="AG62" s="79" t="s">
        <v>772</v>
      </c>
      <c r="AH62" s="79"/>
      <c r="AI62" s="83" t="s">
        <v>765</v>
      </c>
      <c r="AJ62" s="79" t="b">
        <v>0</v>
      </c>
      <c r="AK62" s="79">
        <v>4</v>
      </c>
      <c r="AL62" s="83" t="s">
        <v>702</v>
      </c>
      <c r="AM62" s="79" t="s">
        <v>780</v>
      </c>
      <c r="AN62" s="79" t="b">
        <v>0</v>
      </c>
      <c r="AO62" s="83" t="s">
        <v>702</v>
      </c>
      <c r="AP62" s="79" t="s">
        <v>176</v>
      </c>
      <c r="AQ62" s="79">
        <v>0</v>
      </c>
      <c r="AR62" s="79">
        <v>0</v>
      </c>
      <c r="AS62" s="79"/>
      <c r="AT62" s="79"/>
      <c r="AU62" s="79"/>
      <c r="AV62" s="79"/>
      <c r="AW62" s="79"/>
      <c r="AX62" s="79"/>
      <c r="AY62" s="79"/>
      <c r="AZ62" s="79"/>
      <c r="BA62">
        <v>1</v>
      </c>
      <c r="BB62" s="78" t="str">
        <f>REPLACE(INDEX(GroupVertices[Group],MATCH(Edges25[[#This Row],[Vertex 1]],GroupVertices[Vertex],0)),1,1,"")</f>
        <v>5</v>
      </c>
      <c r="BC62" s="78" t="str">
        <f>REPLACE(INDEX(GroupVertices[Group],MATCH(Edges25[[#This Row],[Vertex 2]],GroupVertices[Vertex],0)),1,1,"")</f>
        <v>5</v>
      </c>
      <c r="BD62" s="48">
        <v>0</v>
      </c>
      <c r="BE62" s="49">
        <v>0</v>
      </c>
      <c r="BF62" s="48">
        <v>0</v>
      </c>
      <c r="BG62" s="49">
        <v>0</v>
      </c>
      <c r="BH62" s="48">
        <v>0</v>
      </c>
      <c r="BI62" s="49">
        <v>0</v>
      </c>
      <c r="BJ62" s="48">
        <v>10</v>
      </c>
      <c r="BK62" s="49">
        <v>100</v>
      </c>
      <c r="BL62" s="48">
        <v>10</v>
      </c>
    </row>
    <row r="63" spans="1:64" ht="15">
      <c r="A63" s="64" t="s">
        <v>254</v>
      </c>
      <c r="B63" s="64" t="s">
        <v>257</v>
      </c>
      <c r="C63" s="65"/>
      <c r="D63" s="66"/>
      <c r="E63" s="67"/>
      <c r="F63" s="68"/>
      <c r="G63" s="65"/>
      <c r="H63" s="69"/>
      <c r="I63" s="70"/>
      <c r="J63" s="70"/>
      <c r="K63" s="34" t="s">
        <v>65</v>
      </c>
      <c r="L63" s="77">
        <v>93</v>
      </c>
      <c r="M63" s="77"/>
      <c r="N63" s="72"/>
      <c r="O63" s="79" t="s">
        <v>279</v>
      </c>
      <c r="P63" s="81">
        <v>43686.00409722222</v>
      </c>
      <c r="Q63" s="79" t="s">
        <v>331</v>
      </c>
      <c r="R63" s="82" t="s">
        <v>402</v>
      </c>
      <c r="S63" s="79" t="s">
        <v>443</v>
      </c>
      <c r="T63" s="79"/>
      <c r="U63" s="79"/>
      <c r="V63" s="82" t="s">
        <v>494</v>
      </c>
      <c r="W63" s="81">
        <v>43686.00409722222</v>
      </c>
      <c r="X63" s="82" t="s">
        <v>575</v>
      </c>
      <c r="Y63" s="79"/>
      <c r="Z63" s="79"/>
      <c r="AA63" s="83" t="s">
        <v>699</v>
      </c>
      <c r="AB63" s="79"/>
      <c r="AC63" s="79" t="b">
        <v>0</v>
      </c>
      <c r="AD63" s="79">
        <v>0</v>
      </c>
      <c r="AE63" s="83" t="s">
        <v>765</v>
      </c>
      <c r="AF63" s="79" t="b">
        <v>0</v>
      </c>
      <c r="AG63" s="79" t="s">
        <v>772</v>
      </c>
      <c r="AH63" s="79"/>
      <c r="AI63" s="83" t="s">
        <v>765</v>
      </c>
      <c r="AJ63" s="79" t="b">
        <v>0</v>
      </c>
      <c r="AK63" s="79">
        <v>4</v>
      </c>
      <c r="AL63" s="83" t="s">
        <v>702</v>
      </c>
      <c r="AM63" s="79" t="s">
        <v>776</v>
      </c>
      <c r="AN63" s="79" t="b">
        <v>0</v>
      </c>
      <c r="AO63" s="83" t="s">
        <v>702</v>
      </c>
      <c r="AP63" s="79" t="s">
        <v>176</v>
      </c>
      <c r="AQ63" s="79">
        <v>0</v>
      </c>
      <c r="AR63" s="79">
        <v>0</v>
      </c>
      <c r="AS63" s="79"/>
      <c r="AT63" s="79"/>
      <c r="AU63" s="79"/>
      <c r="AV63" s="79"/>
      <c r="AW63" s="79"/>
      <c r="AX63" s="79"/>
      <c r="AY63" s="79"/>
      <c r="AZ63" s="79"/>
      <c r="BA63">
        <v>1</v>
      </c>
      <c r="BB63" s="78" t="str">
        <f>REPLACE(INDEX(GroupVertices[Group],MATCH(Edges25[[#This Row],[Vertex 1]],GroupVertices[Vertex],0)),1,1,"")</f>
        <v>5</v>
      </c>
      <c r="BC63" s="78" t="str">
        <f>REPLACE(INDEX(GroupVertices[Group],MATCH(Edges25[[#This Row],[Vertex 2]],GroupVertices[Vertex],0)),1,1,"")</f>
        <v>5</v>
      </c>
      <c r="BD63" s="48">
        <v>0</v>
      </c>
      <c r="BE63" s="49">
        <v>0</v>
      </c>
      <c r="BF63" s="48">
        <v>0</v>
      </c>
      <c r="BG63" s="49">
        <v>0</v>
      </c>
      <c r="BH63" s="48">
        <v>0</v>
      </c>
      <c r="BI63" s="49">
        <v>0</v>
      </c>
      <c r="BJ63" s="48">
        <v>10</v>
      </c>
      <c r="BK63" s="49">
        <v>100</v>
      </c>
      <c r="BL63" s="48">
        <v>10</v>
      </c>
    </row>
    <row r="64" spans="1:64" ht="15">
      <c r="A64" s="64" t="s">
        <v>255</v>
      </c>
      <c r="B64" s="64" t="s">
        <v>257</v>
      </c>
      <c r="C64" s="65"/>
      <c r="D64" s="66"/>
      <c r="E64" s="67"/>
      <c r="F64" s="68"/>
      <c r="G64" s="65"/>
      <c r="H64" s="69"/>
      <c r="I64" s="70"/>
      <c r="J64" s="70"/>
      <c r="K64" s="34" t="s">
        <v>65</v>
      </c>
      <c r="L64" s="77">
        <v>94</v>
      </c>
      <c r="M64" s="77"/>
      <c r="N64" s="72"/>
      <c r="O64" s="79" t="s">
        <v>279</v>
      </c>
      <c r="P64" s="81">
        <v>43686.00667824074</v>
      </c>
      <c r="Q64" s="79" t="s">
        <v>331</v>
      </c>
      <c r="R64" s="82" t="s">
        <v>402</v>
      </c>
      <c r="S64" s="79" t="s">
        <v>443</v>
      </c>
      <c r="T64" s="79"/>
      <c r="U64" s="79"/>
      <c r="V64" s="82" t="s">
        <v>495</v>
      </c>
      <c r="W64" s="81">
        <v>43686.00667824074</v>
      </c>
      <c r="X64" s="82" t="s">
        <v>576</v>
      </c>
      <c r="Y64" s="79"/>
      <c r="Z64" s="79"/>
      <c r="AA64" s="83" t="s">
        <v>700</v>
      </c>
      <c r="AB64" s="79"/>
      <c r="AC64" s="79" t="b">
        <v>0</v>
      </c>
      <c r="AD64" s="79">
        <v>0</v>
      </c>
      <c r="AE64" s="83" t="s">
        <v>765</v>
      </c>
      <c r="AF64" s="79" t="b">
        <v>0</v>
      </c>
      <c r="AG64" s="79" t="s">
        <v>772</v>
      </c>
      <c r="AH64" s="79"/>
      <c r="AI64" s="83" t="s">
        <v>765</v>
      </c>
      <c r="AJ64" s="79" t="b">
        <v>0</v>
      </c>
      <c r="AK64" s="79">
        <v>4</v>
      </c>
      <c r="AL64" s="83" t="s">
        <v>702</v>
      </c>
      <c r="AM64" s="79" t="s">
        <v>776</v>
      </c>
      <c r="AN64" s="79" t="b">
        <v>0</v>
      </c>
      <c r="AO64" s="83" t="s">
        <v>702</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v>0</v>
      </c>
      <c r="BE64" s="49">
        <v>0</v>
      </c>
      <c r="BF64" s="48">
        <v>0</v>
      </c>
      <c r="BG64" s="49">
        <v>0</v>
      </c>
      <c r="BH64" s="48">
        <v>0</v>
      </c>
      <c r="BI64" s="49">
        <v>0</v>
      </c>
      <c r="BJ64" s="48">
        <v>10</v>
      </c>
      <c r="BK64" s="49">
        <v>100</v>
      </c>
      <c r="BL64" s="48">
        <v>10</v>
      </c>
    </row>
    <row r="65" spans="1:64" ht="15">
      <c r="A65" s="64" t="s">
        <v>256</v>
      </c>
      <c r="B65" s="64" t="s">
        <v>256</v>
      </c>
      <c r="C65" s="65"/>
      <c r="D65" s="66"/>
      <c r="E65" s="67"/>
      <c r="F65" s="68"/>
      <c r="G65" s="65"/>
      <c r="H65" s="69"/>
      <c r="I65" s="70"/>
      <c r="J65" s="70"/>
      <c r="K65" s="34" t="s">
        <v>65</v>
      </c>
      <c r="L65" s="77">
        <v>95</v>
      </c>
      <c r="M65" s="77"/>
      <c r="N65" s="72"/>
      <c r="O65" s="79" t="s">
        <v>176</v>
      </c>
      <c r="P65" s="81">
        <v>43686.18851851852</v>
      </c>
      <c r="Q65" s="79" t="s">
        <v>332</v>
      </c>
      <c r="R65" s="82" t="s">
        <v>402</v>
      </c>
      <c r="S65" s="79" t="s">
        <v>443</v>
      </c>
      <c r="T65" s="79"/>
      <c r="U65" s="79"/>
      <c r="V65" s="82" t="s">
        <v>496</v>
      </c>
      <c r="W65" s="81">
        <v>43686.18851851852</v>
      </c>
      <c r="X65" s="82" t="s">
        <v>577</v>
      </c>
      <c r="Y65" s="79"/>
      <c r="Z65" s="79"/>
      <c r="AA65" s="83" t="s">
        <v>701</v>
      </c>
      <c r="AB65" s="79"/>
      <c r="AC65" s="79" t="b">
        <v>0</v>
      </c>
      <c r="AD65" s="79">
        <v>0</v>
      </c>
      <c r="AE65" s="83" t="s">
        <v>765</v>
      </c>
      <c r="AF65" s="79" t="b">
        <v>0</v>
      </c>
      <c r="AG65" s="79" t="s">
        <v>772</v>
      </c>
      <c r="AH65" s="79"/>
      <c r="AI65" s="83" t="s">
        <v>765</v>
      </c>
      <c r="AJ65" s="79" t="b">
        <v>0</v>
      </c>
      <c r="AK65" s="79">
        <v>0</v>
      </c>
      <c r="AL65" s="83" t="s">
        <v>765</v>
      </c>
      <c r="AM65" s="79" t="s">
        <v>775</v>
      </c>
      <c r="AN65" s="79" t="b">
        <v>0</v>
      </c>
      <c r="AO65" s="83" t="s">
        <v>701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3</v>
      </c>
      <c r="BK65" s="49">
        <v>100</v>
      </c>
      <c r="BL65" s="48">
        <v>3</v>
      </c>
    </row>
    <row r="66" spans="1:64" ht="15">
      <c r="A66" s="64" t="s">
        <v>257</v>
      </c>
      <c r="B66" s="64" t="s">
        <v>257</v>
      </c>
      <c r="C66" s="65"/>
      <c r="D66" s="66"/>
      <c r="E66" s="67"/>
      <c r="F66" s="68"/>
      <c r="G66" s="65"/>
      <c r="H66" s="69"/>
      <c r="I66" s="70"/>
      <c r="J66" s="70"/>
      <c r="K66" s="34" t="s">
        <v>65</v>
      </c>
      <c r="L66" s="77">
        <v>96</v>
      </c>
      <c r="M66" s="77"/>
      <c r="N66" s="72"/>
      <c r="O66" s="79" t="s">
        <v>176</v>
      </c>
      <c r="P66" s="81">
        <v>43685.94875</v>
      </c>
      <c r="Q66" s="79" t="s">
        <v>333</v>
      </c>
      <c r="R66" s="82" t="s">
        <v>402</v>
      </c>
      <c r="S66" s="79" t="s">
        <v>443</v>
      </c>
      <c r="T66" s="79"/>
      <c r="U66" s="79"/>
      <c r="V66" s="82" t="s">
        <v>497</v>
      </c>
      <c r="W66" s="81">
        <v>43685.94875</v>
      </c>
      <c r="X66" s="82" t="s">
        <v>578</v>
      </c>
      <c r="Y66" s="79"/>
      <c r="Z66" s="79"/>
      <c r="AA66" s="83" t="s">
        <v>702</v>
      </c>
      <c r="AB66" s="79"/>
      <c r="AC66" s="79" t="b">
        <v>0</v>
      </c>
      <c r="AD66" s="79">
        <v>12</v>
      </c>
      <c r="AE66" s="83" t="s">
        <v>765</v>
      </c>
      <c r="AF66" s="79" t="b">
        <v>0</v>
      </c>
      <c r="AG66" s="79" t="s">
        <v>772</v>
      </c>
      <c r="AH66" s="79"/>
      <c r="AI66" s="83" t="s">
        <v>765</v>
      </c>
      <c r="AJ66" s="79" t="b">
        <v>0</v>
      </c>
      <c r="AK66" s="79">
        <v>4</v>
      </c>
      <c r="AL66" s="83" t="s">
        <v>765</v>
      </c>
      <c r="AM66" s="79" t="s">
        <v>775</v>
      </c>
      <c r="AN66" s="79" t="b">
        <v>0</v>
      </c>
      <c r="AO66" s="83" t="s">
        <v>702</v>
      </c>
      <c r="AP66" s="79" t="s">
        <v>176</v>
      </c>
      <c r="AQ66" s="79">
        <v>0</v>
      </c>
      <c r="AR66" s="79">
        <v>0</v>
      </c>
      <c r="AS66" s="79"/>
      <c r="AT66" s="79"/>
      <c r="AU66" s="79"/>
      <c r="AV66" s="79"/>
      <c r="AW66" s="79"/>
      <c r="AX66" s="79"/>
      <c r="AY66" s="79"/>
      <c r="AZ66" s="79"/>
      <c r="BA66">
        <v>1</v>
      </c>
      <c r="BB66" s="78" t="str">
        <f>REPLACE(INDEX(GroupVertices[Group],MATCH(Edges25[[#This Row],[Vertex 1]],GroupVertices[Vertex],0)),1,1,"")</f>
        <v>5</v>
      </c>
      <c r="BC66" s="78" t="str">
        <f>REPLACE(INDEX(GroupVertices[Group],MATCH(Edges25[[#This Row],[Vertex 2]],GroupVertices[Vertex],0)),1,1,"")</f>
        <v>5</v>
      </c>
      <c r="BD66" s="48">
        <v>0</v>
      </c>
      <c r="BE66" s="49">
        <v>0</v>
      </c>
      <c r="BF66" s="48">
        <v>0</v>
      </c>
      <c r="BG66" s="49">
        <v>0</v>
      </c>
      <c r="BH66" s="48">
        <v>0</v>
      </c>
      <c r="BI66" s="49">
        <v>0</v>
      </c>
      <c r="BJ66" s="48">
        <v>8</v>
      </c>
      <c r="BK66" s="49">
        <v>100</v>
      </c>
      <c r="BL66" s="48">
        <v>8</v>
      </c>
    </row>
    <row r="67" spans="1:64" ht="15">
      <c r="A67" s="64" t="s">
        <v>258</v>
      </c>
      <c r="B67" s="64" t="s">
        <v>257</v>
      </c>
      <c r="C67" s="65"/>
      <c r="D67" s="66"/>
      <c r="E67" s="67"/>
      <c r="F67" s="68"/>
      <c r="G67" s="65"/>
      <c r="H67" s="69"/>
      <c r="I67" s="70"/>
      <c r="J67" s="70"/>
      <c r="K67" s="34" t="s">
        <v>65</v>
      </c>
      <c r="L67" s="77">
        <v>97</v>
      </c>
      <c r="M67" s="77"/>
      <c r="N67" s="72"/>
      <c r="O67" s="79" t="s">
        <v>279</v>
      </c>
      <c r="P67" s="81">
        <v>43686.30074074074</v>
      </c>
      <c r="Q67" s="79" t="s">
        <v>331</v>
      </c>
      <c r="R67" s="82" t="s">
        <v>402</v>
      </c>
      <c r="S67" s="79" t="s">
        <v>443</v>
      </c>
      <c r="T67" s="79"/>
      <c r="U67" s="79"/>
      <c r="V67" s="82" t="s">
        <v>498</v>
      </c>
      <c r="W67" s="81">
        <v>43686.30074074074</v>
      </c>
      <c r="X67" s="82" t="s">
        <v>579</v>
      </c>
      <c r="Y67" s="79"/>
      <c r="Z67" s="79"/>
      <c r="AA67" s="83" t="s">
        <v>703</v>
      </c>
      <c r="AB67" s="79"/>
      <c r="AC67" s="79" t="b">
        <v>0</v>
      </c>
      <c r="AD67" s="79">
        <v>0</v>
      </c>
      <c r="AE67" s="83" t="s">
        <v>765</v>
      </c>
      <c r="AF67" s="79" t="b">
        <v>0</v>
      </c>
      <c r="AG67" s="79" t="s">
        <v>772</v>
      </c>
      <c r="AH67" s="79"/>
      <c r="AI67" s="83" t="s">
        <v>765</v>
      </c>
      <c r="AJ67" s="79" t="b">
        <v>0</v>
      </c>
      <c r="AK67" s="79">
        <v>0</v>
      </c>
      <c r="AL67" s="83" t="s">
        <v>702</v>
      </c>
      <c r="AM67" s="79" t="s">
        <v>779</v>
      </c>
      <c r="AN67" s="79" t="b">
        <v>0</v>
      </c>
      <c r="AO67" s="83" t="s">
        <v>702</v>
      </c>
      <c r="AP67" s="79" t="s">
        <v>176</v>
      </c>
      <c r="AQ67" s="79">
        <v>0</v>
      </c>
      <c r="AR67" s="79">
        <v>0</v>
      </c>
      <c r="AS67" s="79"/>
      <c r="AT67" s="79"/>
      <c r="AU67" s="79"/>
      <c r="AV67" s="79"/>
      <c r="AW67" s="79"/>
      <c r="AX67" s="79"/>
      <c r="AY67" s="79"/>
      <c r="AZ67" s="79"/>
      <c r="BA67">
        <v>1</v>
      </c>
      <c r="BB67" s="78" t="str">
        <f>REPLACE(INDEX(GroupVertices[Group],MATCH(Edges25[[#This Row],[Vertex 1]],GroupVertices[Vertex],0)),1,1,"")</f>
        <v>5</v>
      </c>
      <c r="BC67" s="78" t="str">
        <f>REPLACE(INDEX(GroupVertices[Group],MATCH(Edges25[[#This Row],[Vertex 2]],GroupVertices[Vertex],0)),1,1,"")</f>
        <v>5</v>
      </c>
      <c r="BD67" s="48">
        <v>0</v>
      </c>
      <c r="BE67" s="49">
        <v>0</v>
      </c>
      <c r="BF67" s="48">
        <v>0</v>
      </c>
      <c r="BG67" s="49">
        <v>0</v>
      </c>
      <c r="BH67" s="48">
        <v>0</v>
      </c>
      <c r="BI67" s="49">
        <v>0</v>
      </c>
      <c r="BJ67" s="48">
        <v>10</v>
      </c>
      <c r="BK67" s="49">
        <v>100</v>
      </c>
      <c r="BL67" s="48">
        <v>10</v>
      </c>
    </row>
    <row r="68" spans="1:64" ht="15">
      <c r="A68" s="64" t="s">
        <v>259</v>
      </c>
      <c r="B68" s="64" t="s">
        <v>259</v>
      </c>
      <c r="C68" s="65"/>
      <c r="D68" s="66"/>
      <c r="E68" s="67"/>
      <c r="F68" s="68"/>
      <c r="G68" s="65"/>
      <c r="H68" s="69"/>
      <c r="I68" s="70"/>
      <c r="J68" s="70"/>
      <c r="K68" s="34" t="s">
        <v>65</v>
      </c>
      <c r="L68" s="77">
        <v>98</v>
      </c>
      <c r="M68" s="77"/>
      <c r="N68" s="72"/>
      <c r="O68" s="79" t="s">
        <v>176</v>
      </c>
      <c r="P68" s="81">
        <v>43686.505833333336</v>
      </c>
      <c r="Q68" s="79" t="s">
        <v>334</v>
      </c>
      <c r="R68" s="82" t="s">
        <v>403</v>
      </c>
      <c r="S68" s="79" t="s">
        <v>443</v>
      </c>
      <c r="T68" s="79"/>
      <c r="U68" s="79"/>
      <c r="V68" s="82" t="s">
        <v>499</v>
      </c>
      <c r="W68" s="81">
        <v>43686.505833333336</v>
      </c>
      <c r="X68" s="82" t="s">
        <v>580</v>
      </c>
      <c r="Y68" s="79"/>
      <c r="Z68" s="79"/>
      <c r="AA68" s="83" t="s">
        <v>704</v>
      </c>
      <c r="AB68" s="79"/>
      <c r="AC68" s="79" t="b">
        <v>0</v>
      </c>
      <c r="AD68" s="79">
        <v>0</v>
      </c>
      <c r="AE68" s="83" t="s">
        <v>765</v>
      </c>
      <c r="AF68" s="79" t="b">
        <v>0</v>
      </c>
      <c r="AG68" s="79" t="s">
        <v>772</v>
      </c>
      <c r="AH68" s="79"/>
      <c r="AI68" s="83" t="s">
        <v>765</v>
      </c>
      <c r="AJ68" s="79" t="b">
        <v>0</v>
      </c>
      <c r="AK68" s="79">
        <v>0</v>
      </c>
      <c r="AL68" s="83" t="s">
        <v>765</v>
      </c>
      <c r="AM68" s="79" t="s">
        <v>775</v>
      </c>
      <c r="AN68" s="79" t="b">
        <v>0</v>
      </c>
      <c r="AO68" s="83" t="s">
        <v>704</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11</v>
      </c>
      <c r="BK68" s="49">
        <v>100</v>
      </c>
      <c r="BL68" s="48">
        <v>11</v>
      </c>
    </row>
    <row r="69" spans="1:64" ht="15">
      <c r="A69" s="64" t="s">
        <v>260</v>
      </c>
      <c r="B69" s="64" t="s">
        <v>260</v>
      </c>
      <c r="C69" s="65"/>
      <c r="D69" s="66"/>
      <c r="E69" s="67"/>
      <c r="F69" s="68"/>
      <c r="G69" s="65"/>
      <c r="H69" s="69"/>
      <c r="I69" s="70"/>
      <c r="J69" s="70"/>
      <c r="K69" s="34" t="s">
        <v>65</v>
      </c>
      <c r="L69" s="77">
        <v>99</v>
      </c>
      <c r="M69" s="77"/>
      <c r="N69" s="72"/>
      <c r="O69" s="79" t="s">
        <v>176</v>
      </c>
      <c r="P69" s="81">
        <v>43686.55494212963</v>
      </c>
      <c r="Q69" s="79" t="s">
        <v>335</v>
      </c>
      <c r="R69" s="82" t="s">
        <v>404</v>
      </c>
      <c r="S69" s="79" t="s">
        <v>443</v>
      </c>
      <c r="T69" s="79"/>
      <c r="U69" s="79"/>
      <c r="V69" s="82" t="s">
        <v>500</v>
      </c>
      <c r="W69" s="81">
        <v>43686.55494212963</v>
      </c>
      <c r="X69" s="82" t="s">
        <v>581</v>
      </c>
      <c r="Y69" s="79"/>
      <c r="Z69" s="79"/>
      <c r="AA69" s="83" t="s">
        <v>705</v>
      </c>
      <c r="AB69" s="79"/>
      <c r="AC69" s="79" t="b">
        <v>0</v>
      </c>
      <c r="AD69" s="79">
        <v>0</v>
      </c>
      <c r="AE69" s="83" t="s">
        <v>765</v>
      </c>
      <c r="AF69" s="79" t="b">
        <v>0</v>
      </c>
      <c r="AG69" s="79" t="s">
        <v>772</v>
      </c>
      <c r="AH69" s="79"/>
      <c r="AI69" s="83" t="s">
        <v>765</v>
      </c>
      <c r="AJ69" s="79" t="b">
        <v>0</v>
      </c>
      <c r="AK69" s="79">
        <v>0</v>
      </c>
      <c r="AL69" s="83" t="s">
        <v>765</v>
      </c>
      <c r="AM69" s="79" t="s">
        <v>777</v>
      </c>
      <c r="AN69" s="79" t="b">
        <v>0</v>
      </c>
      <c r="AO69" s="83" t="s">
        <v>705</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9</v>
      </c>
      <c r="BK69" s="49">
        <v>100</v>
      </c>
      <c r="BL69" s="48">
        <v>9</v>
      </c>
    </row>
    <row r="70" spans="1:64" ht="15">
      <c r="A70" s="64" t="s">
        <v>261</v>
      </c>
      <c r="B70" s="64" t="s">
        <v>266</v>
      </c>
      <c r="C70" s="65"/>
      <c r="D70" s="66"/>
      <c r="E70" s="67"/>
      <c r="F70" s="68"/>
      <c r="G70" s="65"/>
      <c r="H70" s="69"/>
      <c r="I70" s="70"/>
      <c r="J70" s="70"/>
      <c r="K70" s="34" t="s">
        <v>65</v>
      </c>
      <c r="L70" s="77">
        <v>100</v>
      </c>
      <c r="M70" s="77"/>
      <c r="N70" s="72"/>
      <c r="O70" s="79" t="s">
        <v>279</v>
      </c>
      <c r="P70" s="81">
        <v>43683.7862962963</v>
      </c>
      <c r="Q70" s="79" t="s">
        <v>306</v>
      </c>
      <c r="R70" s="79"/>
      <c r="S70" s="79"/>
      <c r="T70" s="79" t="s">
        <v>444</v>
      </c>
      <c r="U70" s="79"/>
      <c r="V70" s="82" t="s">
        <v>501</v>
      </c>
      <c r="W70" s="81">
        <v>43683.7862962963</v>
      </c>
      <c r="X70" s="82" t="s">
        <v>582</v>
      </c>
      <c r="Y70" s="79"/>
      <c r="Z70" s="79"/>
      <c r="AA70" s="83" t="s">
        <v>706</v>
      </c>
      <c r="AB70" s="79"/>
      <c r="AC70" s="79" t="b">
        <v>0</v>
      </c>
      <c r="AD70" s="79">
        <v>0</v>
      </c>
      <c r="AE70" s="83" t="s">
        <v>765</v>
      </c>
      <c r="AF70" s="79" t="b">
        <v>0</v>
      </c>
      <c r="AG70" s="79" t="s">
        <v>772</v>
      </c>
      <c r="AH70" s="79"/>
      <c r="AI70" s="83" t="s">
        <v>765</v>
      </c>
      <c r="AJ70" s="79" t="b">
        <v>0</v>
      </c>
      <c r="AK70" s="79">
        <v>8</v>
      </c>
      <c r="AL70" s="83" t="s">
        <v>715</v>
      </c>
      <c r="AM70" s="79" t="s">
        <v>776</v>
      </c>
      <c r="AN70" s="79" t="b">
        <v>0</v>
      </c>
      <c r="AO70" s="83" t="s">
        <v>715</v>
      </c>
      <c r="AP70" s="79" t="s">
        <v>176</v>
      </c>
      <c r="AQ70" s="79">
        <v>0</v>
      </c>
      <c r="AR70" s="79">
        <v>0</v>
      </c>
      <c r="AS70" s="79"/>
      <c r="AT70" s="79"/>
      <c r="AU70" s="79"/>
      <c r="AV70" s="79"/>
      <c r="AW70" s="79"/>
      <c r="AX70" s="79"/>
      <c r="AY70" s="79"/>
      <c r="AZ70" s="79"/>
      <c r="BA70">
        <v>2</v>
      </c>
      <c r="BB70" s="78" t="str">
        <f>REPLACE(INDEX(GroupVertices[Group],MATCH(Edges25[[#This Row],[Vertex 1]],GroupVertices[Vertex],0)),1,1,"")</f>
        <v>2</v>
      </c>
      <c r="BC70" s="78" t="str">
        <f>REPLACE(INDEX(GroupVertices[Group],MATCH(Edges25[[#This Row],[Vertex 2]],GroupVertices[Vertex],0)),1,1,"")</f>
        <v>2</v>
      </c>
      <c r="BD70" s="48">
        <v>0</v>
      </c>
      <c r="BE70" s="49">
        <v>0</v>
      </c>
      <c r="BF70" s="48">
        <v>0</v>
      </c>
      <c r="BG70" s="49">
        <v>0</v>
      </c>
      <c r="BH70" s="48">
        <v>0</v>
      </c>
      <c r="BI70" s="49">
        <v>0</v>
      </c>
      <c r="BJ70" s="48">
        <v>80</v>
      </c>
      <c r="BK70" s="49">
        <v>100</v>
      </c>
      <c r="BL70" s="48">
        <v>80</v>
      </c>
    </row>
    <row r="71" spans="1:64" ht="15">
      <c r="A71" s="64" t="s">
        <v>261</v>
      </c>
      <c r="B71" s="64" t="s">
        <v>266</v>
      </c>
      <c r="C71" s="65"/>
      <c r="D71" s="66"/>
      <c r="E71" s="67"/>
      <c r="F71" s="68"/>
      <c r="G71" s="65"/>
      <c r="H71" s="69"/>
      <c r="I71" s="70"/>
      <c r="J71" s="70"/>
      <c r="K71" s="34" t="s">
        <v>65</v>
      </c>
      <c r="L71" s="77">
        <v>101</v>
      </c>
      <c r="M71" s="77"/>
      <c r="N71" s="72"/>
      <c r="O71" s="79" t="s">
        <v>279</v>
      </c>
      <c r="P71" s="81">
        <v>43686.76771990741</v>
      </c>
      <c r="Q71" s="79" t="s">
        <v>336</v>
      </c>
      <c r="R71" s="82" t="s">
        <v>405</v>
      </c>
      <c r="S71" s="79" t="s">
        <v>443</v>
      </c>
      <c r="T71" s="79" t="s">
        <v>446</v>
      </c>
      <c r="U71" s="79"/>
      <c r="V71" s="82" t="s">
        <v>501</v>
      </c>
      <c r="W71" s="81">
        <v>43686.76771990741</v>
      </c>
      <c r="X71" s="82" t="s">
        <v>583</v>
      </c>
      <c r="Y71" s="79"/>
      <c r="Z71" s="79"/>
      <c r="AA71" s="83" t="s">
        <v>707</v>
      </c>
      <c r="AB71" s="79"/>
      <c r="AC71" s="79" t="b">
        <v>0</v>
      </c>
      <c r="AD71" s="79">
        <v>0</v>
      </c>
      <c r="AE71" s="83" t="s">
        <v>765</v>
      </c>
      <c r="AF71" s="79" t="b">
        <v>0</v>
      </c>
      <c r="AG71" s="79" t="s">
        <v>772</v>
      </c>
      <c r="AH71" s="79"/>
      <c r="AI71" s="83" t="s">
        <v>765</v>
      </c>
      <c r="AJ71" s="79" t="b">
        <v>0</v>
      </c>
      <c r="AK71" s="79">
        <v>0</v>
      </c>
      <c r="AL71" s="83" t="s">
        <v>716</v>
      </c>
      <c r="AM71" s="79" t="s">
        <v>776</v>
      </c>
      <c r="AN71" s="79" t="b">
        <v>0</v>
      </c>
      <c r="AO71" s="83" t="s">
        <v>716</v>
      </c>
      <c r="AP71" s="79" t="s">
        <v>176</v>
      </c>
      <c r="AQ71" s="79">
        <v>0</v>
      </c>
      <c r="AR71" s="79">
        <v>0</v>
      </c>
      <c r="AS71" s="79"/>
      <c r="AT71" s="79"/>
      <c r="AU71" s="79"/>
      <c r="AV71" s="79"/>
      <c r="AW71" s="79"/>
      <c r="AX71" s="79"/>
      <c r="AY71" s="79"/>
      <c r="AZ71" s="79"/>
      <c r="BA71">
        <v>2</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19</v>
      </c>
      <c r="BK71" s="49">
        <v>100</v>
      </c>
      <c r="BL71" s="48">
        <v>19</v>
      </c>
    </row>
    <row r="72" spans="1:64" ht="15">
      <c r="A72" s="64" t="s">
        <v>262</v>
      </c>
      <c r="B72" s="64" t="s">
        <v>266</v>
      </c>
      <c r="C72" s="65"/>
      <c r="D72" s="66"/>
      <c r="E72" s="67"/>
      <c r="F72" s="68"/>
      <c r="G72" s="65"/>
      <c r="H72" s="69"/>
      <c r="I72" s="70"/>
      <c r="J72" s="70"/>
      <c r="K72" s="34" t="s">
        <v>65</v>
      </c>
      <c r="L72" s="77">
        <v>102</v>
      </c>
      <c r="M72" s="77"/>
      <c r="N72" s="72"/>
      <c r="O72" s="79" t="s">
        <v>279</v>
      </c>
      <c r="P72" s="81">
        <v>43683.95334490741</v>
      </c>
      <c r="Q72" s="79" t="s">
        <v>306</v>
      </c>
      <c r="R72" s="79"/>
      <c r="S72" s="79"/>
      <c r="T72" s="79" t="s">
        <v>444</v>
      </c>
      <c r="U72" s="79"/>
      <c r="V72" s="82" t="s">
        <v>502</v>
      </c>
      <c r="W72" s="81">
        <v>43683.95334490741</v>
      </c>
      <c r="X72" s="82" t="s">
        <v>584</v>
      </c>
      <c r="Y72" s="79"/>
      <c r="Z72" s="79"/>
      <c r="AA72" s="83" t="s">
        <v>708</v>
      </c>
      <c r="AB72" s="79"/>
      <c r="AC72" s="79" t="b">
        <v>0</v>
      </c>
      <c r="AD72" s="79">
        <v>0</v>
      </c>
      <c r="AE72" s="83" t="s">
        <v>765</v>
      </c>
      <c r="AF72" s="79" t="b">
        <v>0</v>
      </c>
      <c r="AG72" s="79" t="s">
        <v>772</v>
      </c>
      <c r="AH72" s="79"/>
      <c r="AI72" s="83" t="s">
        <v>765</v>
      </c>
      <c r="AJ72" s="79" t="b">
        <v>0</v>
      </c>
      <c r="AK72" s="79">
        <v>8</v>
      </c>
      <c r="AL72" s="83" t="s">
        <v>715</v>
      </c>
      <c r="AM72" s="79" t="s">
        <v>778</v>
      </c>
      <c r="AN72" s="79" t="b">
        <v>0</v>
      </c>
      <c r="AO72" s="83" t="s">
        <v>715</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80</v>
      </c>
      <c r="BK72" s="49">
        <v>100</v>
      </c>
      <c r="BL72" s="48">
        <v>80</v>
      </c>
    </row>
    <row r="73" spans="1:64" ht="15">
      <c r="A73" s="64" t="s">
        <v>262</v>
      </c>
      <c r="B73" s="64" t="s">
        <v>266</v>
      </c>
      <c r="C73" s="65"/>
      <c r="D73" s="66"/>
      <c r="E73" s="67"/>
      <c r="F73" s="68"/>
      <c r="G73" s="65"/>
      <c r="H73" s="69"/>
      <c r="I73" s="70"/>
      <c r="J73" s="70"/>
      <c r="K73" s="34" t="s">
        <v>65</v>
      </c>
      <c r="L73" s="77">
        <v>103</v>
      </c>
      <c r="M73" s="77"/>
      <c r="N73" s="72"/>
      <c r="O73" s="79" t="s">
        <v>279</v>
      </c>
      <c r="P73" s="81">
        <v>43686.95390046296</v>
      </c>
      <c r="Q73" s="79" t="s">
        <v>336</v>
      </c>
      <c r="R73" s="82" t="s">
        <v>405</v>
      </c>
      <c r="S73" s="79" t="s">
        <v>443</v>
      </c>
      <c r="T73" s="79" t="s">
        <v>446</v>
      </c>
      <c r="U73" s="79"/>
      <c r="V73" s="82" t="s">
        <v>502</v>
      </c>
      <c r="W73" s="81">
        <v>43686.95390046296</v>
      </c>
      <c r="X73" s="82" t="s">
        <v>585</v>
      </c>
      <c r="Y73" s="79"/>
      <c r="Z73" s="79"/>
      <c r="AA73" s="83" t="s">
        <v>709</v>
      </c>
      <c r="AB73" s="79"/>
      <c r="AC73" s="79" t="b">
        <v>0</v>
      </c>
      <c r="AD73" s="79">
        <v>0</v>
      </c>
      <c r="AE73" s="83" t="s">
        <v>765</v>
      </c>
      <c r="AF73" s="79" t="b">
        <v>0</v>
      </c>
      <c r="AG73" s="79" t="s">
        <v>772</v>
      </c>
      <c r="AH73" s="79"/>
      <c r="AI73" s="83" t="s">
        <v>765</v>
      </c>
      <c r="AJ73" s="79" t="b">
        <v>0</v>
      </c>
      <c r="AK73" s="79">
        <v>0</v>
      </c>
      <c r="AL73" s="83" t="s">
        <v>716</v>
      </c>
      <c r="AM73" s="79" t="s">
        <v>778</v>
      </c>
      <c r="AN73" s="79" t="b">
        <v>0</v>
      </c>
      <c r="AO73" s="83" t="s">
        <v>716</v>
      </c>
      <c r="AP73" s="79" t="s">
        <v>176</v>
      </c>
      <c r="AQ73" s="79">
        <v>0</v>
      </c>
      <c r="AR73" s="79">
        <v>0</v>
      </c>
      <c r="AS73" s="79"/>
      <c r="AT73" s="79"/>
      <c r="AU73" s="79"/>
      <c r="AV73" s="79"/>
      <c r="AW73" s="79"/>
      <c r="AX73" s="79"/>
      <c r="AY73" s="79"/>
      <c r="AZ73" s="79"/>
      <c r="BA73">
        <v>2</v>
      </c>
      <c r="BB73" s="78" t="str">
        <f>REPLACE(INDEX(GroupVertices[Group],MATCH(Edges25[[#This Row],[Vertex 1]],GroupVertices[Vertex],0)),1,1,"")</f>
        <v>2</v>
      </c>
      <c r="BC73" s="78" t="str">
        <f>REPLACE(INDEX(GroupVertices[Group],MATCH(Edges25[[#This Row],[Vertex 2]],GroupVertices[Vertex],0)),1,1,"")</f>
        <v>2</v>
      </c>
      <c r="BD73" s="48">
        <v>0</v>
      </c>
      <c r="BE73" s="49">
        <v>0</v>
      </c>
      <c r="BF73" s="48">
        <v>0</v>
      </c>
      <c r="BG73" s="49">
        <v>0</v>
      </c>
      <c r="BH73" s="48">
        <v>0</v>
      </c>
      <c r="BI73" s="49">
        <v>0</v>
      </c>
      <c r="BJ73" s="48">
        <v>19</v>
      </c>
      <c r="BK73" s="49">
        <v>100</v>
      </c>
      <c r="BL73" s="48">
        <v>19</v>
      </c>
    </row>
    <row r="74" spans="1:64" ht="15">
      <c r="A74" s="64" t="s">
        <v>263</v>
      </c>
      <c r="B74" s="64" t="s">
        <v>266</v>
      </c>
      <c r="C74" s="65"/>
      <c r="D74" s="66"/>
      <c r="E74" s="67"/>
      <c r="F74" s="68"/>
      <c r="G74" s="65"/>
      <c r="H74" s="69"/>
      <c r="I74" s="70"/>
      <c r="J74" s="70"/>
      <c r="K74" s="34" t="s">
        <v>65</v>
      </c>
      <c r="L74" s="77">
        <v>104</v>
      </c>
      <c r="M74" s="77"/>
      <c r="N74" s="72"/>
      <c r="O74" s="79" t="s">
        <v>279</v>
      </c>
      <c r="P74" s="81">
        <v>43683.89986111111</v>
      </c>
      <c r="Q74" s="79" t="s">
        <v>306</v>
      </c>
      <c r="R74" s="79"/>
      <c r="S74" s="79"/>
      <c r="T74" s="79" t="s">
        <v>444</v>
      </c>
      <c r="U74" s="79"/>
      <c r="V74" s="82" t="s">
        <v>503</v>
      </c>
      <c r="W74" s="81">
        <v>43683.89986111111</v>
      </c>
      <c r="X74" s="82" t="s">
        <v>586</v>
      </c>
      <c r="Y74" s="79"/>
      <c r="Z74" s="79"/>
      <c r="AA74" s="83" t="s">
        <v>710</v>
      </c>
      <c r="AB74" s="79"/>
      <c r="AC74" s="79" t="b">
        <v>0</v>
      </c>
      <c r="AD74" s="79">
        <v>0</v>
      </c>
      <c r="AE74" s="83" t="s">
        <v>765</v>
      </c>
      <c r="AF74" s="79" t="b">
        <v>0</v>
      </c>
      <c r="AG74" s="79" t="s">
        <v>772</v>
      </c>
      <c r="AH74" s="79"/>
      <c r="AI74" s="83" t="s">
        <v>765</v>
      </c>
      <c r="AJ74" s="79" t="b">
        <v>0</v>
      </c>
      <c r="AK74" s="79">
        <v>8</v>
      </c>
      <c r="AL74" s="83" t="s">
        <v>715</v>
      </c>
      <c r="AM74" s="79" t="s">
        <v>776</v>
      </c>
      <c r="AN74" s="79" t="b">
        <v>0</v>
      </c>
      <c r="AO74" s="83" t="s">
        <v>715</v>
      </c>
      <c r="AP74" s="79" t="s">
        <v>176</v>
      </c>
      <c r="AQ74" s="79">
        <v>0</v>
      </c>
      <c r="AR74" s="79">
        <v>0</v>
      </c>
      <c r="AS74" s="79"/>
      <c r="AT74" s="79"/>
      <c r="AU74" s="79"/>
      <c r="AV74" s="79"/>
      <c r="AW74" s="79"/>
      <c r="AX74" s="79"/>
      <c r="AY74" s="79"/>
      <c r="AZ74" s="79"/>
      <c r="BA74">
        <v>2</v>
      </c>
      <c r="BB74" s="78" t="str">
        <f>REPLACE(INDEX(GroupVertices[Group],MATCH(Edges25[[#This Row],[Vertex 1]],GroupVertices[Vertex],0)),1,1,"")</f>
        <v>2</v>
      </c>
      <c r="BC74" s="78" t="str">
        <f>REPLACE(INDEX(GroupVertices[Group],MATCH(Edges25[[#This Row],[Vertex 2]],GroupVertices[Vertex],0)),1,1,"")</f>
        <v>2</v>
      </c>
      <c r="BD74" s="48">
        <v>0</v>
      </c>
      <c r="BE74" s="49">
        <v>0</v>
      </c>
      <c r="BF74" s="48">
        <v>0</v>
      </c>
      <c r="BG74" s="49">
        <v>0</v>
      </c>
      <c r="BH74" s="48">
        <v>0</v>
      </c>
      <c r="BI74" s="49">
        <v>0</v>
      </c>
      <c r="BJ74" s="48">
        <v>80</v>
      </c>
      <c r="BK74" s="49">
        <v>100</v>
      </c>
      <c r="BL74" s="48">
        <v>80</v>
      </c>
    </row>
    <row r="75" spans="1:64" ht="15">
      <c r="A75" s="64" t="s">
        <v>263</v>
      </c>
      <c r="B75" s="64" t="s">
        <v>266</v>
      </c>
      <c r="C75" s="65"/>
      <c r="D75" s="66"/>
      <c r="E75" s="67"/>
      <c r="F75" s="68"/>
      <c r="G75" s="65"/>
      <c r="H75" s="69"/>
      <c r="I75" s="70"/>
      <c r="J75" s="70"/>
      <c r="K75" s="34" t="s">
        <v>65</v>
      </c>
      <c r="L75" s="77">
        <v>105</v>
      </c>
      <c r="M75" s="77"/>
      <c r="N75" s="72"/>
      <c r="O75" s="79" t="s">
        <v>279</v>
      </c>
      <c r="P75" s="81">
        <v>43686.96130787037</v>
      </c>
      <c r="Q75" s="79" t="s">
        <v>336</v>
      </c>
      <c r="R75" s="82" t="s">
        <v>405</v>
      </c>
      <c r="S75" s="79" t="s">
        <v>443</v>
      </c>
      <c r="T75" s="79" t="s">
        <v>446</v>
      </c>
      <c r="U75" s="79"/>
      <c r="V75" s="82" t="s">
        <v>503</v>
      </c>
      <c r="W75" s="81">
        <v>43686.96130787037</v>
      </c>
      <c r="X75" s="82" t="s">
        <v>587</v>
      </c>
      <c r="Y75" s="79"/>
      <c r="Z75" s="79"/>
      <c r="AA75" s="83" t="s">
        <v>711</v>
      </c>
      <c r="AB75" s="79"/>
      <c r="AC75" s="79" t="b">
        <v>0</v>
      </c>
      <c r="AD75" s="79">
        <v>0</v>
      </c>
      <c r="AE75" s="83" t="s">
        <v>765</v>
      </c>
      <c r="AF75" s="79" t="b">
        <v>0</v>
      </c>
      <c r="AG75" s="79" t="s">
        <v>772</v>
      </c>
      <c r="AH75" s="79"/>
      <c r="AI75" s="83" t="s">
        <v>765</v>
      </c>
      <c r="AJ75" s="79" t="b">
        <v>0</v>
      </c>
      <c r="AK75" s="79">
        <v>0</v>
      </c>
      <c r="AL75" s="83" t="s">
        <v>716</v>
      </c>
      <c r="AM75" s="79" t="s">
        <v>776</v>
      </c>
      <c r="AN75" s="79" t="b">
        <v>0</v>
      </c>
      <c r="AO75" s="83" t="s">
        <v>716</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2</v>
      </c>
      <c r="BD75" s="48">
        <v>0</v>
      </c>
      <c r="BE75" s="49">
        <v>0</v>
      </c>
      <c r="BF75" s="48">
        <v>0</v>
      </c>
      <c r="BG75" s="49">
        <v>0</v>
      </c>
      <c r="BH75" s="48">
        <v>0</v>
      </c>
      <c r="BI75" s="49">
        <v>0</v>
      </c>
      <c r="BJ75" s="48">
        <v>19</v>
      </c>
      <c r="BK75" s="49">
        <v>100</v>
      </c>
      <c r="BL75" s="48">
        <v>19</v>
      </c>
    </row>
    <row r="76" spans="1:64" ht="15">
      <c r="A76" s="64" t="s">
        <v>264</v>
      </c>
      <c r="B76" s="64" t="s">
        <v>266</v>
      </c>
      <c r="C76" s="65"/>
      <c r="D76" s="66"/>
      <c r="E76" s="67"/>
      <c r="F76" s="68"/>
      <c r="G76" s="65"/>
      <c r="H76" s="69"/>
      <c r="I76" s="70"/>
      <c r="J76" s="70"/>
      <c r="K76" s="34" t="s">
        <v>65</v>
      </c>
      <c r="L76" s="77">
        <v>106</v>
      </c>
      <c r="M76" s="77"/>
      <c r="N76" s="72"/>
      <c r="O76" s="79" t="s">
        <v>279</v>
      </c>
      <c r="P76" s="81">
        <v>43683.8959837963</v>
      </c>
      <c r="Q76" s="79" t="s">
        <v>306</v>
      </c>
      <c r="R76" s="79"/>
      <c r="S76" s="79"/>
      <c r="T76" s="79" t="s">
        <v>444</v>
      </c>
      <c r="U76" s="79"/>
      <c r="V76" s="82" t="s">
        <v>504</v>
      </c>
      <c r="W76" s="81">
        <v>43683.8959837963</v>
      </c>
      <c r="X76" s="82" t="s">
        <v>588</v>
      </c>
      <c r="Y76" s="79"/>
      <c r="Z76" s="79"/>
      <c r="AA76" s="83" t="s">
        <v>712</v>
      </c>
      <c r="AB76" s="79"/>
      <c r="AC76" s="79" t="b">
        <v>0</v>
      </c>
      <c r="AD76" s="79">
        <v>0</v>
      </c>
      <c r="AE76" s="83" t="s">
        <v>765</v>
      </c>
      <c r="AF76" s="79" t="b">
        <v>0</v>
      </c>
      <c r="AG76" s="79" t="s">
        <v>772</v>
      </c>
      <c r="AH76" s="79"/>
      <c r="AI76" s="83" t="s">
        <v>765</v>
      </c>
      <c r="AJ76" s="79" t="b">
        <v>0</v>
      </c>
      <c r="AK76" s="79">
        <v>8</v>
      </c>
      <c r="AL76" s="83" t="s">
        <v>715</v>
      </c>
      <c r="AM76" s="79" t="s">
        <v>778</v>
      </c>
      <c r="AN76" s="79" t="b">
        <v>0</v>
      </c>
      <c r="AO76" s="83" t="s">
        <v>715</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2</v>
      </c>
      <c r="BD76" s="48">
        <v>0</v>
      </c>
      <c r="BE76" s="49">
        <v>0</v>
      </c>
      <c r="BF76" s="48">
        <v>0</v>
      </c>
      <c r="BG76" s="49">
        <v>0</v>
      </c>
      <c r="BH76" s="48">
        <v>0</v>
      </c>
      <c r="BI76" s="49">
        <v>0</v>
      </c>
      <c r="BJ76" s="48">
        <v>80</v>
      </c>
      <c r="BK76" s="49">
        <v>100</v>
      </c>
      <c r="BL76" s="48">
        <v>80</v>
      </c>
    </row>
    <row r="77" spans="1:64" ht="15">
      <c r="A77" s="64" t="s">
        <v>264</v>
      </c>
      <c r="B77" s="64" t="s">
        <v>266</v>
      </c>
      <c r="C77" s="65"/>
      <c r="D77" s="66"/>
      <c r="E77" s="67"/>
      <c r="F77" s="68"/>
      <c r="G77" s="65"/>
      <c r="H77" s="69"/>
      <c r="I77" s="70"/>
      <c r="J77" s="70"/>
      <c r="K77" s="34" t="s">
        <v>65</v>
      </c>
      <c r="L77" s="77">
        <v>107</v>
      </c>
      <c r="M77" s="77"/>
      <c r="N77" s="72"/>
      <c r="O77" s="79" t="s">
        <v>279</v>
      </c>
      <c r="P77" s="81">
        <v>43686.9665625</v>
      </c>
      <c r="Q77" s="79" t="s">
        <v>336</v>
      </c>
      <c r="R77" s="82" t="s">
        <v>405</v>
      </c>
      <c r="S77" s="79" t="s">
        <v>443</v>
      </c>
      <c r="T77" s="79" t="s">
        <v>446</v>
      </c>
      <c r="U77" s="79"/>
      <c r="V77" s="82" t="s">
        <v>504</v>
      </c>
      <c r="W77" s="81">
        <v>43686.9665625</v>
      </c>
      <c r="X77" s="82" t="s">
        <v>589</v>
      </c>
      <c r="Y77" s="79"/>
      <c r="Z77" s="79"/>
      <c r="AA77" s="83" t="s">
        <v>713</v>
      </c>
      <c r="AB77" s="79"/>
      <c r="AC77" s="79" t="b">
        <v>0</v>
      </c>
      <c r="AD77" s="79">
        <v>0</v>
      </c>
      <c r="AE77" s="83" t="s">
        <v>765</v>
      </c>
      <c r="AF77" s="79" t="b">
        <v>0</v>
      </c>
      <c r="AG77" s="79" t="s">
        <v>772</v>
      </c>
      <c r="AH77" s="79"/>
      <c r="AI77" s="83" t="s">
        <v>765</v>
      </c>
      <c r="AJ77" s="79" t="b">
        <v>0</v>
      </c>
      <c r="AK77" s="79">
        <v>0</v>
      </c>
      <c r="AL77" s="83" t="s">
        <v>716</v>
      </c>
      <c r="AM77" s="79" t="s">
        <v>778</v>
      </c>
      <c r="AN77" s="79" t="b">
        <v>0</v>
      </c>
      <c r="AO77" s="83" t="s">
        <v>716</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19</v>
      </c>
      <c r="BK77" s="49">
        <v>100</v>
      </c>
      <c r="BL77" s="48">
        <v>19</v>
      </c>
    </row>
    <row r="78" spans="1:64" ht="15">
      <c r="A78" s="64" t="s">
        <v>265</v>
      </c>
      <c r="B78" s="64" t="s">
        <v>265</v>
      </c>
      <c r="C78" s="65"/>
      <c r="D78" s="66"/>
      <c r="E78" s="67"/>
      <c r="F78" s="68"/>
      <c r="G78" s="65"/>
      <c r="H78" s="69"/>
      <c r="I78" s="70"/>
      <c r="J78" s="70"/>
      <c r="K78" s="34" t="s">
        <v>65</v>
      </c>
      <c r="L78" s="77">
        <v>108</v>
      </c>
      <c r="M78" s="77"/>
      <c r="N78" s="72"/>
      <c r="O78" s="79" t="s">
        <v>176</v>
      </c>
      <c r="P78" s="81">
        <v>43687.267175925925</v>
      </c>
      <c r="Q78" s="79" t="s">
        <v>337</v>
      </c>
      <c r="R78" s="82" t="s">
        <v>406</v>
      </c>
      <c r="S78" s="79" t="s">
        <v>443</v>
      </c>
      <c r="T78" s="79"/>
      <c r="U78" s="79"/>
      <c r="V78" s="82" t="s">
        <v>505</v>
      </c>
      <c r="W78" s="81">
        <v>43687.267175925925</v>
      </c>
      <c r="X78" s="82" t="s">
        <v>590</v>
      </c>
      <c r="Y78" s="79"/>
      <c r="Z78" s="79"/>
      <c r="AA78" s="83" t="s">
        <v>714</v>
      </c>
      <c r="AB78" s="79"/>
      <c r="AC78" s="79" t="b">
        <v>0</v>
      </c>
      <c r="AD78" s="79">
        <v>0</v>
      </c>
      <c r="AE78" s="83" t="s">
        <v>765</v>
      </c>
      <c r="AF78" s="79" t="b">
        <v>0</v>
      </c>
      <c r="AG78" s="79" t="s">
        <v>772</v>
      </c>
      <c r="AH78" s="79"/>
      <c r="AI78" s="83" t="s">
        <v>765</v>
      </c>
      <c r="AJ78" s="79" t="b">
        <v>0</v>
      </c>
      <c r="AK78" s="79">
        <v>0</v>
      </c>
      <c r="AL78" s="83" t="s">
        <v>765</v>
      </c>
      <c r="AM78" s="79" t="s">
        <v>775</v>
      </c>
      <c r="AN78" s="79" t="b">
        <v>0</v>
      </c>
      <c r="AO78" s="83" t="s">
        <v>714</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10</v>
      </c>
      <c r="BK78" s="49">
        <v>100</v>
      </c>
      <c r="BL78" s="48">
        <v>10</v>
      </c>
    </row>
    <row r="79" spans="1:64" ht="15">
      <c r="A79" s="64" t="s">
        <v>266</v>
      </c>
      <c r="B79" s="64" t="s">
        <v>266</v>
      </c>
      <c r="C79" s="65"/>
      <c r="D79" s="66"/>
      <c r="E79" s="67"/>
      <c r="F79" s="68"/>
      <c r="G79" s="65"/>
      <c r="H79" s="69"/>
      <c r="I79" s="70"/>
      <c r="J79" s="70"/>
      <c r="K79" s="34" t="s">
        <v>65</v>
      </c>
      <c r="L79" s="77">
        <v>109</v>
      </c>
      <c r="M79" s="77"/>
      <c r="N79" s="72"/>
      <c r="O79" s="79" t="s">
        <v>176</v>
      </c>
      <c r="P79" s="81">
        <v>43683.78538194444</v>
      </c>
      <c r="Q79" s="79" t="s">
        <v>338</v>
      </c>
      <c r="R79" s="82" t="s">
        <v>407</v>
      </c>
      <c r="S79" s="79" t="s">
        <v>443</v>
      </c>
      <c r="T79" s="79" t="s">
        <v>444</v>
      </c>
      <c r="U79" s="82" t="s">
        <v>449</v>
      </c>
      <c r="V79" s="82" t="s">
        <v>449</v>
      </c>
      <c r="W79" s="81">
        <v>43683.78538194444</v>
      </c>
      <c r="X79" s="82" t="s">
        <v>591</v>
      </c>
      <c r="Y79" s="79"/>
      <c r="Z79" s="79"/>
      <c r="AA79" s="83" t="s">
        <v>715</v>
      </c>
      <c r="AB79" s="79"/>
      <c r="AC79" s="79" t="b">
        <v>0</v>
      </c>
      <c r="AD79" s="79">
        <v>11</v>
      </c>
      <c r="AE79" s="83" t="s">
        <v>765</v>
      </c>
      <c r="AF79" s="79" t="b">
        <v>0</v>
      </c>
      <c r="AG79" s="79" t="s">
        <v>772</v>
      </c>
      <c r="AH79" s="79"/>
      <c r="AI79" s="83" t="s">
        <v>765</v>
      </c>
      <c r="AJ79" s="79" t="b">
        <v>0</v>
      </c>
      <c r="AK79" s="79">
        <v>8</v>
      </c>
      <c r="AL79" s="83" t="s">
        <v>765</v>
      </c>
      <c r="AM79" s="79" t="s">
        <v>776</v>
      </c>
      <c r="AN79" s="79" t="b">
        <v>0</v>
      </c>
      <c r="AO79" s="83" t="s">
        <v>715</v>
      </c>
      <c r="AP79" s="79" t="s">
        <v>176</v>
      </c>
      <c r="AQ79" s="79">
        <v>0</v>
      </c>
      <c r="AR79" s="79">
        <v>0</v>
      </c>
      <c r="AS79" s="79"/>
      <c r="AT79" s="79"/>
      <c r="AU79" s="79"/>
      <c r="AV79" s="79"/>
      <c r="AW79" s="79"/>
      <c r="AX79" s="79"/>
      <c r="AY79" s="79"/>
      <c r="AZ79" s="79"/>
      <c r="BA79">
        <v>2</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77</v>
      </c>
      <c r="BK79" s="49">
        <v>100</v>
      </c>
      <c r="BL79" s="48">
        <v>77</v>
      </c>
    </row>
    <row r="80" spans="1:64" ht="15">
      <c r="A80" s="64" t="s">
        <v>266</v>
      </c>
      <c r="B80" s="64" t="s">
        <v>266</v>
      </c>
      <c r="C80" s="65"/>
      <c r="D80" s="66"/>
      <c r="E80" s="67"/>
      <c r="F80" s="68"/>
      <c r="G80" s="65"/>
      <c r="H80" s="69"/>
      <c r="I80" s="70"/>
      <c r="J80" s="70"/>
      <c r="K80" s="34" t="s">
        <v>65</v>
      </c>
      <c r="L80" s="77">
        <v>110</v>
      </c>
      <c r="M80" s="77"/>
      <c r="N80" s="72"/>
      <c r="O80" s="79" t="s">
        <v>176</v>
      </c>
      <c r="P80" s="81">
        <v>43686.76708333333</v>
      </c>
      <c r="Q80" s="79" t="s">
        <v>339</v>
      </c>
      <c r="R80" s="82" t="s">
        <v>405</v>
      </c>
      <c r="S80" s="79" t="s">
        <v>443</v>
      </c>
      <c r="T80" s="79" t="s">
        <v>446</v>
      </c>
      <c r="U80" s="82" t="s">
        <v>450</v>
      </c>
      <c r="V80" s="82" t="s">
        <v>450</v>
      </c>
      <c r="W80" s="81">
        <v>43686.76708333333</v>
      </c>
      <c r="X80" s="82" t="s">
        <v>592</v>
      </c>
      <c r="Y80" s="79"/>
      <c r="Z80" s="79"/>
      <c r="AA80" s="83" t="s">
        <v>716</v>
      </c>
      <c r="AB80" s="79"/>
      <c r="AC80" s="79" t="b">
        <v>0</v>
      </c>
      <c r="AD80" s="79">
        <v>7</v>
      </c>
      <c r="AE80" s="83" t="s">
        <v>765</v>
      </c>
      <c r="AF80" s="79" t="b">
        <v>0</v>
      </c>
      <c r="AG80" s="79" t="s">
        <v>772</v>
      </c>
      <c r="AH80" s="79"/>
      <c r="AI80" s="83" t="s">
        <v>765</v>
      </c>
      <c r="AJ80" s="79" t="b">
        <v>0</v>
      </c>
      <c r="AK80" s="79">
        <v>4</v>
      </c>
      <c r="AL80" s="83" t="s">
        <v>765</v>
      </c>
      <c r="AM80" s="79" t="s">
        <v>776</v>
      </c>
      <c r="AN80" s="79" t="b">
        <v>0</v>
      </c>
      <c r="AO80" s="83" t="s">
        <v>716</v>
      </c>
      <c r="AP80" s="79" t="s">
        <v>176</v>
      </c>
      <c r="AQ80" s="79">
        <v>0</v>
      </c>
      <c r="AR80" s="79">
        <v>0</v>
      </c>
      <c r="AS80" s="79"/>
      <c r="AT80" s="79"/>
      <c r="AU80" s="79"/>
      <c r="AV80" s="79"/>
      <c r="AW80" s="79"/>
      <c r="AX80" s="79"/>
      <c r="AY80" s="79"/>
      <c r="AZ80" s="79"/>
      <c r="BA80">
        <v>2</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16</v>
      </c>
      <c r="BK80" s="49">
        <v>100</v>
      </c>
      <c r="BL80" s="48">
        <v>16</v>
      </c>
    </row>
    <row r="81" spans="1:64" ht="15">
      <c r="A81" s="64" t="s">
        <v>267</v>
      </c>
      <c r="B81" s="64" t="s">
        <v>266</v>
      </c>
      <c r="C81" s="65"/>
      <c r="D81" s="66"/>
      <c r="E81" s="67"/>
      <c r="F81" s="68"/>
      <c r="G81" s="65"/>
      <c r="H81" s="69"/>
      <c r="I81" s="70"/>
      <c r="J81" s="70"/>
      <c r="K81" s="34" t="s">
        <v>65</v>
      </c>
      <c r="L81" s="77">
        <v>111</v>
      </c>
      <c r="M81" s="77"/>
      <c r="N81" s="72"/>
      <c r="O81" s="79" t="s">
        <v>279</v>
      </c>
      <c r="P81" s="81">
        <v>43687.58559027778</v>
      </c>
      <c r="Q81" s="79" t="s">
        <v>336</v>
      </c>
      <c r="R81" s="82" t="s">
        <v>405</v>
      </c>
      <c r="S81" s="79" t="s">
        <v>443</v>
      </c>
      <c r="T81" s="79" t="s">
        <v>446</v>
      </c>
      <c r="U81" s="79"/>
      <c r="V81" s="82" t="s">
        <v>506</v>
      </c>
      <c r="W81" s="81">
        <v>43687.58559027778</v>
      </c>
      <c r="X81" s="82" t="s">
        <v>593</v>
      </c>
      <c r="Y81" s="79"/>
      <c r="Z81" s="79"/>
      <c r="AA81" s="83" t="s">
        <v>717</v>
      </c>
      <c r="AB81" s="79"/>
      <c r="AC81" s="79" t="b">
        <v>0</v>
      </c>
      <c r="AD81" s="79">
        <v>0</v>
      </c>
      <c r="AE81" s="83" t="s">
        <v>765</v>
      </c>
      <c r="AF81" s="79" t="b">
        <v>0</v>
      </c>
      <c r="AG81" s="79" t="s">
        <v>772</v>
      </c>
      <c r="AH81" s="79"/>
      <c r="AI81" s="83" t="s">
        <v>765</v>
      </c>
      <c r="AJ81" s="79" t="b">
        <v>0</v>
      </c>
      <c r="AK81" s="79">
        <v>0</v>
      </c>
      <c r="AL81" s="83" t="s">
        <v>716</v>
      </c>
      <c r="AM81" s="79" t="s">
        <v>776</v>
      </c>
      <c r="AN81" s="79" t="b">
        <v>0</v>
      </c>
      <c r="AO81" s="83" t="s">
        <v>716</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v>0</v>
      </c>
      <c r="BE81" s="49">
        <v>0</v>
      </c>
      <c r="BF81" s="48">
        <v>0</v>
      </c>
      <c r="BG81" s="49">
        <v>0</v>
      </c>
      <c r="BH81" s="48">
        <v>0</v>
      </c>
      <c r="BI81" s="49">
        <v>0</v>
      </c>
      <c r="BJ81" s="48">
        <v>19</v>
      </c>
      <c r="BK81" s="49">
        <v>100</v>
      </c>
      <c r="BL81" s="48">
        <v>19</v>
      </c>
    </row>
    <row r="82" spans="1:64" ht="15">
      <c r="A82" s="64" t="s">
        <v>268</v>
      </c>
      <c r="B82" s="64" t="s">
        <v>268</v>
      </c>
      <c r="C82" s="65"/>
      <c r="D82" s="66"/>
      <c r="E82" s="67"/>
      <c r="F82" s="68"/>
      <c r="G82" s="65"/>
      <c r="H82" s="69"/>
      <c r="I82" s="70"/>
      <c r="J82" s="70"/>
      <c r="K82" s="34" t="s">
        <v>65</v>
      </c>
      <c r="L82" s="77">
        <v>112</v>
      </c>
      <c r="M82" s="77"/>
      <c r="N82" s="72"/>
      <c r="O82" s="79" t="s">
        <v>176</v>
      </c>
      <c r="P82" s="81">
        <v>43681.60424768519</v>
      </c>
      <c r="Q82" s="82" t="s">
        <v>340</v>
      </c>
      <c r="R82" s="82" t="s">
        <v>408</v>
      </c>
      <c r="S82" s="79" t="s">
        <v>443</v>
      </c>
      <c r="T82" s="79"/>
      <c r="U82" s="79"/>
      <c r="V82" s="82" t="s">
        <v>507</v>
      </c>
      <c r="W82" s="81">
        <v>43681.60424768519</v>
      </c>
      <c r="X82" s="82" t="s">
        <v>594</v>
      </c>
      <c r="Y82" s="79"/>
      <c r="Z82" s="79"/>
      <c r="AA82" s="83" t="s">
        <v>718</v>
      </c>
      <c r="AB82" s="79"/>
      <c r="AC82" s="79" t="b">
        <v>0</v>
      </c>
      <c r="AD82" s="79">
        <v>0</v>
      </c>
      <c r="AE82" s="83" t="s">
        <v>765</v>
      </c>
      <c r="AF82" s="79" t="b">
        <v>0</v>
      </c>
      <c r="AG82" s="79" t="s">
        <v>774</v>
      </c>
      <c r="AH82" s="79"/>
      <c r="AI82" s="83" t="s">
        <v>765</v>
      </c>
      <c r="AJ82" s="79" t="b">
        <v>0</v>
      </c>
      <c r="AK82" s="79">
        <v>0</v>
      </c>
      <c r="AL82" s="83" t="s">
        <v>765</v>
      </c>
      <c r="AM82" s="79" t="s">
        <v>781</v>
      </c>
      <c r="AN82" s="79" t="b">
        <v>0</v>
      </c>
      <c r="AO82" s="83" t="s">
        <v>718</v>
      </c>
      <c r="AP82" s="79" t="s">
        <v>176</v>
      </c>
      <c r="AQ82" s="79">
        <v>0</v>
      </c>
      <c r="AR82" s="79">
        <v>0</v>
      </c>
      <c r="AS82" s="79"/>
      <c r="AT82" s="79"/>
      <c r="AU82" s="79"/>
      <c r="AV82" s="79"/>
      <c r="AW82" s="79"/>
      <c r="AX82" s="79"/>
      <c r="AY82" s="79"/>
      <c r="AZ82" s="79"/>
      <c r="BA82">
        <v>7</v>
      </c>
      <c r="BB82" s="78" t="str">
        <f>REPLACE(INDEX(GroupVertices[Group],MATCH(Edges25[[#This Row],[Vertex 1]],GroupVertices[Vertex],0)),1,1,"")</f>
        <v>3</v>
      </c>
      <c r="BC82" s="78" t="str">
        <f>REPLACE(INDEX(GroupVertices[Group],MATCH(Edges25[[#This Row],[Vertex 2]],GroupVertices[Vertex],0)),1,1,"")</f>
        <v>3</v>
      </c>
      <c r="BD82" s="48">
        <v>0</v>
      </c>
      <c r="BE82" s="49">
        <v>0</v>
      </c>
      <c r="BF82" s="48">
        <v>0</v>
      </c>
      <c r="BG82" s="49">
        <v>0</v>
      </c>
      <c r="BH82" s="48">
        <v>0</v>
      </c>
      <c r="BI82" s="49">
        <v>0</v>
      </c>
      <c r="BJ82" s="48">
        <v>0</v>
      </c>
      <c r="BK82" s="49">
        <v>0</v>
      </c>
      <c r="BL82" s="48">
        <v>0</v>
      </c>
    </row>
    <row r="83" spans="1:64" ht="15">
      <c r="A83" s="64" t="s">
        <v>268</v>
      </c>
      <c r="B83" s="64" t="s">
        <v>268</v>
      </c>
      <c r="C83" s="65"/>
      <c r="D83" s="66"/>
      <c r="E83" s="67"/>
      <c r="F83" s="68"/>
      <c r="G83" s="65"/>
      <c r="H83" s="69"/>
      <c r="I83" s="70"/>
      <c r="J83" s="70"/>
      <c r="K83" s="34" t="s">
        <v>65</v>
      </c>
      <c r="L83" s="77">
        <v>113</v>
      </c>
      <c r="M83" s="77"/>
      <c r="N83" s="72"/>
      <c r="O83" s="79" t="s">
        <v>176</v>
      </c>
      <c r="P83" s="81">
        <v>43683.55028935185</v>
      </c>
      <c r="Q83" s="79" t="s">
        <v>341</v>
      </c>
      <c r="R83" s="82" t="s">
        <v>409</v>
      </c>
      <c r="S83" s="79" t="s">
        <v>443</v>
      </c>
      <c r="T83" s="79"/>
      <c r="U83" s="79"/>
      <c r="V83" s="82" t="s">
        <v>507</v>
      </c>
      <c r="W83" s="81">
        <v>43683.55028935185</v>
      </c>
      <c r="X83" s="82" t="s">
        <v>595</v>
      </c>
      <c r="Y83" s="79"/>
      <c r="Z83" s="79"/>
      <c r="AA83" s="83" t="s">
        <v>719</v>
      </c>
      <c r="AB83" s="79"/>
      <c r="AC83" s="79" t="b">
        <v>0</v>
      </c>
      <c r="AD83" s="79">
        <v>1</v>
      </c>
      <c r="AE83" s="83" t="s">
        <v>765</v>
      </c>
      <c r="AF83" s="79" t="b">
        <v>0</v>
      </c>
      <c r="AG83" s="79" t="s">
        <v>772</v>
      </c>
      <c r="AH83" s="79"/>
      <c r="AI83" s="83" t="s">
        <v>765</v>
      </c>
      <c r="AJ83" s="79" t="b">
        <v>0</v>
      </c>
      <c r="AK83" s="79">
        <v>0</v>
      </c>
      <c r="AL83" s="83" t="s">
        <v>765</v>
      </c>
      <c r="AM83" s="79" t="s">
        <v>781</v>
      </c>
      <c r="AN83" s="79" t="b">
        <v>0</v>
      </c>
      <c r="AO83" s="83" t="s">
        <v>719</v>
      </c>
      <c r="AP83" s="79" t="s">
        <v>176</v>
      </c>
      <c r="AQ83" s="79">
        <v>0</v>
      </c>
      <c r="AR83" s="79">
        <v>0</v>
      </c>
      <c r="AS83" s="79"/>
      <c r="AT83" s="79"/>
      <c r="AU83" s="79"/>
      <c r="AV83" s="79"/>
      <c r="AW83" s="79"/>
      <c r="AX83" s="79"/>
      <c r="AY83" s="79"/>
      <c r="AZ83" s="79"/>
      <c r="BA83">
        <v>7</v>
      </c>
      <c r="BB83" s="78" t="str">
        <f>REPLACE(INDEX(GroupVertices[Group],MATCH(Edges25[[#This Row],[Vertex 1]],GroupVertices[Vertex],0)),1,1,"")</f>
        <v>3</v>
      </c>
      <c r="BC83" s="78" t="str">
        <f>REPLACE(INDEX(GroupVertices[Group],MATCH(Edges25[[#This Row],[Vertex 2]],GroupVertices[Vertex],0)),1,1,"")</f>
        <v>3</v>
      </c>
      <c r="BD83" s="48">
        <v>0</v>
      </c>
      <c r="BE83" s="49">
        <v>0</v>
      </c>
      <c r="BF83" s="48">
        <v>0</v>
      </c>
      <c r="BG83" s="49">
        <v>0</v>
      </c>
      <c r="BH83" s="48">
        <v>0</v>
      </c>
      <c r="BI83" s="49">
        <v>0</v>
      </c>
      <c r="BJ83" s="48">
        <v>26</v>
      </c>
      <c r="BK83" s="49">
        <v>100</v>
      </c>
      <c r="BL83" s="48">
        <v>26</v>
      </c>
    </row>
    <row r="84" spans="1:64" ht="15">
      <c r="A84" s="64" t="s">
        <v>268</v>
      </c>
      <c r="B84" s="64" t="s">
        <v>268</v>
      </c>
      <c r="C84" s="65"/>
      <c r="D84" s="66"/>
      <c r="E84" s="67"/>
      <c r="F84" s="68"/>
      <c r="G84" s="65"/>
      <c r="H84" s="69"/>
      <c r="I84" s="70"/>
      <c r="J84" s="70"/>
      <c r="K84" s="34" t="s">
        <v>65</v>
      </c>
      <c r="L84" s="77">
        <v>114</v>
      </c>
      <c r="M84" s="77"/>
      <c r="N84" s="72"/>
      <c r="O84" s="79" t="s">
        <v>176</v>
      </c>
      <c r="P84" s="81">
        <v>43684.55954861111</v>
      </c>
      <c r="Q84" s="79" t="s">
        <v>342</v>
      </c>
      <c r="R84" s="82" t="s">
        <v>397</v>
      </c>
      <c r="S84" s="79" t="s">
        <v>443</v>
      </c>
      <c r="T84" s="79"/>
      <c r="U84" s="79"/>
      <c r="V84" s="82" t="s">
        <v>507</v>
      </c>
      <c r="W84" s="81">
        <v>43684.55954861111</v>
      </c>
      <c r="X84" s="82" t="s">
        <v>596</v>
      </c>
      <c r="Y84" s="79"/>
      <c r="Z84" s="79"/>
      <c r="AA84" s="83" t="s">
        <v>720</v>
      </c>
      <c r="AB84" s="79"/>
      <c r="AC84" s="79" t="b">
        <v>0</v>
      </c>
      <c r="AD84" s="79">
        <v>0</v>
      </c>
      <c r="AE84" s="83" t="s">
        <v>765</v>
      </c>
      <c r="AF84" s="79" t="b">
        <v>0</v>
      </c>
      <c r="AG84" s="79" t="s">
        <v>772</v>
      </c>
      <c r="AH84" s="79"/>
      <c r="AI84" s="83" t="s">
        <v>765</v>
      </c>
      <c r="AJ84" s="79" t="b">
        <v>0</v>
      </c>
      <c r="AK84" s="79">
        <v>0</v>
      </c>
      <c r="AL84" s="83" t="s">
        <v>765</v>
      </c>
      <c r="AM84" s="79" t="s">
        <v>781</v>
      </c>
      <c r="AN84" s="79" t="b">
        <v>0</v>
      </c>
      <c r="AO84" s="83" t="s">
        <v>720</v>
      </c>
      <c r="AP84" s="79" t="s">
        <v>176</v>
      </c>
      <c r="AQ84" s="79">
        <v>0</v>
      </c>
      <c r="AR84" s="79">
        <v>0</v>
      </c>
      <c r="AS84" s="79"/>
      <c r="AT84" s="79"/>
      <c r="AU84" s="79"/>
      <c r="AV84" s="79"/>
      <c r="AW84" s="79"/>
      <c r="AX84" s="79"/>
      <c r="AY84" s="79"/>
      <c r="AZ84" s="79"/>
      <c r="BA84">
        <v>7</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23</v>
      </c>
      <c r="BK84" s="49">
        <v>100</v>
      </c>
      <c r="BL84" s="48">
        <v>23</v>
      </c>
    </row>
    <row r="85" spans="1:64" ht="15">
      <c r="A85" s="64" t="s">
        <v>268</v>
      </c>
      <c r="B85" s="64" t="s">
        <v>268</v>
      </c>
      <c r="C85" s="65"/>
      <c r="D85" s="66"/>
      <c r="E85" s="67"/>
      <c r="F85" s="68"/>
      <c r="G85" s="65"/>
      <c r="H85" s="69"/>
      <c r="I85" s="70"/>
      <c r="J85" s="70"/>
      <c r="K85" s="34" t="s">
        <v>65</v>
      </c>
      <c r="L85" s="77">
        <v>115</v>
      </c>
      <c r="M85" s="77"/>
      <c r="N85" s="72"/>
      <c r="O85" s="79" t="s">
        <v>176</v>
      </c>
      <c r="P85" s="81">
        <v>43684.688726851855</v>
      </c>
      <c r="Q85" s="79" t="s">
        <v>343</v>
      </c>
      <c r="R85" s="82" t="s">
        <v>398</v>
      </c>
      <c r="S85" s="79" t="s">
        <v>443</v>
      </c>
      <c r="T85" s="79"/>
      <c r="U85" s="79"/>
      <c r="V85" s="82" t="s">
        <v>507</v>
      </c>
      <c r="W85" s="81">
        <v>43684.688726851855</v>
      </c>
      <c r="X85" s="82" t="s">
        <v>597</v>
      </c>
      <c r="Y85" s="79"/>
      <c r="Z85" s="79"/>
      <c r="AA85" s="83" t="s">
        <v>721</v>
      </c>
      <c r="AB85" s="79"/>
      <c r="AC85" s="79" t="b">
        <v>0</v>
      </c>
      <c r="AD85" s="79">
        <v>0</v>
      </c>
      <c r="AE85" s="83" t="s">
        <v>765</v>
      </c>
      <c r="AF85" s="79" t="b">
        <v>0</v>
      </c>
      <c r="AG85" s="79" t="s">
        <v>772</v>
      </c>
      <c r="AH85" s="79"/>
      <c r="AI85" s="83" t="s">
        <v>765</v>
      </c>
      <c r="AJ85" s="79" t="b">
        <v>0</v>
      </c>
      <c r="AK85" s="79">
        <v>0</v>
      </c>
      <c r="AL85" s="83" t="s">
        <v>765</v>
      </c>
      <c r="AM85" s="79" t="s">
        <v>781</v>
      </c>
      <c r="AN85" s="79" t="b">
        <v>0</v>
      </c>
      <c r="AO85" s="83" t="s">
        <v>721</v>
      </c>
      <c r="AP85" s="79" t="s">
        <v>176</v>
      </c>
      <c r="AQ85" s="79">
        <v>0</v>
      </c>
      <c r="AR85" s="79">
        <v>0</v>
      </c>
      <c r="AS85" s="79"/>
      <c r="AT85" s="79"/>
      <c r="AU85" s="79"/>
      <c r="AV85" s="79"/>
      <c r="AW85" s="79"/>
      <c r="AX85" s="79"/>
      <c r="AY85" s="79"/>
      <c r="AZ85" s="79"/>
      <c r="BA85">
        <v>7</v>
      </c>
      <c r="BB85" s="78" t="str">
        <f>REPLACE(INDEX(GroupVertices[Group],MATCH(Edges25[[#This Row],[Vertex 1]],GroupVertices[Vertex],0)),1,1,"")</f>
        <v>3</v>
      </c>
      <c r="BC85" s="78" t="str">
        <f>REPLACE(INDEX(GroupVertices[Group],MATCH(Edges25[[#This Row],[Vertex 2]],GroupVertices[Vertex],0)),1,1,"")</f>
        <v>3</v>
      </c>
      <c r="BD85" s="48">
        <v>0</v>
      </c>
      <c r="BE85" s="49">
        <v>0</v>
      </c>
      <c r="BF85" s="48">
        <v>0</v>
      </c>
      <c r="BG85" s="49">
        <v>0</v>
      </c>
      <c r="BH85" s="48">
        <v>0</v>
      </c>
      <c r="BI85" s="49">
        <v>0</v>
      </c>
      <c r="BJ85" s="48">
        <v>25</v>
      </c>
      <c r="BK85" s="49">
        <v>100</v>
      </c>
      <c r="BL85" s="48">
        <v>25</v>
      </c>
    </row>
    <row r="86" spans="1:64" ht="15">
      <c r="A86" s="64" t="s">
        <v>268</v>
      </c>
      <c r="B86" s="64" t="s">
        <v>268</v>
      </c>
      <c r="C86" s="65"/>
      <c r="D86" s="66"/>
      <c r="E86" s="67"/>
      <c r="F86" s="68"/>
      <c r="G86" s="65"/>
      <c r="H86" s="69"/>
      <c r="I86" s="70"/>
      <c r="J86" s="70"/>
      <c r="K86" s="34" t="s">
        <v>65</v>
      </c>
      <c r="L86" s="77">
        <v>116</v>
      </c>
      <c r="M86" s="77"/>
      <c r="N86" s="72"/>
      <c r="O86" s="79" t="s">
        <v>176</v>
      </c>
      <c r="P86" s="81">
        <v>43686.72741898148</v>
      </c>
      <c r="Q86" s="79" t="s">
        <v>344</v>
      </c>
      <c r="R86" s="82" t="s">
        <v>410</v>
      </c>
      <c r="S86" s="79" t="s">
        <v>443</v>
      </c>
      <c r="T86" s="79"/>
      <c r="U86" s="79"/>
      <c r="V86" s="82" t="s">
        <v>507</v>
      </c>
      <c r="W86" s="81">
        <v>43686.72741898148</v>
      </c>
      <c r="X86" s="82" t="s">
        <v>598</v>
      </c>
      <c r="Y86" s="79"/>
      <c r="Z86" s="79"/>
      <c r="AA86" s="83" t="s">
        <v>722</v>
      </c>
      <c r="AB86" s="79"/>
      <c r="AC86" s="79" t="b">
        <v>0</v>
      </c>
      <c r="AD86" s="79">
        <v>0</v>
      </c>
      <c r="AE86" s="83" t="s">
        <v>765</v>
      </c>
      <c r="AF86" s="79" t="b">
        <v>0</v>
      </c>
      <c r="AG86" s="79" t="s">
        <v>772</v>
      </c>
      <c r="AH86" s="79"/>
      <c r="AI86" s="83" t="s">
        <v>765</v>
      </c>
      <c r="AJ86" s="79" t="b">
        <v>0</v>
      </c>
      <c r="AK86" s="79">
        <v>0</v>
      </c>
      <c r="AL86" s="83" t="s">
        <v>765</v>
      </c>
      <c r="AM86" s="79" t="s">
        <v>781</v>
      </c>
      <c r="AN86" s="79" t="b">
        <v>0</v>
      </c>
      <c r="AO86" s="83" t="s">
        <v>722</v>
      </c>
      <c r="AP86" s="79" t="s">
        <v>176</v>
      </c>
      <c r="AQ86" s="79">
        <v>0</v>
      </c>
      <c r="AR86" s="79">
        <v>0</v>
      </c>
      <c r="AS86" s="79"/>
      <c r="AT86" s="79"/>
      <c r="AU86" s="79"/>
      <c r="AV86" s="79"/>
      <c r="AW86" s="79"/>
      <c r="AX86" s="79"/>
      <c r="AY86" s="79"/>
      <c r="AZ86" s="79"/>
      <c r="BA86">
        <v>7</v>
      </c>
      <c r="BB86" s="78" t="str">
        <f>REPLACE(INDEX(GroupVertices[Group],MATCH(Edges25[[#This Row],[Vertex 1]],GroupVertices[Vertex],0)),1,1,"")</f>
        <v>3</v>
      </c>
      <c r="BC86" s="78" t="str">
        <f>REPLACE(INDEX(GroupVertices[Group],MATCH(Edges25[[#This Row],[Vertex 2]],GroupVertices[Vertex],0)),1,1,"")</f>
        <v>3</v>
      </c>
      <c r="BD86" s="48">
        <v>0</v>
      </c>
      <c r="BE86" s="49">
        <v>0</v>
      </c>
      <c r="BF86" s="48">
        <v>0</v>
      </c>
      <c r="BG86" s="49">
        <v>0</v>
      </c>
      <c r="BH86" s="48">
        <v>0</v>
      </c>
      <c r="BI86" s="49">
        <v>0</v>
      </c>
      <c r="BJ86" s="48">
        <v>8</v>
      </c>
      <c r="BK86" s="49">
        <v>100</v>
      </c>
      <c r="BL86" s="48">
        <v>8</v>
      </c>
    </row>
    <row r="87" spans="1:64" ht="15">
      <c r="A87" s="64" t="s">
        <v>268</v>
      </c>
      <c r="B87" s="64" t="s">
        <v>268</v>
      </c>
      <c r="C87" s="65"/>
      <c r="D87" s="66"/>
      <c r="E87" s="67"/>
      <c r="F87" s="68"/>
      <c r="G87" s="65"/>
      <c r="H87" s="69"/>
      <c r="I87" s="70"/>
      <c r="J87" s="70"/>
      <c r="K87" s="34" t="s">
        <v>65</v>
      </c>
      <c r="L87" s="77">
        <v>117</v>
      </c>
      <c r="M87" s="77"/>
      <c r="N87" s="72"/>
      <c r="O87" s="79" t="s">
        <v>176</v>
      </c>
      <c r="P87" s="81">
        <v>43687.523564814815</v>
      </c>
      <c r="Q87" s="79" t="s">
        <v>345</v>
      </c>
      <c r="R87" s="82" t="s">
        <v>411</v>
      </c>
      <c r="S87" s="79" t="s">
        <v>443</v>
      </c>
      <c r="T87" s="79"/>
      <c r="U87" s="79"/>
      <c r="V87" s="82" t="s">
        <v>507</v>
      </c>
      <c r="W87" s="81">
        <v>43687.523564814815</v>
      </c>
      <c r="X87" s="82" t="s">
        <v>599</v>
      </c>
      <c r="Y87" s="79"/>
      <c r="Z87" s="79"/>
      <c r="AA87" s="83" t="s">
        <v>723</v>
      </c>
      <c r="AB87" s="79"/>
      <c r="AC87" s="79" t="b">
        <v>0</v>
      </c>
      <c r="AD87" s="79">
        <v>1</v>
      </c>
      <c r="AE87" s="83" t="s">
        <v>765</v>
      </c>
      <c r="AF87" s="79" t="b">
        <v>0</v>
      </c>
      <c r="AG87" s="79" t="s">
        <v>772</v>
      </c>
      <c r="AH87" s="79"/>
      <c r="AI87" s="83" t="s">
        <v>765</v>
      </c>
      <c r="AJ87" s="79" t="b">
        <v>0</v>
      </c>
      <c r="AK87" s="79">
        <v>0</v>
      </c>
      <c r="AL87" s="83" t="s">
        <v>765</v>
      </c>
      <c r="AM87" s="79" t="s">
        <v>781</v>
      </c>
      <c r="AN87" s="79" t="b">
        <v>0</v>
      </c>
      <c r="AO87" s="83" t="s">
        <v>723</v>
      </c>
      <c r="AP87" s="79" t="s">
        <v>176</v>
      </c>
      <c r="AQ87" s="79">
        <v>0</v>
      </c>
      <c r="AR87" s="79">
        <v>0</v>
      </c>
      <c r="AS87" s="79"/>
      <c r="AT87" s="79"/>
      <c r="AU87" s="79"/>
      <c r="AV87" s="79"/>
      <c r="AW87" s="79"/>
      <c r="AX87" s="79"/>
      <c r="AY87" s="79"/>
      <c r="AZ87" s="79"/>
      <c r="BA87">
        <v>7</v>
      </c>
      <c r="BB87" s="78" t="str">
        <f>REPLACE(INDEX(GroupVertices[Group],MATCH(Edges25[[#This Row],[Vertex 1]],GroupVertices[Vertex],0)),1,1,"")</f>
        <v>3</v>
      </c>
      <c r="BC87" s="78" t="str">
        <f>REPLACE(INDEX(GroupVertices[Group],MATCH(Edges25[[#This Row],[Vertex 2]],GroupVertices[Vertex],0)),1,1,"")</f>
        <v>3</v>
      </c>
      <c r="BD87" s="48">
        <v>0</v>
      </c>
      <c r="BE87" s="49">
        <v>0</v>
      </c>
      <c r="BF87" s="48">
        <v>0</v>
      </c>
      <c r="BG87" s="49">
        <v>0</v>
      </c>
      <c r="BH87" s="48">
        <v>0</v>
      </c>
      <c r="BI87" s="49">
        <v>0</v>
      </c>
      <c r="BJ87" s="48">
        <v>6</v>
      </c>
      <c r="BK87" s="49">
        <v>100</v>
      </c>
      <c r="BL87" s="48">
        <v>6</v>
      </c>
    </row>
    <row r="88" spans="1:64" ht="15">
      <c r="A88" s="64" t="s">
        <v>268</v>
      </c>
      <c r="B88" s="64" t="s">
        <v>268</v>
      </c>
      <c r="C88" s="65"/>
      <c r="D88" s="66"/>
      <c r="E88" s="67"/>
      <c r="F88" s="68"/>
      <c r="G88" s="65"/>
      <c r="H88" s="69"/>
      <c r="I88" s="70"/>
      <c r="J88" s="70"/>
      <c r="K88" s="34" t="s">
        <v>65</v>
      </c>
      <c r="L88" s="77">
        <v>118</v>
      </c>
      <c r="M88" s="77"/>
      <c r="N88" s="72"/>
      <c r="O88" s="79" t="s">
        <v>176</v>
      </c>
      <c r="P88" s="81">
        <v>43687.58675925926</v>
      </c>
      <c r="Q88" s="79" t="s">
        <v>346</v>
      </c>
      <c r="R88" s="82" t="s">
        <v>412</v>
      </c>
      <c r="S88" s="79" t="s">
        <v>443</v>
      </c>
      <c r="T88" s="79"/>
      <c r="U88" s="79"/>
      <c r="V88" s="82" t="s">
        <v>507</v>
      </c>
      <c r="W88" s="81">
        <v>43687.58675925926</v>
      </c>
      <c r="X88" s="82" t="s">
        <v>600</v>
      </c>
      <c r="Y88" s="79"/>
      <c r="Z88" s="79"/>
      <c r="AA88" s="83" t="s">
        <v>724</v>
      </c>
      <c r="AB88" s="79"/>
      <c r="AC88" s="79" t="b">
        <v>0</v>
      </c>
      <c r="AD88" s="79">
        <v>0</v>
      </c>
      <c r="AE88" s="83" t="s">
        <v>765</v>
      </c>
      <c r="AF88" s="79" t="b">
        <v>0</v>
      </c>
      <c r="AG88" s="79" t="s">
        <v>772</v>
      </c>
      <c r="AH88" s="79"/>
      <c r="AI88" s="83" t="s">
        <v>765</v>
      </c>
      <c r="AJ88" s="79" t="b">
        <v>0</v>
      </c>
      <c r="AK88" s="79">
        <v>0</v>
      </c>
      <c r="AL88" s="83" t="s">
        <v>765</v>
      </c>
      <c r="AM88" s="79" t="s">
        <v>781</v>
      </c>
      <c r="AN88" s="79" t="b">
        <v>0</v>
      </c>
      <c r="AO88" s="83" t="s">
        <v>724</v>
      </c>
      <c r="AP88" s="79" t="s">
        <v>176</v>
      </c>
      <c r="AQ88" s="79">
        <v>0</v>
      </c>
      <c r="AR88" s="79">
        <v>0</v>
      </c>
      <c r="AS88" s="79"/>
      <c r="AT88" s="79"/>
      <c r="AU88" s="79"/>
      <c r="AV88" s="79"/>
      <c r="AW88" s="79"/>
      <c r="AX88" s="79"/>
      <c r="AY88" s="79"/>
      <c r="AZ88" s="79"/>
      <c r="BA88">
        <v>7</v>
      </c>
      <c r="BB88" s="78" t="str">
        <f>REPLACE(INDEX(GroupVertices[Group],MATCH(Edges25[[#This Row],[Vertex 1]],GroupVertices[Vertex],0)),1,1,"")</f>
        <v>3</v>
      </c>
      <c r="BC88" s="78" t="str">
        <f>REPLACE(INDEX(GroupVertices[Group],MATCH(Edges25[[#This Row],[Vertex 2]],GroupVertices[Vertex],0)),1,1,"")</f>
        <v>3</v>
      </c>
      <c r="BD88" s="48">
        <v>0</v>
      </c>
      <c r="BE88" s="49">
        <v>0</v>
      </c>
      <c r="BF88" s="48">
        <v>0</v>
      </c>
      <c r="BG88" s="49">
        <v>0</v>
      </c>
      <c r="BH88" s="48">
        <v>0</v>
      </c>
      <c r="BI88" s="49">
        <v>0</v>
      </c>
      <c r="BJ88" s="48">
        <v>5</v>
      </c>
      <c r="BK88" s="49">
        <v>100</v>
      </c>
      <c r="BL88" s="48">
        <v>5</v>
      </c>
    </row>
    <row r="89" spans="1:64" ht="15">
      <c r="A89" s="64" t="s">
        <v>269</v>
      </c>
      <c r="B89" s="64" t="s">
        <v>269</v>
      </c>
      <c r="C89" s="65"/>
      <c r="D89" s="66"/>
      <c r="E89" s="67"/>
      <c r="F89" s="68"/>
      <c r="G89" s="65"/>
      <c r="H89" s="69"/>
      <c r="I89" s="70"/>
      <c r="J89" s="70"/>
      <c r="K89" s="34" t="s">
        <v>65</v>
      </c>
      <c r="L89" s="77">
        <v>119</v>
      </c>
      <c r="M89" s="77"/>
      <c r="N89" s="72"/>
      <c r="O89" s="79" t="s">
        <v>176</v>
      </c>
      <c r="P89" s="81">
        <v>43687.700324074074</v>
      </c>
      <c r="Q89" s="79" t="s">
        <v>347</v>
      </c>
      <c r="R89" s="82" t="s">
        <v>413</v>
      </c>
      <c r="S89" s="79" t="s">
        <v>443</v>
      </c>
      <c r="T89" s="79"/>
      <c r="U89" s="82" t="s">
        <v>451</v>
      </c>
      <c r="V89" s="82" t="s">
        <v>451</v>
      </c>
      <c r="W89" s="81">
        <v>43687.700324074074</v>
      </c>
      <c r="X89" s="82" t="s">
        <v>601</v>
      </c>
      <c r="Y89" s="79"/>
      <c r="Z89" s="79"/>
      <c r="AA89" s="83" t="s">
        <v>725</v>
      </c>
      <c r="AB89" s="79"/>
      <c r="AC89" s="79" t="b">
        <v>0</v>
      </c>
      <c r="AD89" s="79">
        <v>1</v>
      </c>
      <c r="AE89" s="83" t="s">
        <v>765</v>
      </c>
      <c r="AF89" s="79" t="b">
        <v>0</v>
      </c>
      <c r="AG89" s="79" t="s">
        <v>772</v>
      </c>
      <c r="AH89" s="79"/>
      <c r="AI89" s="83" t="s">
        <v>765</v>
      </c>
      <c r="AJ89" s="79" t="b">
        <v>0</v>
      </c>
      <c r="AK89" s="79">
        <v>0</v>
      </c>
      <c r="AL89" s="83" t="s">
        <v>765</v>
      </c>
      <c r="AM89" s="79" t="s">
        <v>779</v>
      </c>
      <c r="AN89" s="79" t="b">
        <v>0</v>
      </c>
      <c r="AO89" s="83" t="s">
        <v>725</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7</v>
      </c>
      <c r="BK89" s="49">
        <v>100</v>
      </c>
      <c r="BL89" s="48">
        <v>7</v>
      </c>
    </row>
    <row r="90" spans="1:64" ht="15">
      <c r="A90" s="64" t="s">
        <v>270</v>
      </c>
      <c r="B90" s="64" t="s">
        <v>270</v>
      </c>
      <c r="C90" s="65"/>
      <c r="D90" s="66"/>
      <c r="E90" s="67"/>
      <c r="F90" s="68"/>
      <c r="G90" s="65"/>
      <c r="H90" s="69"/>
      <c r="I90" s="70"/>
      <c r="J90" s="70"/>
      <c r="K90" s="34" t="s">
        <v>65</v>
      </c>
      <c r="L90" s="77">
        <v>120</v>
      </c>
      <c r="M90" s="77"/>
      <c r="N90" s="72"/>
      <c r="O90" s="79" t="s">
        <v>176</v>
      </c>
      <c r="P90" s="81">
        <v>43688.20842592593</v>
      </c>
      <c r="Q90" s="79" t="s">
        <v>348</v>
      </c>
      <c r="R90" s="82" t="s">
        <v>414</v>
      </c>
      <c r="S90" s="79" t="s">
        <v>443</v>
      </c>
      <c r="T90" s="79"/>
      <c r="U90" s="79"/>
      <c r="V90" s="82" t="s">
        <v>508</v>
      </c>
      <c r="W90" s="81">
        <v>43688.20842592593</v>
      </c>
      <c r="X90" s="82" t="s">
        <v>602</v>
      </c>
      <c r="Y90" s="79"/>
      <c r="Z90" s="79"/>
      <c r="AA90" s="83" t="s">
        <v>726</v>
      </c>
      <c r="AB90" s="79"/>
      <c r="AC90" s="79" t="b">
        <v>0</v>
      </c>
      <c r="AD90" s="79">
        <v>0</v>
      </c>
      <c r="AE90" s="83" t="s">
        <v>765</v>
      </c>
      <c r="AF90" s="79" t="b">
        <v>0</v>
      </c>
      <c r="AG90" s="79" t="s">
        <v>772</v>
      </c>
      <c r="AH90" s="79"/>
      <c r="AI90" s="83" t="s">
        <v>765</v>
      </c>
      <c r="AJ90" s="79" t="b">
        <v>0</v>
      </c>
      <c r="AK90" s="79">
        <v>0</v>
      </c>
      <c r="AL90" s="83" t="s">
        <v>765</v>
      </c>
      <c r="AM90" s="79" t="s">
        <v>775</v>
      </c>
      <c r="AN90" s="79" t="b">
        <v>0</v>
      </c>
      <c r="AO90" s="83" t="s">
        <v>726</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7</v>
      </c>
      <c r="BK90" s="49">
        <v>100</v>
      </c>
      <c r="BL90" s="48">
        <v>7</v>
      </c>
    </row>
    <row r="91" spans="1:64" ht="15">
      <c r="A91" s="64" t="s">
        <v>271</v>
      </c>
      <c r="B91" s="64" t="s">
        <v>271</v>
      </c>
      <c r="C91" s="65"/>
      <c r="D91" s="66"/>
      <c r="E91" s="67"/>
      <c r="F91" s="68"/>
      <c r="G91" s="65"/>
      <c r="H91" s="69"/>
      <c r="I91" s="70"/>
      <c r="J91" s="70"/>
      <c r="K91" s="34" t="s">
        <v>65</v>
      </c>
      <c r="L91" s="77">
        <v>121</v>
      </c>
      <c r="M91" s="77"/>
      <c r="N91" s="72"/>
      <c r="O91" s="79" t="s">
        <v>176</v>
      </c>
      <c r="P91" s="81">
        <v>43689.685115740744</v>
      </c>
      <c r="Q91" s="79" t="s">
        <v>349</v>
      </c>
      <c r="R91" s="82" t="s">
        <v>415</v>
      </c>
      <c r="S91" s="79" t="s">
        <v>443</v>
      </c>
      <c r="T91" s="79"/>
      <c r="U91" s="79"/>
      <c r="V91" s="82" t="s">
        <v>509</v>
      </c>
      <c r="W91" s="81">
        <v>43689.685115740744</v>
      </c>
      <c r="X91" s="82" t="s">
        <v>603</v>
      </c>
      <c r="Y91" s="79"/>
      <c r="Z91" s="79"/>
      <c r="AA91" s="83" t="s">
        <v>727</v>
      </c>
      <c r="AB91" s="79"/>
      <c r="AC91" s="79" t="b">
        <v>0</v>
      </c>
      <c r="AD91" s="79">
        <v>0</v>
      </c>
      <c r="AE91" s="83" t="s">
        <v>765</v>
      </c>
      <c r="AF91" s="79" t="b">
        <v>0</v>
      </c>
      <c r="AG91" s="79" t="s">
        <v>772</v>
      </c>
      <c r="AH91" s="79"/>
      <c r="AI91" s="83" t="s">
        <v>765</v>
      </c>
      <c r="AJ91" s="79" t="b">
        <v>0</v>
      </c>
      <c r="AK91" s="79">
        <v>0</v>
      </c>
      <c r="AL91" s="83" t="s">
        <v>765</v>
      </c>
      <c r="AM91" s="79" t="s">
        <v>779</v>
      </c>
      <c r="AN91" s="79" t="b">
        <v>0</v>
      </c>
      <c r="AO91" s="83" t="s">
        <v>727</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11</v>
      </c>
      <c r="BK91" s="49">
        <v>100</v>
      </c>
      <c r="BL91" s="48">
        <v>11</v>
      </c>
    </row>
    <row r="92" spans="1:64" ht="15">
      <c r="A92" s="64" t="s">
        <v>272</v>
      </c>
      <c r="B92" s="64" t="s">
        <v>272</v>
      </c>
      <c r="C92" s="65"/>
      <c r="D92" s="66"/>
      <c r="E92" s="67"/>
      <c r="F92" s="68"/>
      <c r="G92" s="65"/>
      <c r="H92" s="69"/>
      <c r="I92" s="70"/>
      <c r="J92" s="70"/>
      <c r="K92" s="34" t="s">
        <v>65</v>
      </c>
      <c r="L92" s="77">
        <v>122</v>
      </c>
      <c r="M92" s="77"/>
      <c r="N92" s="72"/>
      <c r="O92" s="79" t="s">
        <v>176</v>
      </c>
      <c r="P92" s="81">
        <v>43689.822592592594</v>
      </c>
      <c r="Q92" s="79" t="s">
        <v>350</v>
      </c>
      <c r="R92" s="82" t="s">
        <v>416</v>
      </c>
      <c r="S92" s="79" t="s">
        <v>443</v>
      </c>
      <c r="T92" s="79"/>
      <c r="U92" s="79"/>
      <c r="V92" s="82" t="s">
        <v>510</v>
      </c>
      <c r="W92" s="81">
        <v>43689.822592592594</v>
      </c>
      <c r="X92" s="82" t="s">
        <v>604</v>
      </c>
      <c r="Y92" s="79"/>
      <c r="Z92" s="79"/>
      <c r="AA92" s="83" t="s">
        <v>728</v>
      </c>
      <c r="AB92" s="79"/>
      <c r="AC92" s="79" t="b">
        <v>0</v>
      </c>
      <c r="AD92" s="79">
        <v>0</v>
      </c>
      <c r="AE92" s="83" t="s">
        <v>765</v>
      </c>
      <c r="AF92" s="79" t="b">
        <v>0</v>
      </c>
      <c r="AG92" s="79" t="s">
        <v>772</v>
      </c>
      <c r="AH92" s="79"/>
      <c r="AI92" s="83" t="s">
        <v>765</v>
      </c>
      <c r="AJ92" s="79" t="b">
        <v>0</v>
      </c>
      <c r="AK92" s="79">
        <v>0</v>
      </c>
      <c r="AL92" s="83" t="s">
        <v>765</v>
      </c>
      <c r="AM92" s="79" t="s">
        <v>775</v>
      </c>
      <c r="AN92" s="79" t="b">
        <v>0</v>
      </c>
      <c r="AO92" s="83" t="s">
        <v>728</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8</v>
      </c>
      <c r="BK92" s="49">
        <v>100</v>
      </c>
      <c r="BL92" s="48">
        <v>8</v>
      </c>
    </row>
    <row r="93" spans="1:64" ht="15">
      <c r="A93" s="64" t="s">
        <v>273</v>
      </c>
      <c r="B93" s="64" t="s">
        <v>273</v>
      </c>
      <c r="C93" s="65"/>
      <c r="D93" s="66"/>
      <c r="E93" s="67"/>
      <c r="F93" s="68"/>
      <c r="G93" s="65"/>
      <c r="H93" s="69"/>
      <c r="I93" s="70"/>
      <c r="J93" s="70"/>
      <c r="K93" s="34" t="s">
        <v>65</v>
      </c>
      <c r="L93" s="77">
        <v>123</v>
      </c>
      <c r="M93" s="77"/>
      <c r="N93" s="72"/>
      <c r="O93" s="79" t="s">
        <v>176</v>
      </c>
      <c r="P93" s="81">
        <v>43689.89202546296</v>
      </c>
      <c r="Q93" s="79" t="s">
        <v>351</v>
      </c>
      <c r="R93" s="82" t="s">
        <v>416</v>
      </c>
      <c r="S93" s="79" t="s">
        <v>443</v>
      </c>
      <c r="T93" s="79"/>
      <c r="U93" s="79"/>
      <c r="V93" s="82" t="s">
        <v>511</v>
      </c>
      <c r="W93" s="81">
        <v>43689.89202546296</v>
      </c>
      <c r="X93" s="82" t="s">
        <v>605</v>
      </c>
      <c r="Y93" s="79"/>
      <c r="Z93" s="79"/>
      <c r="AA93" s="83" t="s">
        <v>729</v>
      </c>
      <c r="AB93" s="79"/>
      <c r="AC93" s="79" t="b">
        <v>0</v>
      </c>
      <c r="AD93" s="79">
        <v>0</v>
      </c>
      <c r="AE93" s="83" t="s">
        <v>765</v>
      </c>
      <c r="AF93" s="79" t="b">
        <v>0</v>
      </c>
      <c r="AG93" s="79" t="s">
        <v>772</v>
      </c>
      <c r="AH93" s="79"/>
      <c r="AI93" s="83" t="s">
        <v>765</v>
      </c>
      <c r="AJ93" s="79" t="b">
        <v>0</v>
      </c>
      <c r="AK93" s="79">
        <v>0</v>
      </c>
      <c r="AL93" s="83" t="s">
        <v>765</v>
      </c>
      <c r="AM93" s="79" t="s">
        <v>778</v>
      </c>
      <c r="AN93" s="79" t="b">
        <v>0</v>
      </c>
      <c r="AO93" s="83" t="s">
        <v>729</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8</v>
      </c>
      <c r="BK93" s="49">
        <v>100</v>
      </c>
      <c r="BL93" s="48">
        <v>8</v>
      </c>
    </row>
    <row r="94" spans="1:64" ht="15">
      <c r="A94" s="64" t="s">
        <v>274</v>
      </c>
      <c r="B94" s="64" t="s">
        <v>274</v>
      </c>
      <c r="C94" s="65"/>
      <c r="D94" s="66"/>
      <c r="E94" s="67"/>
      <c r="F94" s="68"/>
      <c r="G94" s="65"/>
      <c r="H94" s="69"/>
      <c r="I94" s="70"/>
      <c r="J94" s="70"/>
      <c r="K94" s="34" t="s">
        <v>65</v>
      </c>
      <c r="L94" s="77">
        <v>124</v>
      </c>
      <c r="M94" s="77"/>
      <c r="N94" s="72"/>
      <c r="O94" s="79" t="s">
        <v>176</v>
      </c>
      <c r="P94" s="81">
        <v>43689.69458333333</v>
      </c>
      <c r="Q94" s="79" t="s">
        <v>352</v>
      </c>
      <c r="R94" s="82" t="s">
        <v>417</v>
      </c>
      <c r="S94" s="79" t="s">
        <v>443</v>
      </c>
      <c r="T94" s="79"/>
      <c r="U94" s="79"/>
      <c r="V94" s="82" t="s">
        <v>512</v>
      </c>
      <c r="W94" s="81">
        <v>43689.69458333333</v>
      </c>
      <c r="X94" s="82" t="s">
        <v>606</v>
      </c>
      <c r="Y94" s="79"/>
      <c r="Z94" s="79"/>
      <c r="AA94" s="83" t="s">
        <v>730</v>
      </c>
      <c r="AB94" s="79"/>
      <c r="AC94" s="79" t="b">
        <v>0</v>
      </c>
      <c r="AD94" s="79">
        <v>0</v>
      </c>
      <c r="AE94" s="83" t="s">
        <v>765</v>
      </c>
      <c r="AF94" s="79" t="b">
        <v>0</v>
      </c>
      <c r="AG94" s="79" t="s">
        <v>772</v>
      </c>
      <c r="AH94" s="79"/>
      <c r="AI94" s="83" t="s">
        <v>765</v>
      </c>
      <c r="AJ94" s="79" t="b">
        <v>0</v>
      </c>
      <c r="AK94" s="79">
        <v>0</v>
      </c>
      <c r="AL94" s="83" t="s">
        <v>765</v>
      </c>
      <c r="AM94" s="79" t="s">
        <v>775</v>
      </c>
      <c r="AN94" s="79" t="b">
        <v>0</v>
      </c>
      <c r="AO94" s="83" t="s">
        <v>730</v>
      </c>
      <c r="AP94" s="79" t="s">
        <v>176</v>
      </c>
      <c r="AQ94" s="79">
        <v>0</v>
      </c>
      <c r="AR94" s="79">
        <v>0</v>
      </c>
      <c r="AS94" s="79"/>
      <c r="AT94" s="79"/>
      <c r="AU94" s="79"/>
      <c r="AV94" s="79"/>
      <c r="AW94" s="79"/>
      <c r="AX94" s="79"/>
      <c r="AY94" s="79"/>
      <c r="AZ94" s="79"/>
      <c r="BA94">
        <v>2</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8</v>
      </c>
      <c r="BK94" s="49">
        <v>100</v>
      </c>
      <c r="BL94" s="48">
        <v>8</v>
      </c>
    </row>
    <row r="95" spans="1:64" ht="15">
      <c r="A95" s="64" t="s">
        <v>274</v>
      </c>
      <c r="B95" s="64" t="s">
        <v>274</v>
      </c>
      <c r="C95" s="65"/>
      <c r="D95" s="66"/>
      <c r="E95" s="67"/>
      <c r="F95" s="68"/>
      <c r="G95" s="65"/>
      <c r="H95" s="69"/>
      <c r="I95" s="70"/>
      <c r="J95" s="70"/>
      <c r="K95" s="34" t="s">
        <v>65</v>
      </c>
      <c r="L95" s="77">
        <v>125</v>
      </c>
      <c r="M95" s="77"/>
      <c r="N95" s="72"/>
      <c r="O95" s="79" t="s">
        <v>176</v>
      </c>
      <c r="P95" s="81">
        <v>43689.91787037037</v>
      </c>
      <c r="Q95" s="79" t="s">
        <v>353</v>
      </c>
      <c r="R95" s="82" t="s">
        <v>417</v>
      </c>
      <c r="S95" s="79" t="s">
        <v>443</v>
      </c>
      <c r="T95" s="79"/>
      <c r="U95" s="79"/>
      <c r="V95" s="82" t="s">
        <v>512</v>
      </c>
      <c r="W95" s="81">
        <v>43689.91787037037</v>
      </c>
      <c r="X95" s="82" t="s">
        <v>607</v>
      </c>
      <c r="Y95" s="79"/>
      <c r="Z95" s="79"/>
      <c r="AA95" s="83" t="s">
        <v>731</v>
      </c>
      <c r="AB95" s="79"/>
      <c r="AC95" s="79" t="b">
        <v>0</v>
      </c>
      <c r="AD95" s="79">
        <v>0</v>
      </c>
      <c r="AE95" s="83" t="s">
        <v>765</v>
      </c>
      <c r="AF95" s="79" t="b">
        <v>0</v>
      </c>
      <c r="AG95" s="79" t="s">
        <v>772</v>
      </c>
      <c r="AH95" s="79"/>
      <c r="AI95" s="83" t="s">
        <v>765</v>
      </c>
      <c r="AJ95" s="79" t="b">
        <v>0</v>
      </c>
      <c r="AK95" s="79">
        <v>0</v>
      </c>
      <c r="AL95" s="83" t="s">
        <v>765</v>
      </c>
      <c r="AM95" s="79" t="s">
        <v>775</v>
      </c>
      <c r="AN95" s="79" t="b">
        <v>0</v>
      </c>
      <c r="AO95" s="83" t="s">
        <v>731</v>
      </c>
      <c r="AP95" s="79" t="s">
        <v>176</v>
      </c>
      <c r="AQ95" s="79">
        <v>0</v>
      </c>
      <c r="AR95" s="79">
        <v>0</v>
      </c>
      <c r="AS95" s="79"/>
      <c r="AT95" s="79"/>
      <c r="AU95" s="79"/>
      <c r="AV95" s="79"/>
      <c r="AW95" s="79"/>
      <c r="AX95" s="79"/>
      <c r="AY95" s="79"/>
      <c r="AZ95" s="79"/>
      <c r="BA95">
        <v>2</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8</v>
      </c>
      <c r="BK95" s="49">
        <v>100</v>
      </c>
      <c r="BL95" s="48">
        <v>8</v>
      </c>
    </row>
    <row r="96" spans="1:64" ht="15">
      <c r="A96" s="64" t="s">
        <v>275</v>
      </c>
      <c r="B96" s="64" t="s">
        <v>275</v>
      </c>
      <c r="C96" s="65"/>
      <c r="D96" s="66"/>
      <c r="E96" s="67"/>
      <c r="F96" s="68"/>
      <c r="G96" s="65"/>
      <c r="H96" s="69"/>
      <c r="I96" s="70"/>
      <c r="J96" s="70"/>
      <c r="K96" s="34" t="s">
        <v>65</v>
      </c>
      <c r="L96" s="77">
        <v>126</v>
      </c>
      <c r="M96" s="77"/>
      <c r="N96" s="72"/>
      <c r="O96" s="79" t="s">
        <v>176</v>
      </c>
      <c r="P96" s="81">
        <v>43677.580717592595</v>
      </c>
      <c r="Q96" s="83" t="s">
        <v>354</v>
      </c>
      <c r="R96" s="82" t="s">
        <v>418</v>
      </c>
      <c r="S96" s="79" t="s">
        <v>443</v>
      </c>
      <c r="T96" s="79"/>
      <c r="U96" s="79"/>
      <c r="V96" s="82" t="s">
        <v>513</v>
      </c>
      <c r="W96" s="81">
        <v>43677.580717592595</v>
      </c>
      <c r="X96" s="82" t="s">
        <v>608</v>
      </c>
      <c r="Y96" s="79"/>
      <c r="Z96" s="79"/>
      <c r="AA96" s="83" t="s">
        <v>732</v>
      </c>
      <c r="AB96" s="79"/>
      <c r="AC96" s="79" t="b">
        <v>0</v>
      </c>
      <c r="AD96" s="79">
        <v>0</v>
      </c>
      <c r="AE96" s="83" t="s">
        <v>765</v>
      </c>
      <c r="AF96" s="79" t="b">
        <v>0</v>
      </c>
      <c r="AG96" s="79" t="s">
        <v>772</v>
      </c>
      <c r="AH96" s="79"/>
      <c r="AI96" s="83" t="s">
        <v>765</v>
      </c>
      <c r="AJ96" s="79" t="b">
        <v>0</v>
      </c>
      <c r="AK96" s="79">
        <v>0</v>
      </c>
      <c r="AL96" s="83" t="s">
        <v>765</v>
      </c>
      <c r="AM96" s="79" t="s">
        <v>777</v>
      </c>
      <c r="AN96" s="79" t="b">
        <v>0</v>
      </c>
      <c r="AO96" s="83" t="s">
        <v>732</v>
      </c>
      <c r="AP96" s="79" t="s">
        <v>176</v>
      </c>
      <c r="AQ96" s="79">
        <v>0</v>
      </c>
      <c r="AR96" s="79">
        <v>0</v>
      </c>
      <c r="AS96" s="79"/>
      <c r="AT96" s="79"/>
      <c r="AU96" s="79"/>
      <c r="AV96" s="79"/>
      <c r="AW96" s="79"/>
      <c r="AX96" s="79"/>
      <c r="AY96" s="79"/>
      <c r="AZ96" s="79"/>
      <c r="BA96">
        <v>30</v>
      </c>
      <c r="BB96" s="78" t="str">
        <f>REPLACE(INDEX(GroupVertices[Group],MATCH(Edges25[[#This Row],[Vertex 1]],GroupVertices[Vertex],0)),1,1,"")</f>
        <v>8</v>
      </c>
      <c r="BC96" s="78" t="str">
        <f>REPLACE(INDEX(GroupVertices[Group],MATCH(Edges25[[#This Row],[Vertex 2]],GroupVertices[Vertex],0)),1,1,"")</f>
        <v>8</v>
      </c>
      <c r="BD96" s="48">
        <v>0</v>
      </c>
      <c r="BE96" s="49">
        <v>0</v>
      </c>
      <c r="BF96" s="48">
        <v>0</v>
      </c>
      <c r="BG96" s="49">
        <v>0</v>
      </c>
      <c r="BH96" s="48">
        <v>0</v>
      </c>
      <c r="BI96" s="49">
        <v>0</v>
      </c>
      <c r="BJ96" s="48">
        <v>8</v>
      </c>
      <c r="BK96" s="49">
        <v>100</v>
      </c>
      <c r="BL96" s="48">
        <v>8</v>
      </c>
    </row>
    <row r="97" spans="1:64" ht="15">
      <c r="A97" s="64" t="s">
        <v>275</v>
      </c>
      <c r="B97" s="64" t="s">
        <v>275</v>
      </c>
      <c r="C97" s="65"/>
      <c r="D97" s="66"/>
      <c r="E97" s="67"/>
      <c r="F97" s="68"/>
      <c r="G97" s="65"/>
      <c r="H97" s="69"/>
      <c r="I97" s="70"/>
      <c r="J97" s="70"/>
      <c r="K97" s="34" t="s">
        <v>65</v>
      </c>
      <c r="L97" s="77">
        <v>127</v>
      </c>
      <c r="M97" s="77"/>
      <c r="N97" s="72"/>
      <c r="O97" s="79" t="s">
        <v>176</v>
      </c>
      <c r="P97" s="81">
        <v>43677.740439814814</v>
      </c>
      <c r="Q97" s="79" t="s">
        <v>355</v>
      </c>
      <c r="R97" s="82" t="s">
        <v>386</v>
      </c>
      <c r="S97" s="79" t="s">
        <v>443</v>
      </c>
      <c r="T97" s="79"/>
      <c r="U97" s="79"/>
      <c r="V97" s="82" t="s">
        <v>513</v>
      </c>
      <c r="W97" s="81">
        <v>43677.740439814814</v>
      </c>
      <c r="X97" s="82" t="s">
        <v>609</v>
      </c>
      <c r="Y97" s="79"/>
      <c r="Z97" s="79"/>
      <c r="AA97" s="83" t="s">
        <v>733</v>
      </c>
      <c r="AB97" s="79"/>
      <c r="AC97" s="79" t="b">
        <v>0</v>
      </c>
      <c r="AD97" s="79">
        <v>0</v>
      </c>
      <c r="AE97" s="83" t="s">
        <v>765</v>
      </c>
      <c r="AF97" s="79" t="b">
        <v>0</v>
      </c>
      <c r="AG97" s="79" t="s">
        <v>772</v>
      </c>
      <c r="AH97" s="79"/>
      <c r="AI97" s="83" t="s">
        <v>765</v>
      </c>
      <c r="AJ97" s="79" t="b">
        <v>0</v>
      </c>
      <c r="AK97" s="79">
        <v>0</v>
      </c>
      <c r="AL97" s="83" t="s">
        <v>765</v>
      </c>
      <c r="AM97" s="79" t="s">
        <v>777</v>
      </c>
      <c r="AN97" s="79" t="b">
        <v>0</v>
      </c>
      <c r="AO97" s="83" t="s">
        <v>733</v>
      </c>
      <c r="AP97" s="79" t="s">
        <v>176</v>
      </c>
      <c r="AQ97" s="79">
        <v>0</v>
      </c>
      <c r="AR97" s="79">
        <v>0</v>
      </c>
      <c r="AS97" s="79"/>
      <c r="AT97" s="79"/>
      <c r="AU97" s="79"/>
      <c r="AV97" s="79"/>
      <c r="AW97" s="79"/>
      <c r="AX97" s="79"/>
      <c r="AY97" s="79"/>
      <c r="AZ97" s="79"/>
      <c r="BA97">
        <v>30</v>
      </c>
      <c r="BB97" s="78" t="str">
        <f>REPLACE(INDEX(GroupVertices[Group],MATCH(Edges25[[#This Row],[Vertex 1]],GroupVertices[Vertex],0)),1,1,"")</f>
        <v>8</v>
      </c>
      <c r="BC97" s="78" t="str">
        <f>REPLACE(INDEX(GroupVertices[Group],MATCH(Edges25[[#This Row],[Vertex 2]],GroupVertices[Vertex],0)),1,1,"")</f>
        <v>8</v>
      </c>
      <c r="BD97" s="48">
        <v>0</v>
      </c>
      <c r="BE97" s="49">
        <v>0</v>
      </c>
      <c r="BF97" s="48">
        <v>0</v>
      </c>
      <c r="BG97" s="49">
        <v>0</v>
      </c>
      <c r="BH97" s="48">
        <v>0</v>
      </c>
      <c r="BI97" s="49">
        <v>0</v>
      </c>
      <c r="BJ97" s="48">
        <v>8</v>
      </c>
      <c r="BK97" s="49">
        <v>100</v>
      </c>
      <c r="BL97" s="48">
        <v>8</v>
      </c>
    </row>
    <row r="98" spans="1:64" ht="15">
      <c r="A98" s="64" t="s">
        <v>275</v>
      </c>
      <c r="B98" s="64" t="s">
        <v>275</v>
      </c>
      <c r="C98" s="65"/>
      <c r="D98" s="66"/>
      <c r="E98" s="67"/>
      <c r="F98" s="68"/>
      <c r="G98" s="65"/>
      <c r="H98" s="69"/>
      <c r="I98" s="70"/>
      <c r="J98" s="70"/>
      <c r="K98" s="34" t="s">
        <v>65</v>
      </c>
      <c r="L98" s="77">
        <v>128</v>
      </c>
      <c r="M98" s="77"/>
      <c r="N98" s="72"/>
      <c r="O98" s="79" t="s">
        <v>176</v>
      </c>
      <c r="P98" s="81">
        <v>43678.5287962963</v>
      </c>
      <c r="Q98" s="79" t="s">
        <v>356</v>
      </c>
      <c r="R98" s="82" t="s">
        <v>419</v>
      </c>
      <c r="S98" s="79" t="s">
        <v>443</v>
      </c>
      <c r="T98" s="79"/>
      <c r="U98" s="79"/>
      <c r="V98" s="82" t="s">
        <v>513</v>
      </c>
      <c r="W98" s="81">
        <v>43678.5287962963</v>
      </c>
      <c r="X98" s="82" t="s">
        <v>610</v>
      </c>
      <c r="Y98" s="79"/>
      <c r="Z98" s="79"/>
      <c r="AA98" s="83" t="s">
        <v>734</v>
      </c>
      <c r="AB98" s="79"/>
      <c r="AC98" s="79" t="b">
        <v>0</v>
      </c>
      <c r="AD98" s="79">
        <v>0</v>
      </c>
      <c r="AE98" s="83" t="s">
        <v>765</v>
      </c>
      <c r="AF98" s="79" t="b">
        <v>0</v>
      </c>
      <c r="AG98" s="79" t="s">
        <v>772</v>
      </c>
      <c r="AH98" s="79"/>
      <c r="AI98" s="83" t="s">
        <v>765</v>
      </c>
      <c r="AJ98" s="79" t="b">
        <v>0</v>
      </c>
      <c r="AK98" s="79">
        <v>0</v>
      </c>
      <c r="AL98" s="83" t="s">
        <v>765</v>
      </c>
      <c r="AM98" s="79" t="s">
        <v>777</v>
      </c>
      <c r="AN98" s="79" t="b">
        <v>0</v>
      </c>
      <c r="AO98" s="83" t="s">
        <v>734</v>
      </c>
      <c r="AP98" s="79" t="s">
        <v>176</v>
      </c>
      <c r="AQ98" s="79">
        <v>0</v>
      </c>
      <c r="AR98" s="79">
        <v>0</v>
      </c>
      <c r="AS98" s="79"/>
      <c r="AT98" s="79"/>
      <c r="AU98" s="79"/>
      <c r="AV98" s="79"/>
      <c r="AW98" s="79"/>
      <c r="AX98" s="79"/>
      <c r="AY98" s="79"/>
      <c r="AZ98" s="79"/>
      <c r="BA98">
        <v>30</v>
      </c>
      <c r="BB98" s="78" t="str">
        <f>REPLACE(INDEX(GroupVertices[Group],MATCH(Edges25[[#This Row],[Vertex 1]],GroupVertices[Vertex],0)),1,1,"")</f>
        <v>8</v>
      </c>
      <c r="BC98" s="78" t="str">
        <f>REPLACE(INDEX(GroupVertices[Group],MATCH(Edges25[[#This Row],[Vertex 2]],GroupVertices[Vertex],0)),1,1,"")</f>
        <v>8</v>
      </c>
      <c r="BD98" s="48">
        <v>0</v>
      </c>
      <c r="BE98" s="49">
        <v>0</v>
      </c>
      <c r="BF98" s="48">
        <v>0</v>
      </c>
      <c r="BG98" s="49">
        <v>0</v>
      </c>
      <c r="BH98" s="48">
        <v>0</v>
      </c>
      <c r="BI98" s="49">
        <v>0</v>
      </c>
      <c r="BJ98" s="48">
        <v>9</v>
      </c>
      <c r="BK98" s="49">
        <v>100</v>
      </c>
      <c r="BL98" s="48">
        <v>9</v>
      </c>
    </row>
    <row r="99" spans="1:64" ht="15">
      <c r="A99" s="64" t="s">
        <v>275</v>
      </c>
      <c r="B99" s="64" t="s">
        <v>275</v>
      </c>
      <c r="C99" s="65"/>
      <c r="D99" s="66"/>
      <c r="E99" s="67"/>
      <c r="F99" s="68"/>
      <c r="G99" s="65"/>
      <c r="H99" s="69"/>
      <c r="I99" s="70"/>
      <c r="J99" s="70"/>
      <c r="K99" s="34" t="s">
        <v>65</v>
      </c>
      <c r="L99" s="77">
        <v>129</v>
      </c>
      <c r="M99" s="77"/>
      <c r="N99" s="72"/>
      <c r="O99" s="79" t="s">
        <v>176</v>
      </c>
      <c r="P99" s="81">
        <v>43678.585185185184</v>
      </c>
      <c r="Q99" s="79" t="s">
        <v>357</v>
      </c>
      <c r="R99" s="82" t="s">
        <v>419</v>
      </c>
      <c r="S99" s="79" t="s">
        <v>443</v>
      </c>
      <c r="T99" s="79"/>
      <c r="U99" s="79"/>
      <c r="V99" s="82" t="s">
        <v>513</v>
      </c>
      <c r="W99" s="81">
        <v>43678.585185185184</v>
      </c>
      <c r="X99" s="82" t="s">
        <v>611</v>
      </c>
      <c r="Y99" s="79"/>
      <c r="Z99" s="79"/>
      <c r="AA99" s="83" t="s">
        <v>735</v>
      </c>
      <c r="AB99" s="79"/>
      <c r="AC99" s="79" t="b">
        <v>0</v>
      </c>
      <c r="AD99" s="79">
        <v>0</v>
      </c>
      <c r="AE99" s="83" t="s">
        <v>765</v>
      </c>
      <c r="AF99" s="79" t="b">
        <v>0</v>
      </c>
      <c r="AG99" s="79" t="s">
        <v>772</v>
      </c>
      <c r="AH99" s="79"/>
      <c r="AI99" s="83" t="s">
        <v>765</v>
      </c>
      <c r="AJ99" s="79" t="b">
        <v>0</v>
      </c>
      <c r="AK99" s="79">
        <v>0</v>
      </c>
      <c r="AL99" s="83" t="s">
        <v>765</v>
      </c>
      <c r="AM99" s="79" t="s">
        <v>777</v>
      </c>
      <c r="AN99" s="79" t="b">
        <v>0</v>
      </c>
      <c r="AO99" s="83" t="s">
        <v>735</v>
      </c>
      <c r="AP99" s="79" t="s">
        <v>176</v>
      </c>
      <c r="AQ99" s="79">
        <v>0</v>
      </c>
      <c r="AR99" s="79">
        <v>0</v>
      </c>
      <c r="AS99" s="79"/>
      <c r="AT99" s="79"/>
      <c r="AU99" s="79"/>
      <c r="AV99" s="79"/>
      <c r="AW99" s="79"/>
      <c r="AX99" s="79"/>
      <c r="AY99" s="79"/>
      <c r="AZ99" s="79"/>
      <c r="BA99">
        <v>30</v>
      </c>
      <c r="BB99" s="78" t="str">
        <f>REPLACE(INDEX(GroupVertices[Group],MATCH(Edges25[[#This Row],[Vertex 1]],GroupVertices[Vertex],0)),1,1,"")</f>
        <v>8</v>
      </c>
      <c r="BC99" s="78" t="str">
        <f>REPLACE(INDEX(GroupVertices[Group],MATCH(Edges25[[#This Row],[Vertex 2]],GroupVertices[Vertex],0)),1,1,"")</f>
        <v>8</v>
      </c>
      <c r="BD99" s="48">
        <v>0</v>
      </c>
      <c r="BE99" s="49">
        <v>0</v>
      </c>
      <c r="BF99" s="48">
        <v>0</v>
      </c>
      <c r="BG99" s="49">
        <v>0</v>
      </c>
      <c r="BH99" s="48">
        <v>0</v>
      </c>
      <c r="BI99" s="49">
        <v>0</v>
      </c>
      <c r="BJ99" s="48">
        <v>9</v>
      </c>
      <c r="BK99" s="49">
        <v>100</v>
      </c>
      <c r="BL99" s="48">
        <v>9</v>
      </c>
    </row>
    <row r="100" spans="1:64" ht="15">
      <c r="A100" s="64" t="s">
        <v>275</v>
      </c>
      <c r="B100" s="64" t="s">
        <v>275</v>
      </c>
      <c r="C100" s="65"/>
      <c r="D100" s="66"/>
      <c r="E100" s="67"/>
      <c r="F100" s="68"/>
      <c r="G100" s="65"/>
      <c r="H100" s="69"/>
      <c r="I100" s="70"/>
      <c r="J100" s="70"/>
      <c r="K100" s="34" t="s">
        <v>65</v>
      </c>
      <c r="L100" s="77">
        <v>130</v>
      </c>
      <c r="M100" s="77"/>
      <c r="N100" s="72"/>
      <c r="O100" s="79" t="s">
        <v>176</v>
      </c>
      <c r="P100" s="81">
        <v>43678.6115162037</v>
      </c>
      <c r="Q100" s="79" t="s">
        <v>358</v>
      </c>
      <c r="R100" s="82" t="s">
        <v>420</v>
      </c>
      <c r="S100" s="79" t="s">
        <v>443</v>
      </c>
      <c r="T100" s="79"/>
      <c r="U100" s="79"/>
      <c r="V100" s="82" t="s">
        <v>513</v>
      </c>
      <c r="W100" s="81">
        <v>43678.6115162037</v>
      </c>
      <c r="X100" s="82" t="s">
        <v>612</v>
      </c>
      <c r="Y100" s="79"/>
      <c r="Z100" s="79"/>
      <c r="AA100" s="83" t="s">
        <v>736</v>
      </c>
      <c r="AB100" s="79"/>
      <c r="AC100" s="79" t="b">
        <v>0</v>
      </c>
      <c r="AD100" s="79">
        <v>0</v>
      </c>
      <c r="AE100" s="83" t="s">
        <v>765</v>
      </c>
      <c r="AF100" s="79" t="b">
        <v>0</v>
      </c>
      <c r="AG100" s="79" t="s">
        <v>772</v>
      </c>
      <c r="AH100" s="79"/>
      <c r="AI100" s="83" t="s">
        <v>765</v>
      </c>
      <c r="AJ100" s="79" t="b">
        <v>0</v>
      </c>
      <c r="AK100" s="79">
        <v>0</v>
      </c>
      <c r="AL100" s="83" t="s">
        <v>765</v>
      </c>
      <c r="AM100" s="79" t="s">
        <v>777</v>
      </c>
      <c r="AN100" s="79" t="b">
        <v>0</v>
      </c>
      <c r="AO100" s="83" t="s">
        <v>736</v>
      </c>
      <c r="AP100" s="79" t="s">
        <v>176</v>
      </c>
      <c r="AQ100" s="79">
        <v>0</v>
      </c>
      <c r="AR100" s="79">
        <v>0</v>
      </c>
      <c r="AS100" s="79"/>
      <c r="AT100" s="79"/>
      <c r="AU100" s="79"/>
      <c r="AV100" s="79"/>
      <c r="AW100" s="79"/>
      <c r="AX100" s="79"/>
      <c r="AY100" s="79"/>
      <c r="AZ100" s="79"/>
      <c r="BA100">
        <v>30</v>
      </c>
      <c r="BB100" s="78" t="str">
        <f>REPLACE(INDEX(GroupVertices[Group],MATCH(Edges25[[#This Row],[Vertex 1]],GroupVertices[Vertex],0)),1,1,"")</f>
        <v>8</v>
      </c>
      <c r="BC100" s="78" t="str">
        <f>REPLACE(INDEX(GroupVertices[Group],MATCH(Edges25[[#This Row],[Vertex 2]],GroupVertices[Vertex],0)),1,1,"")</f>
        <v>8</v>
      </c>
      <c r="BD100" s="48">
        <v>0</v>
      </c>
      <c r="BE100" s="49">
        <v>0</v>
      </c>
      <c r="BF100" s="48">
        <v>0</v>
      </c>
      <c r="BG100" s="49">
        <v>0</v>
      </c>
      <c r="BH100" s="48">
        <v>0</v>
      </c>
      <c r="BI100" s="49">
        <v>0</v>
      </c>
      <c r="BJ100" s="48">
        <v>8</v>
      </c>
      <c r="BK100" s="49">
        <v>100</v>
      </c>
      <c r="BL100" s="48">
        <v>8</v>
      </c>
    </row>
    <row r="101" spans="1:64" ht="15">
      <c r="A101" s="64" t="s">
        <v>275</v>
      </c>
      <c r="B101" s="64" t="s">
        <v>275</v>
      </c>
      <c r="C101" s="65"/>
      <c r="D101" s="66"/>
      <c r="E101" s="67"/>
      <c r="F101" s="68"/>
      <c r="G101" s="65"/>
      <c r="H101" s="69"/>
      <c r="I101" s="70"/>
      <c r="J101" s="70"/>
      <c r="K101" s="34" t="s">
        <v>65</v>
      </c>
      <c r="L101" s="77">
        <v>131</v>
      </c>
      <c r="M101" s="77"/>
      <c r="N101" s="72"/>
      <c r="O101" s="79" t="s">
        <v>176</v>
      </c>
      <c r="P101" s="81">
        <v>43678.62331018518</v>
      </c>
      <c r="Q101" s="79" t="s">
        <v>359</v>
      </c>
      <c r="R101" s="82" t="s">
        <v>421</v>
      </c>
      <c r="S101" s="79" t="s">
        <v>443</v>
      </c>
      <c r="T101" s="79"/>
      <c r="U101" s="79"/>
      <c r="V101" s="82" t="s">
        <v>513</v>
      </c>
      <c r="W101" s="81">
        <v>43678.62331018518</v>
      </c>
      <c r="X101" s="82" t="s">
        <v>613</v>
      </c>
      <c r="Y101" s="79"/>
      <c r="Z101" s="79"/>
      <c r="AA101" s="83" t="s">
        <v>737</v>
      </c>
      <c r="AB101" s="79"/>
      <c r="AC101" s="79" t="b">
        <v>0</v>
      </c>
      <c r="AD101" s="79">
        <v>0</v>
      </c>
      <c r="AE101" s="83" t="s">
        <v>765</v>
      </c>
      <c r="AF101" s="79" t="b">
        <v>0</v>
      </c>
      <c r="AG101" s="79" t="s">
        <v>772</v>
      </c>
      <c r="AH101" s="79"/>
      <c r="AI101" s="83" t="s">
        <v>765</v>
      </c>
      <c r="AJ101" s="79" t="b">
        <v>0</v>
      </c>
      <c r="AK101" s="79">
        <v>0</v>
      </c>
      <c r="AL101" s="83" t="s">
        <v>765</v>
      </c>
      <c r="AM101" s="79" t="s">
        <v>777</v>
      </c>
      <c r="AN101" s="79" t="b">
        <v>0</v>
      </c>
      <c r="AO101" s="83" t="s">
        <v>737</v>
      </c>
      <c r="AP101" s="79" t="s">
        <v>176</v>
      </c>
      <c r="AQ101" s="79">
        <v>0</v>
      </c>
      <c r="AR101" s="79">
        <v>0</v>
      </c>
      <c r="AS101" s="79"/>
      <c r="AT101" s="79"/>
      <c r="AU101" s="79"/>
      <c r="AV101" s="79"/>
      <c r="AW101" s="79"/>
      <c r="AX101" s="79"/>
      <c r="AY101" s="79"/>
      <c r="AZ101" s="79"/>
      <c r="BA101">
        <v>30</v>
      </c>
      <c r="BB101" s="78" t="str">
        <f>REPLACE(INDEX(GroupVertices[Group],MATCH(Edges25[[#This Row],[Vertex 1]],GroupVertices[Vertex],0)),1,1,"")</f>
        <v>8</v>
      </c>
      <c r="BC101" s="78" t="str">
        <f>REPLACE(INDEX(GroupVertices[Group],MATCH(Edges25[[#This Row],[Vertex 2]],GroupVertices[Vertex],0)),1,1,"")</f>
        <v>8</v>
      </c>
      <c r="BD101" s="48">
        <v>0</v>
      </c>
      <c r="BE101" s="49">
        <v>0</v>
      </c>
      <c r="BF101" s="48">
        <v>0</v>
      </c>
      <c r="BG101" s="49">
        <v>0</v>
      </c>
      <c r="BH101" s="48">
        <v>0</v>
      </c>
      <c r="BI101" s="49">
        <v>0</v>
      </c>
      <c r="BJ101" s="48">
        <v>11</v>
      </c>
      <c r="BK101" s="49">
        <v>100</v>
      </c>
      <c r="BL101" s="48">
        <v>11</v>
      </c>
    </row>
    <row r="102" spans="1:64" ht="15">
      <c r="A102" s="64" t="s">
        <v>275</v>
      </c>
      <c r="B102" s="64" t="s">
        <v>275</v>
      </c>
      <c r="C102" s="65"/>
      <c r="D102" s="66"/>
      <c r="E102" s="67"/>
      <c r="F102" s="68"/>
      <c r="G102" s="65"/>
      <c r="H102" s="69"/>
      <c r="I102" s="70"/>
      <c r="J102" s="70"/>
      <c r="K102" s="34" t="s">
        <v>65</v>
      </c>
      <c r="L102" s="77">
        <v>132</v>
      </c>
      <c r="M102" s="77"/>
      <c r="N102" s="72"/>
      <c r="O102" s="79" t="s">
        <v>176</v>
      </c>
      <c r="P102" s="81">
        <v>43678.73096064815</v>
      </c>
      <c r="Q102" s="79" t="s">
        <v>360</v>
      </c>
      <c r="R102" s="82" t="s">
        <v>422</v>
      </c>
      <c r="S102" s="79" t="s">
        <v>443</v>
      </c>
      <c r="T102" s="79"/>
      <c r="U102" s="79"/>
      <c r="V102" s="82" t="s">
        <v>513</v>
      </c>
      <c r="W102" s="81">
        <v>43678.73096064815</v>
      </c>
      <c r="X102" s="82" t="s">
        <v>614</v>
      </c>
      <c r="Y102" s="79"/>
      <c r="Z102" s="79"/>
      <c r="AA102" s="83" t="s">
        <v>738</v>
      </c>
      <c r="AB102" s="79"/>
      <c r="AC102" s="79" t="b">
        <v>0</v>
      </c>
      <c r="AD102" s="79">
        <v>0</v>
      </c>
      <c r="AE102" s="83" t="s">
        <v>765</v>
      </c>
      <c r="AF102" s="79" t="b">
        <v>0</v>
      </c>
      <c r="AG102" s="79" t="s">
        <v>772</v>
      </c>
      <c r="AH102" s="79"/>
      <c r="AI102" s="83" t="s">
        <v>765</v>
      </c>
      <c r="AJ102" s="79" t="b">
        <v>0</v>
      </c>
      <c r="AK102" s="79">
        <v>0</v>
      </c>
      <c r="AL102" s="83" t="s">
        <v>765</v>
      </c>
      <c r="AM102" s="79" t="s">
        <v>777</v>
      </c>
      <c r="AN102" s="79" t="b">
        <v>0</v>
      </c>
      <c r="AO102" s="83" t="s">
        <v>738</v>
      </c>
      <c r="AP102" s="79" t="s">
        <v>176</v>
      </c>
      <c r="AQ102" s="79">
        <v>0</v>
      </c>
      <c r="AR102" s="79">
        <v>0</v>
      </c>
      <c r="AS102" s="79"/>
      <c r="AT102" s="79"/>
      <c r="AU102" s="79"/>
      <c r="AV102" s="79"/>
      <c r="AW102" s="79"/>
      <c r="AX102" s="79"/>
      <c r="AY102" s="79"/>
      <c r="AZ102" s="79"/>
      <c r="BA102">
        <v>30</v>
      </c>
      <c r="BB102" s="78" t="str">
        <f>REPLACE(INDEX(GroupVertices[Group],MATCH(Edges25[[#This Row],[Vertex 1]],GroupVertices[Vertex],0)),1,1,"")</f>
        <v>8</v>
      </c>
      <c r="BC102" s="78" t="str">
        <f>REPLACE(INDEX(GroupVertices[Group],MATCH(Edges25[[#This Row],[Vertex 2]],GroupVertices[Vertex],0)),1,1,"")</f>
        <v>8</v>
      </c>
      <c r="BD102" s="48">
        <v>0</v>
      </c>
      <c r="BE102" s="49">
        <v>0</v>
      </c>
      <c r="BF102" s="48">
        <v>0</v>
      </c>
      <c r="BG102" s="49">
        <v>0</v>
      </c>
      <c r="BH102" s="48">
        <v>0</v>
      </c>
      <c r="BI102" s="49">
        <v>0</v>
      </c>
      <c r="BJ102" s="48">
        <v>9</v>
      </c>
      <c r="BK102" s="49">
        <v>100</v>
      </c>
      <c r="BL102" s="48">
        <v>9</v>
      </c>
    </row>
    <row r="103" spans="1:64" ht="15">
      <c r="A103" s="64" t="s">
        <v>275</v>
      </c>
      <c r="B103" s="64" t="s">
        <v>275</v>
      </c>
      <c r="C103" s="65"/>
      <c r="D103" s="66"/>
      <c r="E103" s="67"/>
      <c r="F103" s="68"/>
      <c r="G103" s="65"/>
      <c r="H103" s="69"/>
      <c r="I103" s="70"/>
      <c r="J103" s="70"/>
      <c r="K103" s="34" t="s">
        <v>65</v>
      </c>
      <c r="L103" s="77">
        <v>133</v>
      </c>
      <c r="M103" s="77"/>
      <c r="N103" s="72"/>
      <c r="O103" s="79" t="s">
        <v>176</v>
      </c>
      <c r="P103" s="81">
        <v>43678.80837962963</v>
      </c>
      <c r="Q103" s="79" t="s">
        <v>361</v>
      </c>
      <c r="R103" s="82" t="s">
        <v>423</v>
      </c>
      <c r="S103" s="79" t="s">
        <v>443</v>
      </c>
      <c r="T103" s="79"/>
      <c r="U103" s="79"/>
      <c r="V103" s="82" t="s">
        <v>513</v>
      </c>
      <c r="W103" s="81">
        <v>43678.80837962963</v>
      </c>
      <c r="X103" s="82" t="s">
        <v>615</v>
      </c>
      <c r="Y103" s="79"/>
      <c r="Z103" s="79"/>
      <c r="AA103" s="83" t="s">
        <v>739</v>
      </c>
      <c r="AB103" s="79"/>
      <c r="AC103" s="79" t="b">
        <v>0</v>
      </c>
      <c r="AD103" s="79">
        <v>0</v>
      </c>
      <c r="AE103" s="83" t="s">
        <v>765</v>
      </c>
      <c r="AF103" s="79" t="b">
        <v>0</v>
      </c>
      <c r="AG103" s="79" t="s">
        <v>772</v>
      </c>
      <c r="AH103" s="79"/>
      <c r="AI103" s="83" t="s">
        <v>765</v>
      </c>
      <c r="AJ103" s="79" t="b">
        <v>0</v>
      </c>
      <c r="AK103" s="79">
        <v>0</v>
      </c>
      <c r="AL103" s="83" t="s">
        <v>765</v>
      </c>
      <c r="AM103" s="79" t="s">
        <v>777</v>
      </c>
      <c r="AN103" s="79" t="b">
        <v>0</v>
      </c>
      <c r="AO103" s="83" t="s">
        <v>739</v>
      </c>
      <c r="AP103" s="79" t="s">
        <v>176</v>
      </c>
      <c r="AQ103" s="79">
        <v>0</v>
      </c>
      <c r="AR103" s="79">
        <v>0</v>
      </c>
      <c r="AS103" s="79"/>
      <c r="AT103" s="79"/>
      <c r="AU103" s="79"/>
      <c r="AV103" s="79"/>
      <c r="AW103" s="79"/>
      <c r="AX103" s="79"/>
      <c r="AY103" s="79"/>
      <c r="AZ103" s="79"/>
      <c r="BA103">
        <v>30</v>
      </c>
      <c r="BB103" s="78" t="str">
        <f>REPLACE(INDEX(GroupVertices[Group],MATCH(Edges25[[#This Row],[Vertex 1]],GroupVertices[Vertex],0)),1,1,"")</f>
        <v>8</v>
      </c>
      <c r="BC103" s="78" t="str">
        <f>REPLACE(INDEX(GroupVertices[Group],MATCH(Edges25[[#This Row],[Vertex 2]],GroupVertices[Vertex],0)),1,1,"")</f>
        <v>8</v>
      </c>
      <c r="BD103" s="48">
        <v>0</v>
      </c>
      <c r="BE103" s="49">
        <v>0</v>
      </c>
      <c r="BF103" s="48">
        <v>0</v>
      </c>
      <c r="BG103" s="49">
        <v>0</v>
      </c>
      <c r="BH103" s="48">
        <v>0</v>
      </c>
      <c r="BI103" s="49">
        <v>0</v>
      </c>
      <c r="BJ103" s="48">
        <v>7</v>
      </c>
      <c r="BK103" s="49">
        <v>100</v>
      </c>
      <c r="BL103" s="48">
        <v>7</v>
      </c>
    </row>
    <row r="104" spans="1:64" ht="15">
      <c r="A104" s="64" t="s">
        <v>275</v>
      </c>
      <c r="B104" s="64" t="s">
        <v>275</v>
      </c>
      <c r="C104" s="65"/>
      <c r="D104" s="66"/>
      <c r="E104" s="67"/>
      <c r="F104" s="68"/>
      <c r="G104" s="65"/>
      <c r="H104" s="69"/>
      <c r="I104" s="70"/>
      <c r="J104" s="70"/>
      <c r="K104" s="34" t="s">
        <v>65</v>
      </c>
      <c r="L104" s="77">
        <v>134</v>
      </c>
      <c r="M104" s="77"/>
      <c r="N104" s="72"/>
      <c r="O104" s="79" t="s">
        <v>176</v>
      </c>
      <c r="P104" s="81">
        <v>43679.51635416667</v>
      </c>
      <c r="Q104" s="79" t="s">
        <v>362</v>
      </c>
      <c r="R104" s="82" t="s">
        <v>424</v>
      </c>
      <c r="S104" s="79" t="s">
        <v>443</v>
      </c>
      <c r="T104" s="79"/>
      <c r="U104" s="79"/>
      <c r="V104" s="82" t="s">
        <v>513</v>
      </c>
      <c r="W104" s="81">
        <v>43679.51635416667</v>
      </c>
      <c r="X104" s="82" t="s">
        <v>616</v>
      </c>
      <c r="Y104" s="79"/>
      <c r="Z104" s="79"/>
      <c r="AA104" s="83" t="s">
        <v>740</v>
      </c>
      <c r="AB104" s="79"/>
      <c r="AC104" s="79" t="b">
        <v>0</v>
      </c>
      <c r="AD104" s="79">
        <v>0</v>
      </c>
      <c r="AE104" s="83" t="s">
        <v>765</v>
      </c>
      <c r="AF104" s="79" t="b">
        <v>0</v>
      </c>
      <c r="AG104" s="79" t="s">
        <v>772</v>
      </c>
      <c r="AH104" s="79"/>
      <c r="AI104" s="83" t="s">
        <v>765</v>
      </c>
      <c r="AJ104" s="79" t="b">
        <v>0</v>
      </c>
      <c r="AK104" s="79">
        <v>0</v>
      </c>
      <c r="AL104" s="83" t="s">
        <v>765</v>
      </c>
      <c r="AM104" s="79" t="s">
        <v>777</v>
      </c>
      <c r="AN104" s="79" t="b">
        <v>0</v>
      </c>
      <c r="AO104" s="83" t="s">
        <v>740</v>
      </c>
      <c r="AP104" s="79" t="s">
        <v>176</v>
      </c>
      <c r="AQ104" s="79">
        <v>0</v>
      </c>
      <c r="AR104" s="79">
        <v>0</v>
      </c>
      <c r="AS104" s="79"/>
      <c r="AT104" s="79"/>
      <c r="AU104" s="79"/>
      <c r="AV104" s="79"/>
      <c r="AW104" s="79"/>
      <c r="AX104" s="79"/>
      <c r="AY104" s="79"/>
      <c r="AZ104" s="79"/>
      <c r="BA104">
        <v>30</v>
      </c>
      <c r="BB104" s="78" t="str">
        <f>REPLACE(INDEX(GroupVertices[Group],MATCH(Edges25[[#This Row],[Vertex 1]],GroupVertices[Vertex],0)),1,1,"")</f>
        <v>8</v>
      </c>
      <c r="BC104" s="78" t="str">
        <f>REPLACE(INDEX(GroupVertices[Group],MATCH(Edges25[[#This Row],[Vertex 2]],GroupVertices[Vertex],0)),1,1,"")</f>
        <v>8</v>
      </c>
      <c r="BD104" s="48">
        <v>0</v>
      </c>
      <c r="BE104" s="49">
        <v>0</v>
      </c>
      <c r="BF104" s="48">
        <v>0</v>
      </c>
      <c r="BG104" s="49">
        <v>0</v>
      </c>
      <c r="BH104" s="48">
        <v>0</v>
      </c>
      <c r="BI104" s="49">
        <v>0</v>
      </c>
      <c r="BJ104" s="48">
        <v>9</v>
      </c>
      <c r="BK104" s="49">
        <v>100</v>
      </c>
      <c r="BL104" s="48">
        <v>9</v>
      </c>
    </row>
    <row r="105" spans="1:64" ht="15">
      <c r="A105" s="64" t="s">
        <v>275</v>
      </c>
      <c r="B105" s="64" t="s">
        <v>275</v>
      </c>
      <c r="C105" s="65"/>
      <c r="D105" s="66"/>
      <c r="E105" s="67"/>
      <c r="F105" s="68"/>
      <c r="G105" s="65"/>
      <c r="H105" s="69"/>
      <c r="I105" s="70"/>
      <c r="J105" s="70"/>
      <c r="K105" s="34" t="s">
        <v>65</v>
      </c>
      <c r="L105" s="77">
        <v>135</v>
      </c>
      <c r="M105" s="77"/>
      <c r="N105" s="72"/>
      <c r="O105" s="79" t="s">
        <v>176</v>
      </c>
      <c r="P105" s="81">
        <v>43679.782164351855</v>
      </c>
      <c r="Q105" s="79" t="s">
        <v>363</v>
      </c>
      <c r="R105" s="82" t="s">
        <v>425</v>
      </c>
      <c r="S105" s="79" t="s">
        <v>443</v>
      </c>
      <c r="T105" s="79"/>
      <c r="U105" s="79"/>
      <c r="V105" s="82" t="s">
        <v>513</v>
      </c>
      <c r="W105" s="81">
        <v>43679.782164351855</v>
      </c>
      <c r="X105" s="82" t="s">
        <v>617</v>
      </c>
      <c r="Y105" s="79"/>
      <c r="Z105" s="79"/>
      <c r="AA105" s="83" t="s">
        <v>741</v>
      </c>
      <c r="AB105" s="79"/>
      <c r="AC105" s="79" t="b">
        <v>0</v>
      </c>
      <c r="AD105" s="79">
        <v>0</v>
      </c>
      <c r="AE105" s="83" t="s">
        <v>765</v>
      </c>
      <c r="AF105" s="79" t="b">
        <v>0</v>
      </c>
      <c r="AG105" s="79" t="s">
        <v>772</v>
      </c>
      <c r="AH105" s="79"/>
      <c r="AI105" s="83" t="s">
        <v>765</v>
      </c>
      <c r="AJ105" s="79" t="b">
        <v>0</v>
      </c>
      <c r="AK105" s="79">
        <v>0</v>
      </c>
      <c r="AL105" s="83" t="s">
        <v>765</v>
      </c>
      <c r="AM105" s="79" t="s">
        <v>777</v>
      </c>
      <c r="AN105" s="79" t="b">
        <v>0</v>
      </c>
      <c r="AO105" s="83" t="s">
        <v>741</v>
      </c>
      <c r="AP105" s="79" t="s">
        <v>176</v>
      </c>
      <c r="AQ105" s="79">
        <v>0</v>
      </c>
      <c r="AR105" s="79">
        <v>0</v>
      </c>
      <c r="AS105" s="79"/>
      <c r="AT105" s="79"/>
      <c r="AU105" s="79"/>
      <c r="AV105" s="79"/>
      <c r="AW105" s="79"/>
      <c r="AX105" s="79"/>
      <c r="AY105" s="79"/>
      <c r="AZ105" s="79"/>
      <c r="BA105">
        <v>30</v>
      </c>
      <c r="BB105" s="78" t="str">
        <f>REPLACE(INDEX(GroupVertices[Group],MATCH(Edges25[[#This Row],[Vertex 1]],GroupVertices[Vertex],0)),1,1,"")</f>
        <v>8</v>
      </c>
      <c r="BC105" s="78" t="str">
        <f>REPLACE(INDEX(GroupVertices[Group],MATCH(Edges25[[#This Row],[Vertex 2]],GroupVertices[Vertex],0)),1,1,"")</f>
        <v>8</v>
      </c>
      <c r="BD105" s="48">
        <v>0</v>
      </c>
      <c r="BE105" s="49">
        <v>0</v>
      </c>
      <c r="BF105" s="48">
        <v>0</v>
      </c>
      <c r="BG105" s="49">
        <v>0</v>
      </c>
      <c r="BH105" s="48">
        <v>0</v>
      </c>
      <c r="BI105" s="49">
        <v>0</v>
      </c>
      <c r="BJ105" s="48">
        <v>9</v>
      </c>
      <c r="BK105" s="49">
        <v>100</v>
      </c>
      <c r="BL105" s="48">
        <v>9</v>
      </c>
    </row>
    <row r="106" spans="1:64" ht="15">
      <c r="A106" s="64" t="s">
        <v>275</v>
      </c>
      <c r="B106" s="64" t="s">
        <v>275</v>
      </c>
      <c r="C106" s="65"/>
      <c r="D106" s="66"/>
      <c r="E106" s="67"/>
      <c r="F106" s="68"/>
      <c r="G106" s="65"/>
      <c r="H106" s="69"/>
      <c r="I106" s="70"/>
      <c r="J106" s="70"/>
      <c r="K106" s="34" t="s">
        <v>65</v>
      </c>
      <c r="L106" s="77">
        <v>136</v>
      </c>
      <c r="M106" s="77"/>
      <c r="N106" s="72"/>
      <c r="O106" s="79" t="s">
        <v>176</v>
      </c>
      <c r="P106" s="81">
        <v>43682.56292824074</v>
      </c>
      <c r="Q106" s="79" t="s">
        <v>364</v>
      </c>
      <c r="R106" s="82" t="s">
        <v>426</v>
      </c>
      <c r="S106" s="79" t="s">
        <v>443</v>
      </c>
      <c r="T106" s="79"/>
      <c r="U106" s="79"/>
      <c r="V106" s="82" t="s">
        <v>513</v>
      </c>
      <c r="W106" s="81">
        <v>43682.56292824074</v>
      </c>
      <c r="X106" s="82" t="s">
        <v>618</v>
      </c>
      <c r="Y106" s="79"/>
      <c r="Z106" s="79"/>
      <c r="AA106" s="83" t="s">
        <v>742</v>
      </c>
      <c r="AB106" s="79"/>
      <c r="AC106" s="79" t="b">
        <v>0</v>
      </c>
      <c r="AD106" s="79">
        <v>1</v>
      </c>
      <c r="AE106" s="83" t="s">
        <v>765</v>
      </c>
      <c r="AF106" s="79" t="b">
        <v>0</v>
      </c>
      <c r="AG106" s="79" t="s">
        <v>772</v>
      </c>
      <c r="AH106" s="79"/>
      <c r="AI106" s="83" t="s">
        <v>765</v>
      </c>
      <c r="AJ106" s="79" t="b">
        <v>0</v>
      </c>
      <c r="AK106" s="79">
        <v>0</v>
      </c>
      <c r="AL106" s="83" t="s">
        <v>765</v>
      </c>
      <c r="AM106" s="79" t="s">
        <v>777</v>
      </c>
      <c r="AN106" s="79" t="b">
        <v>0</v>
      </c>
      <c r="AO106" s="83" t="s">
        <v>742</v>
      </c>
      <c r="AP106" s="79" t="s">
        <v>176</v>
      </c>
      <c r="AQ106" s="79">
        <v>0</v>
      </c>
      <c r="AR106" s="79">
        <v>0</v>
      </c>
      <c r="AS106" s="79"/>
      <c r="AT106" s="79"/>
      <c r="AU106" s="79"/>
      <c r="AV106" s="79"/>
      <c r="AW106" s="79"/>
      <c r="AX106" s="79"/>
      <c r="AY106" s="79"/>
      <c r="AZ106" s="79"/>
      <c r="BA106">
        <v>30</v>
      </c>
      <c r="BB106" s="78" t="str">
        <f>REPLACE(INDEX(GroupVertices[Group],MATCH(Edges25[[#This Row],[Vertex 1]],GroupVertices[Vertex],0)),1,1,"")</f>
        <v>8</v>
      </c>
      <c r="BC106" s="78" t="str">
        <f>REPLACE(INDEX(GroupVertices[Group],MATCH(Edges25[[#This Row],[Vertex 2]],GroupVertices[Vertex],0)),1,1,"")</f>
        <v>8</v>
      </c>
      <c r="BD106" s="48">
        <v>0</v>
      </c>
      <c r="BE106" s="49">
        <v>0</v>
      </c>
      <c r="BF106" s="48">
        <v>0</v>
      </c>
      <c r="BG106" s="49">
        <v>0</v>
      </c>
      <c r="BH106" s="48">
        <v>0</v>
      </c>
      <c r="BI106" s="49">
        <v>0</v>
      </c>
      <c r="BJ106" s="48">
        <v>31</v>
      </c>
      <c r="BK106" s="49">
        <v>100</v>
      </c>
      <c r="BL106" s="48">
        <v>31</v>
      </c>
    </row>
    <row r="107" spans="1:64" ht="15">
      <c r="A107" s="64" t="s">
        <v>275</v>
      </c>
      <c r="B107" s="64" t="s">
        <v>275</v>
      </c>
      <c r="C107" s="65"/>
      <c r="D107" s="66"/>
      <c r="E107" s="67"/>
      <c r="F107" s="68"/>
      <c r="G107" s="65"/>
      <c r="H107" s="69"/>
      <c r="I107" s="70"/>
      <c r="J107" s="70"/>
      <c r="K107" s="34" t="s">
        <v>65</v>
      </c>
      <c r="L107" s="77">
        <v>137</v>
      </c>
      <c r="M107" s="77"/>
      <c r="N107" s="72"/>
      <c r="O107" s="79" t="s">
        <v>176</v>
      </c>
      <c r="P107" s="81">
        <v>43682.61342592593</v>
      </c>
      <c r="Q107" s="79" t="s">
        <v>365</v>
      </c>
      <c r="R107" s="82" t="s">
        <v>427</v>
      </c>
      <c r="S107" s="79" t="s">
        <v>443</v>
      </c>
      <c r="T107" s="79"/>
      <c r="U107" s="79"/>
      <c r="V107" s="82" t="s">
        <v>513</v>
      </c>
      <c r="W107" s="81">
        <v>43682.61342592593</v>
      </c>
      <c r="X107" s="82" t="s">
        <v>619</v>
      </c>
      <c r="Y107" s="79"/>
      <c r="Z107" s="79"/>
      <c r="AA107" s="83" t="s">
        <v>743</v>
      </c>
      <c r="AB107" s="79"/>
      <c r="AC107" s="79" t="b">
        <v>0</v>
      </c>
      <c r="AD107" s="79">
        <v>0</v>
      </c>
      <c r="AE107" s="83" t="s">
        <v>765</v>
      </c>
      <c r="AF107" s="79" t="b">
        <v>0</v>
      </c>
      <c r="AG107" s="79" t="s">
        <v>772</v>
      </c>
      <c r="AH107" s="79"/>
      <c r="AI107" s="83" t="s">
        <v>765</v>
      </c>
      <c r="AJ107" s="79" t="b">
        <v>0</v>
      </c>
      <c r="AK107" s="79">
        <v>0</v>
      </c>
      <c r="AL107" s="83" t="s">
        <v>765</v>
      </c>
      <c r="AM107" s="79" t="s">
        <v>777</v>
      </c>
      <c r="AN107" s="79" t="b">
        <v>0</v>
      </c>
      <c r="AO107" s="83" t="s">
        <v>743</v>
      </c>
      <c r="AP107" s="79" t="s">
        <v>176</v>
      </c>
      <c r="AQ107" s="79">
        <v>0</v>
      </c>
      <c r="AR107" s="79">
        <v>0</v>
      </c>
      <c r="AS107" s="79"/>
      <c r="AT107" s="79"/>
      <c r="AU107" s="79"/>
      <c r="AV107" s="79"/>
      <c r="AW107" s="79"/>
      <c r="AX107" s="79"/>
      <c r="AY107" s="79"/>
      <c r="AZ107" s="79"/>
      <c r="BA107">
        <v>30</v>
      </c>
      <c r="BB107" s="78" t="str">
        <f>REPLACE(INDEX(GroupVertices[Group],MATCH(Edges25[[#This Row],[Vertex 1]],GroupVertices[Vertex],0)),1,1,"")</f>
        <v>8</v>
      </c>
      <c r="BC107" s="78" t="str">
        <f>REPLACE(INDEX(GroupVertices[Group],MATCH(Edges25[[#This Row],[Vertex 2]],GroupVertices[Vertex],0)),1,1,"")</f>
        <v>8</v>
      </c>
      <c r="BD107" s="48">
        <v>0</v>
      </c>
      <c r="BE107" s="49">
        <v>0</v>
      </c>
      <c r="BF107" s="48">
        <v>0</v>
      </c>
      <c r="BG107" s="49">
        <v>0</v>
      </c>
      <c r="BH107" s="48">
        <v>0</v>
      </c>
      <c r="BI107" s="49">
        <v>0</v>
      </c>
      <c r="BJ107" s="48">
        <v>33</v>
      </c>
      <c r="BK107" s="49">
        <v>100</v>
      </c>
      <c r="BL107" s="48">
        <v>33</v>
      </c>
    </row>
    <row r="108" spans="1:64" ht="15">
      <c r="A108" s="64" t="s">
        <v>275</v>
      </c>
      <c r="B108" s="64" t="s">
        <v>275</v>
      </c>
      <c r="C108" s="65"/>
      <c r="D108" s="66"/>
      <c r="E108" s="67"/>
      <c r="F108" s="68"/>
      <c r="G108" s="65"/>
      <c r="H108" s="69"/>
      <c r="I108" s="70"/>
      <c r="J108" s="70"/>
      <c r="K108" s="34" t="s">
        <v>65</v>
      </c>
      <c r="L108" s="77">
        <v>138</v>
      </c>
      <c r="M108" s="77"/>
      <c r="N108" s="72"/>
      <c r="O108" s="79" t="s">
        <v>176</v>
      </c>
      <c r="P108" s="81">
        <v>43682.84302083333</v>
      </c>
      <c r="Q108" s="79" t="s">
        <v>366</v>
      </c>
      <c r="R108" s="82" t="s">
        <v>428</v>
      </c>
      <c r="S108" s="79" t="s">
        <v>443</v>
      </c>
      <c r="T108" s="79"/>
      <c r="U108" s="79"/>
      <c r="V108" s="82" t="s">
        <v>513</v>
      </c>
      <c r="W108" s="81">
        <v>43682.84302083333</v>
      </c>
      <c r="X108" s="82" t="s">
        <v>620</v>
      </c>
      <c r="Y108" s="79"/>
      <c r="Z108" s="79"/>
      <c r="AA108" s="83" t="s">
        <v>744</v>
      </c>
      <c r="AB108" s="79"/>
      <c r="AC108" s="79" t="b">
        <v>0</v>
      </c>
      <c r="AD108" s="79">
        <v>0</v>
      </c>
      <c r="AE108" s="83" t="s">
        <v>765</v>
      </c>
      <c r="AF108" s="79" t="b">
        <v>0</v>
      </c>
      <c r="AG108" s="79" t="s">
        <v>772</v>
      </c>
      <c r="AH108" s="79"/>
      <c r="AI108" s="83" t="s">
        <v>765</v>
      </c>
      <c r="AJ108" s="79" t="b">
        <v>0</v>
      </c>
      <c r="AK108" s="79">
        <v>0</v>
      </c>
      <c r="AL108" s="83" t="s">
        <v>765</v>
      </c>
      <c r="AM108" s="79" t="s">
        <v>777</v>
      </c>
      <c r="AN108" s="79" t="b">
        <v>0</v>
      </c>
      <c r="AO108" s="83" t="s">
        <v>744</v>
      </c>
      <c r="AP108" s="79" t="s">
        <v>176</v>
      </c>
      <c r="AQ108" s="79">
        <v>0</v>
      </c>
      <c r="AR108" s="79">
        <v>0</v>
      </c>
      <c r="AS108" s="79"/>
      <c r="AT108" s="79"/>
      <c r="AU108" s="79"/>
      <c r="AV108" s="79"/>
      <c r="AW108" s="79"/>
      <c r="AX108" s="79"/>
      <c r="AY108" s="79"/>
      <c r="AZ108" s="79"/>
      <c r="BA108">
        <v>30</v>
      </c>
      <c r="BB108" s="78" t="str">
        <f>REPLACE(INDEX(GroupVertices[Group],MATCH(Edges25[[#This Row],[Vertex 1]],GroupVertices[Vertex],0)),1,1,"")</f>
        <v>8</v>
      </c>
      <c r="BC108" s="78" t="str">
        <f>REPLACE(INDEX(GroupVertices[Group],MATCH(Edges25[[#This Row],[Vertex 2]],GroupVertices[Vertex],0)),1,1,"")</f>
        <v>8</v>
      </c>
      <c r="BD108" s="48">
        <v>0</v>
      </c>
      <c r="BE108" s="49">
        <v>0</v>
      </c>
      <c r="BF108" s="48">
        <v>0</v>
      </c>
      <c r="BG108" s="49">
        <v>0</v>
      </c>
      <c r="BH108" s="48">
        <v>0</v>
      </c>
      <c r="BI108" s="49">
        <v>0</v>
      </c>
      <c r="BJ108" s="48">
        <v>36</v>
      </c>
      <c r="BK108" s="49">
        <v>100</v>
      </c>
      <c r="BL108" s="48">
        <v>36</v>
      </c>
    </row>
    <row r="109" spans="1:64" ht="15">
      <c r="A109" s="64" t="s">
        <v>275</v>
      </c>
      <c r="B109" s="64" t="s">
        <v>275</v>
      </c>
      <c r="C109" s="65"/>
      <c r="D109" s="66"/>
      <c r="E109" s="67"/>
      <c r="F109" s="68"/>
      <c r="G109" s="65"/>
      <c r="H109" s="69"/>
      <c r="I109" s="70"/>
      <c r="J109" s="70"/>
      <c r="K109" s="34" t="s">
        <v>65</v>
      </c>
      <c r="L109" s="77">
        <v>139</v>
      </c>
      <c r="M109" s="77"/>
      <c r="N109" s="72"/>
      <c r="O109" s="79" t="s">
        <v>176</v>
      </c>
      <c r="P109" s="81">
        <v>43683.52574074074</v>
      </c>
      <c r="Q109" s="79" t="s">
        <v>367</v>
      </c>
      <c r="R109" s="82" t="s">
        <v>395</v>
      </c>
      <c r="S109" s="79" t="s">
        <v>443</v>
      </c>
      <c r="T109" s="79"/>
      <c r="U109" s="79"/>
      <c r="V109" s="82" t="s">
        <v>513</v>
      </c>
      <c r="W109" s="81">
        <v>43683.52574074074</v>
      </c>
      <c r="X109" s="82" t="s">
        <v>621</v>
      </c>
      <c r="Y109" s="79"/>
      <c r="Z109" s="79"/>
      <c r="AA109" s="83" t="s">
        <v>745</v>
      </c>
      <c r="AB109" s="79"/>
      <c r="AC109" s="79" t="b">
        <v>0</v>
      </c>
      <c r="AD109" s="79">
        <v>0</v>
      </c>
      <c r="AE109" s="83" t="s">
        <v>765</v>
      </c>
      <c r="AF109" s="79" t="b">
        <v>0</v>
      </c>
      <c r="AG109" s="79" t="s">
        <v>772</v>
      </c>
      <c r="AH109" s="79"/>
      <c r="AI109" s="83" t="s">
        <v>765</v>
      </c>
      <c r="AJ109" s="79" t="b">
        <v>0</v>
      </c>
      <c r="AK109" s="79">
        <v>1</v>
      </c>
      <c r="AL109" s="83" t="s">
        <v>765</v>
      </c>
      <c r="AM109" s="79" t="s">
        <v>777</v>
      </c>
      <c r="AN109" s="79" t="b">
        <v>0</v>
      </c>
      <c r="AO109" s="83" t="s">
        <v>745</v>
      </c>
      <c r="AP109" s="79" t="s">
        <v>176</v>
      </c>
      <c r="AQ109" s="79">
        <v>0</v>
      </c>
      <c r="AR109" s="79">
        <v>0</v>
      </c>
      <c r="AS109" s="79"/>
      <c r="AT109" s="79"/>
      <c r="AU109" s="79"/>
      <c r="AV109" s="79"/>
      <c r="AW109" s="79"/>
      <c r="AX109" s="79"/>
      <c r="AY109" s="79"/>
      <c r="AZ109" s="79"/>
      <c r="BA109">
        <v>30</v>
      </c>
      <c r="BB109" s="78" t="str">
        <f>REPLACE(INDEX(GroupVertices[Group],MATCH(Edges25[[#This Row],[Vertex 1]],GroupVertices[Vertex],0)),1,1,"")</f>
        <v>8</v>
      </c>
      <c r="BC109" s="78" t="str">
        <f>REPLACE(INDEX(GroupVertices[Group],MATCH(Edges25[[#This Row],[Vertex 2]],GroupVertices[Vertex],0)),1,1,"")</f>
        <v>8</v>
      </c>
      <c r="BD109" s="48">
        <v>0</v>
      </c>
      <c r="BE109" s="49">
        <v>0</v>
      </c>
      <c r="BF109" s="48">
        <v>0</v>
      </c>
      <c r="BG109" s="49">
        <v>0</v>
      </c>
      <c r="BH109" s="48">
        <v>0</v>
      </c>
      <c r="BI109" s="49">
        <v>0</v>
      </c>
      <c r="BJ109" s="48">
        <v>30</v>
      </c>
      <c r="BK109" s="49">
        <v>100</v>
      </c>
      <c r="BL109" s="48">
        <v>30</v>
      </c>
    </row>
    <row r="110" spans="1:64" ht="15">
      <c r="A110" s="64" t="s">
        <v>275</v>
      </c>
      <c r="B110" s="64" t="s">
        <v>275</v>
      </c>
      <c r="C110" s="65"/>
      <c r="D110" s="66"/>
      <c r="E110" s="67"/>
      <c r="F110" s="68"/>
      <c r="G110" s="65"/>
      <c r="H110" s="69"/>
      <c r="I110" s="70"/>
      <c r="J110" s="70"/>
      <c r="K110" s="34" t="s">
        <v>65</v>
      </c>
      <c r="L110" s="77">
        <v>140</v>
      </c>
      <c r="M110" s="77"/>
      <c r="N110" s="72"/>
      <c r="O110" s="79" t="s">
        <v>176</v>
      </c>
      <c r="P110" s="81">
        <v>43683.55694444444</v>
      </c>
      <c r="Q110" s="79" t="s">
        <v>366</v>
      </c>
      <c r="R110" s="82" t="s">
        <v>428</v>
      </c>
      <c r="S110" s="79" t="s">
        <v>443</v>
      </c>
      <c r="T110" s="79"/>
      <c r="U110" s="79"/>
      <c r="V110" s="82" t="s">
        <v>513</v>
      </c>
      <c r="W110" s="81">
        <v>43683.55694444444</v>
      </c>
      <c r="X110" s="82" t="s">
        <v>622</v>
      </c>
      <c r="Y110" s="79"/>
      <c r="Z110" s="79"/>
      <c r="AA110" s="83" t="s">
        <v>746</v>
      </c>
      <c r="AB110" s="79"/>
      <c r="AC110" s="79" t="b">
        <v>0</v>
      </c>
      <c r="AD110" s="79">
        <v>0</v>
      </c>
      <c r="AE110" s="83" t="s">
        <v>765</v>
      </c>
      <c r="AF110" s="79" t="b">
        <v>0</v>
      </c>
      <c r="AG110" s="79" t="s">
        <v>772</v>
      </c>
      <c r="AH110" s="79"/>
      <c r="AI110" s="83" t="s">
        <v>765</v>
      </c>
      <c r="AJ110" s="79" t="b">
        <v>0</v>
      </c>
      <c r="AK110" s="79">
        <v>0</v>
      </c>
      <c r="AL110" s="83" t="s">
        <v>765</v>
      </c>
      <c r="AM110" s="79" t="s">
        <v>777</v>
      </c>
      <c r="AN110" s="79" t="b">
        <v>0</v>
      </c>
      <c r="AO110" s="83" t="s">
        <v>746</v>
      </c>
      <c r="AP110" s="79" t="s">
        <v>176</v>
      </c>
      <c r="AQ110" s="79">
        <v>0</v>
      </c>
      <c r="AR110" s="79">
        <v>0</v>
      </c>
      <c r="AS110" s="79"/>
      <c r="AT110" s="79"/>
      <c r="AU110" s="79"/>
      <c r="AV110" s="79"/>
      <c r="AW110" s="79"/>
      <c r="AX110" s="79"/>
      <c r="AY110" s="79"/>
      <c r="AZ110" s="79"/>
      <c r="BA110">
        <v>30</v>
      </c>
      <c r="BB110" s="78" t="str">
        <f>REPLACE(INDEX(GroupVertices[Group],MATCH(Edges25[[#This Row],[Vertex 1]],GroupVertices[Vertex],0)),1,1,"")</f>
        <v>8</v>
      </c>
      <c r="BC110" s="78" t="str">
        <f>REPLACE(INDEX(GroupVertices[Group],MATCH(Edges25[[#This Row],[Vertex 2]],GroupVertices[Vertex],0)),1,1,"")</f>
        <v>8</v>
      </c>
      <c r="BD110" s="48">
        <v>0</v>
      </c>
      <c r="BE110" s="49">
        <v>0</v>
      </c>
      <c r="BF110" s="48">
        <v>0</v>
      </c>
      <c r="BG110" s="49">
        <v>0</v>
      </c>
      <c r="BH110" s="48">
        <v>0</v>
      </c>
      <c r="BI110" s="49">
        <v>0</v>
      </c>
      <c r="BJ110" s="48">
        <v>36</v>
      </c>
      <c r="BK110" s="49">
        <v>100</v>
      </c>
      <c r="BL110" s="48">
        <v>36</v>
      </c>
    </row>
    <row r="111" spans="1:64" ht="15">
      <c r="A111" s="64" t="s">
        <v>275</v>
      </c>
      <c r="B111" s="64" t="s">
        <v>275</v>
      </c>
      <c r="C111" s="65"/>
      <c r="D111" s="66"/>
      <c r="E111" s="67"/>
      <c r="F111" s="68"/>
      <c r="G111" s="65"/>
      <c r="H111" s="69"/>
      <c r="I111" s="70"/>
      <c r="J111" s="70"/>
      <c r="K111" s="34" t="s">
        <v>65</v>
      </c>
      <c r="L111" s="77">
        <v>141</v>
      </c>
      <c r="M111" s="77"/>
      <c r="N111" s="72"/>
      <c r="O111" s="79" t="s">
        <v>176</v>
      </c>
      <c r="P111" s="81">
        <v>43683.66469907408</v>
      </c>
      <c r="Q111" s="79" t="s">
        <v>368</v>
      </c>
      <c r="R111" s="82" t="s">
        <v>429</v>
      </c>
      <c r="S111" s="79" t="s">
        <v>443</v>
      </c>
      <c r="T111" s="79"/>
      <c r="U111" s="79"/>
      <c r="V111" s="82" t="s">
        <v>513</v>
      </c>
      <c r="W111" s="81">
        <v>43683.66469907408</v>
      </c>
      <c r="X111" s="82" t="s">
        <v>623</v>
      </c>
      <c r="Y111" s="79"/>
      <c r="Z111" s="79"/>
      <c r="AA111" s="83" t="s">
        <v>747</v>
      </c>
      <c r="AB111" s="79"/>
      <c r="AC111" s="79" t="b">
        <v>0</v>
      </c>
      <c r="AD111" s="79">
        <v>0</v>
      </c>
      <c r="AE111" s="83" t="s">
        <v>765</v>
      </c>
      <c r="AF111" s="79" t="b">
        <v>0</v>
      </c>
      <c r="AG111" s="79" t="s">
        <v>772</v>
      </c>
      <c r="AH111" s="79"/>
      <c r="AI111" s="83" t="s">
        <v>765</v>
      </c>
      <c r="AJ111" s="79" t="b">
        <v>0</v>
      </c>
      <c r="AK111" s="79">
        <v>0</v>
      </c>
      <c r="AL111" s="83" t="s">
        <v>765</v>
      </c>
      <c r="AM111" s="79" t="s">
        <v>777</v>
      </c>
      <c r="AN111" s="79" t="b">
        <v>0</v>
      </c>
      <c r="AO111" s="83" t="s">
        <v>747</v>
      </c>
      <c r="AP111" s="79" t="s">
        <v>176</v>
      </c>
      <c r="AQ111" s="79">
        <v>0</v>
      </c>
      <c r="AR111" s="79">
        <v>0</v>
      </c>
      <c r="AS111" s="79"/>
      <c r="AT111" s="79"/>
      <c r="AU111" s="79"/>
      <c r="AV111" s="79"/>
      <c r="AW111" s="79"/>
      <c r="AX111" s="79"/>
      <c r="AY111" s="79"/>
      <c r="AZ111" s="79"/>
      <c r="BA111">
        <v>30</v>
      </c>
      <c r="BB111" s="78" t="str">
        <f>REPLACE(INDEX(GroupVertices[Group],MATCH(Edges25[[#This Row],[Vertex 1]],GroupVertices[Vertex],0)),1,1,"")</f>
        <v>8</v>
      </c>
      <c r="BC111" s="78" t="str">
        <f>REPLACE(INDEX(GroupVertices[Group],MATCH(Edges25[[#This Row],[Vertex 2]],GroupVertices[Vertex],0)),1,1,"")</f>
        <v>8</v>
      </c>
      <c r="BD111" s="48">
        <v>0</v>
      </c>
      <c r="BE111" s="49">
        <v>0</v>
      </c>
      <c r="BF111" s="48">
        <v>0</v>
      </c>
      <c r="BG111" s="49">
        <v>0</v>
      </c>
      <c r="BH111" s="48">
        <v>0</v>
      </c>
      <c r="BI111" s="49">
        <v>0</v>
      </c>
      <c r="BJ111" s="48">
        <v>26</v>
      </c>
      <c r="BK111" s="49">
        <v>100</v>
      </c>
      <c r="BL111" s="48">
        <v>26</v>
      </c>
    </row>
    <row r="112" spans="1:64" ht="15">
      <c r="A112" s="64" t="s">
        <v>275</v>
      </c>
      <c r="B112" s="64" t="s">
        <v>275</v>
      </c>
      <c r="C112" s="65"/>
      <c r="D112" s="66"/>
      <c r="E112" s="67"/>
      <c r="F112" s="68"/>
      <c r="G112" s="65"/>
      <c r="H112" s="69"/>
      <c r="I112" s="70"/>
      <c r="J112" s="70"/>
      <c r="K112" s="34" t="s">
        <v>65</v>
      </c>
      <c r="L112" s="77">
        <v>142</v>
      </c>
      <c r="M112" s="77"/>
      <c r="N112" s="72"/>
      <c r="O112" s="79" t="s">
        <v>176</v>
      </c>
      <c r="P112" s="81">
        <v>43683.665625</v>
      </c>
      <c r="Q112" s="79" t="s">
        <v>369</v>
      </c>
      <c r="R112" s="82" t="s">
        <v>430</v>
      </c>
      <c r="S112" s="79" t="s">
        <v>443</v>
      </c>
      <c r="T112" s="79"/>
      <c r="U112" s="79"/>
      <c r="V112" s="82" t="s">
        <v>513</v>
      </c>
      <c r="W112" s="81">
        <v>43683.665625</v>
      </c>
      <c r="X112" s="82" t="s">
        <v>624</v>
      </c>
      <c r="Y112" s="79"/>
      <c r="Z112" s="79"/>
      <c r="AA112" s="83" t="s">
        <v>748</v>
      </c>
      <c r="AB112" s="79"/>
      <c r="AC112" s="79" t="b">
        <v>0</v>
      </c>
      <c r="AD112" s="79">
        <v>0</v>
      </c>
      <c r="AE112" s="83" t="s">
        <v>765</v>
      </c>
      <c r="AF112" s="79" t="b">
        <v>0</v>
      </c>
      <c r="AG112" s="79" t="s">
        <v>772</v>
      </c>
      <c r="AH112" s="79"/>
      <c r="AI112" s="83" t="s">
        <v>765</v>
      </c>
      <c r="AJ112" s="79" t="b">
        <v>0</v>
      </c>
      <c r="AK112" s="79">
        <v>0</v>
      </c>
      <c r="AL112" s="83" t="s">
        <v>765</v>
      </c>
      <c r="AM112" s="79" t="s">
        <v>777</v>
      </c>
      <c r="AN112" s="79" t="b">
        <v>0</v>
      </c>
      <c r="AO112" s="83" t="s">
        <v>748</v>
      </c>
      <c r="AP112" s="79" t="s">
        <v>176</v>
      </c>
      <c r="AQ112" s="79">
        <v>0</v>
      </c>
      <c r="AR112" s="79">
        <v>0</v>
      </c>
      <c r="AS112" s="79"/>
      <c r="AT112" s="79"/>
      <c r="AU112" s="79"/>
      <c r="AV112" s="79"/>
      <c r="AW112" s="79"/>
      <c r="AX112" s="79"/>
      <c r="AY112" s="79"/>
      <c r="AZ112" s="79"/>
      <c r="BA112">
        <v>30</v>
      </c>
      <c r="BB112" s="78" t="str">
        <f>REPLACE(INDEX(GroupVertices[Group],MATCH(Edges25[[#This Row],[Vertex 1]],GroupVertices[Vertex],0)),1,1,"")</f>
        <v>8</v>
      </c>
      <c r="BC112" s="78" t="str">
        <f>REPLACE(INDEX(GroupVertices[Group],MATCH(Edges25[[#This Row],[Vertex 2]],GroupVertices[Vertex],0)),1,1,"")</f>
        <v>8</v>
      </c>
      <c r="BD112" s="48">
        <v>0</v>
      </c>
      <c r="BE112" s="49">
        <v>0</v>
      </c>
      <c r="BF112" s="48">
        <v>0</v>
      </c>
      <c r="BG112" s="49">
        <v>0</v>
      </c>
      <c r="BH112" s="48">
        <v>0</v>
      </c>
      <c r="BI112" s="49">
        <v>0</v>
      </c>
      <c r="BJ112" s="48">
        <v>34</v>
      </c>
      <c r="BK112" s="49">
        <v>100</v>
      </c>
      <c r="BL112" s="48">
        <v>34</v>
      </c>
    </row>
    <row r="113" spans="1:64" ht="15">
      <c r="A113" s="64" t="s">
        <v>275</v>
      </c>
      <c r="B113" s="64" t="s">
        <v>275</v>
      </c>
      <c r="C113" s="65"/>
      <c r="D113" s="66"/>
      <c r="E113" s="67"/>
      <c r="F113" s="68"/>
      <c r="G113" s="65"/>
      <c r="H113" s="69"/>
      <c r="I113" s="70"/>
      <c r="J113" s="70"/>
      <c r="K113" s="34" t="s">
        <v>65</v>
      </c>
      <c r="L113" s="77">
        <v>143</v>
      </c>
      <c r="M113" s="77"/>
      <c r="N113" s="72"/>
      <c r="O113" s="79" t="s">
        <v>176</v>
      </c>
      <c r="P113" s="81">
        <v>43683.66877314815</v>
      </c>
      <c r="Q113" s="79" t="s">
        <v>370</v>
      </c>
      <c r="R113" s="82" t="s">
        <v>431</v>
      </c>
      <c r="S113" s="79" t="s">
        <v>443</v>
      </c>
      <c r="T113" s="79"/>
      <c r="U113" s="79"/>
      <c r="V113" s="82" t="s">
        <v>513</v>
      </c>
      <c r="W113" s="81">
        <v>43683.66877314815</v>
      </c>
      <c r="X113" s="82" t="s">
        <v>625</v>
      </c>
      <c r="Y113" s="79"/>
      <c r="Z113" s="79"/>
      <c r="AA113" s="83" t="s">
        <v>749</v>
      </c>
      <c r="AB113" s="79"/>
      <c r="AC113" s="79" t="b">
        <v>0</v>
      </c>
      <c r="AD113" s="79">
        <v>0</v>
      </c>
      <c r="AE113" s="83" t="s">
        <v>765</v>
      </c>
      <c r="AF113" s="79" t="b">
        <v>0</v>
      </c>
      <c r="AG113" s="79" t="s">
        <v>772</v>
      </c>
      <c r="AH113" s="79"/>
      <c r="AI113" s="83" t="s">
        <v>765</v>
      </c>
      <c r="AJ113" s="79" t="b">
        <v>0</v>
      </c>
      <c r="AK113" s="79">
        <v>0</v>
      </c>
      <c r="AL113" s="83" t="s">
        <v>765</v>
      </c>
      <c r="AM113" s="79" t="s">
        <v>777</v>
      </c>
      <c r="AN113" s="79" t="b">
        <v>0</v>
      </c>
      <c r="AO113" s="83" t="s">
        <v>749</v>
      </c>
      <c r="AP113" s="79" t="s">
        <v>176</v>
      </c>
      <c r="AQ113" s="79">
        <v>0</v>
      </c>
      <c r="AR113" s="79">
        <v>0</v>
      </c>
      <c r="AS113" s="79"/>
      <c r="AT113" s="79"/>
      <c r="AU113" s="79"/>
      <c r="AV113" s="79"/>
      <c r="AW113" s="79"/>
      <c r="AX113" s="79"/>
      <c r="AY113" s="79"/>
      <c r="AZ113" s="79"/>
      <c r="BA113">
        <v>30</v>
      </c>
      <c r="BB113" s="78" t="str">
        <f>REPLACE(INDEX(GroupVertices[Group],MATCH(Edges25[[#This Row],[Vertex 1]],GroupVertices[Vertex],0)),1,1,"")</f>
        <v>8</v>
      </c>
      <c r="BC113" s="78" t="str">
        <f>REPLACE(INDEX(GroupVertices[Group],MATCH(Edges25[[#This Row],[Vertex 2]],GroupVertices[Vertex],0)),1,1,"")</f>
        <v>8</v>
      </c>
      <c r="BD113" s="48">
        <v>0</v>
      </c>
      <c r="BE113" s="49">
        <v>0</v>
      </c>
      <c r="BF113" s="48">
        <v>0</v>
      </c>
      <c r="BG113" s="49">
        <v>0</v>
      </c>
      <c r="BH113" s="48">
        <v>0</v>
      </c>
      <c r="BI113" s="49">
        <v>0</v>
      </c>
      <c r="BJ113" s="48">
        <v>27</v>
      </c>
      <c r="BK113" s="49">
        <v>100</v>
      </c>
      <c r="BL113" s="48">
        <v>27</v>
      </c>
    </row>
    <row r="114" spans="1:64" ht="15">
      <c r="A114" s="64" t="s">
        <v>275</v>
      </c>
      <c r="B114" s="64" t="s">
        <v>275</v>
      </c>
      <c r="C114" s="65"/>
      <c r="D114" s="66"/>
      <c r="E114" s="67"/>
      <c r="F114" s="68"/>
      <c r="G114" s="65"/>
      <c r="H114" s="69"/>
      <c r="I114" s="70"/>
      <c r="J114" s="70"/>
      <c r="K114" s="34" t="s">
        <v>65</v>
      </c>
      <c r="L114" s="77">
        <v>144</v>
      </c>
      <c r="M114" s="77"/>
      <c r="N114" s="72"/>
      <c r="O114" s="79" t="s">
        <v>176</v>
      </c>
      <c r="P114" s="81">
        <v>43683.66916666667</v>
      </c>
      <c r="Q114" s="79" t="s">
        <v>371</v>
      </c>
      <c r="R114" s="82" t="s">
        <v>432</v>
      </c>
      <c r="S114" s="79" t="s">
        <v>443</v>
      </c>
      <c r="T114" s="79"/>
      <c r="U114" s="79"/>
      <c r="V114" s="82" t="s">
        <v>513</v>
      </c>
      <c r="W114" s="81">
        <v>43683.66916666667</v>
      </c>
      <c r="X114" s="82" t="s">
        <v>626</v>
      </c>
      <c r="Y114" s="79"/>
      <c r="Z114" s="79"/>
      <c r="AA114" s="83" t="s">
        <v>750</v>
      </c>
      <c r="AB114" s="79"/>
      <c r="AC114" s="79" t="b">
        <v>0</v>
      </c>
      <c r="AD114" s="79">
        <v>0</v>
      </c>
      <c r="AE114" s="83" t="s">
        <v>765</v>
      </c>
      <c r="AF114" s="79" t="b">
        <v>0</v>
      </c>
      <c r="AG114" s="79" t="s">
        <v>772</v>
      </c>
      <c r="AH114" s="79"/>
      <c r="AI114" s="83" t="s">
        <v>765</v>
      </c>
      <c r="AJ114" s="79" t="b">
        <v>0</v>
      </c>
      <c r="AK114" s="79">
        <v>0</v>
      </c>
      <c r="AL114" s="83" t="s">
        <v>765</v>
      </c>
      <c r="AM114" s="79" t="s">
        <v>777</v>
      </c>
      <c r="AN114" s="79" t="b">
        <v>0</v>
      </c>
      <c r="AO114" s="83" t="s">
        <v>750</v>
      </c>
      <c r="AP114" s="79" t="s">
        <v>176</v>
      </c>
      <c r="AQ114" s="79">
        <v>0</v>
      </c>
      <c r="AR114" s="79">
        <v>0</v>
      </c>
      <c r="AS114" s="79"/>
      <c r="AT114" s="79"/>
      <c r="AU114" s="79"/>
      <c r="AV114" s="79"/>
      <c r="AW114" s="79"/>
      <c r="AX114" s="79"/>
      <c r="AY114" s="79"/>
      <c r="AZ114" s="79"/>
      <c r="BA114">
        <v>30</v>
      </c>
      <c r="BB114" s="78" t="str">
        <f>REPLACE(INDEX(GroupVertices[Group],MATCH(Edges25[[#This Row],[Vertex 1]],GroupVertices[Vertex],0)),1,1,"")</f>
        <v>8</v>
      </c>
      <c r="BC114" s="78" t="str">
        <f>REPLACE(INDEX(GroupVertices[Group],MATCH(Edges25[[#This Row],[Vertex 2]],GroupVertices[Vertex],0)),1,1,"")</f>
        <v>8</v>
      </c>
      <c r="BD114" s="48">
        <v>0</v>
      </c>
      <c r="BE114" s="49">
        <v>0</v>
      </c>
      <c r="BF114" s="48">
        <v>0</v>
      </c>
      <c r="BG114" s="49">
        <v>0</v>
      </c>
      <c r="BH114" s="48">
        <v>0</v>
      </c>
      <c r="BI114" s="49">
        <v>0</v>
      </c>
      <c r="BJ114" s="48">
        <v>36</v>
      </c>
      <c r="BK114" s="49">
        <v>100</v>
      </c>
      <c r="BL114" s="48">
        <v>36</v>
      </c>
    </row>
    <row r="115" spans="1:64" ht="15">
      <c r="A115" s="64" t="s">
        <v>275</v>
      </c>
      <c r="B115" s="64" t="s">
        <v>275</v>
      </c>
      <c r="C115" s="65"/>
      <c r="D115" s="66"/>
      <c r="E115" s="67"/>
      <c r="F115" s="68"/>
      <c r="G115" s="65"/>
      <c r="H115" s="69"/>
      <c r="I115" s="70"/>
      <c r="J115" s="70"/>
      <c r="K115" s="34" t="s">
        <v>65</v>
      </c>
      <c r="L115" s="77">
        <v>145</v>
      </c>
      <c r="M115" s="77"/>
      <c r="N115" s="72"/>
      <c r="O115" s="79" t="s">
        <v>176</v>
      </c>
      <c r="P115" s="81">
        <v>43683.81376157407</v>
      </c>
      <c r="Q115" s="79" t="s">
        <v>372</v>
      </c>
      <c r="R115" s="82" t="s">
        <v>433</v>
      </c>
      <c r="S115" s="79" t="s">
        <v>443</v>
      </c>
      <c r="T115" s="79"/>
      <c r="U115" s="79"/>
      <c r="V115" s="82" t="s">
        <v>513</v>
      </c>
      <c r="W115" s="81">
        <v>43683.81376157407</v>
      </c>
      <c r="X115" s="82" t="s">
        <v>627</v>
      </c>
      <c r="Y115" s="79"/>
      <c r="Z115" s="79"/>
      <c r="AA115" s="83" t="s">
        <v>751</v>
      </c>
      <c r="AB115" s="79"/>
      <c r="AC115" s="79" t="b">
        <v>0</v>
      </c>
      <c r="AD115" s="79">
        <v>0</v>
      </c>
      <c r="AE115" s="83" t="s">
        <v>765</v>
      </c>
      <c r="AF115" s="79" t="b">
        <v>0</v>
      </c>
      <c r="AG115" s="79" t="s">
        <v>772</v>
      </c>
      <c r="AH115" s="79"/>
      <c r="AI115" s="83" t="s">
        <v>765</v>
      </c>
      <c r="AJ115" s="79" t="b">
        <v>0</v>
      </c>
      <c r="AK115" s="79">
        <v>0</v>
      </c>
      <c r="AL115" s="83" t="s">
        <v>765</v>
      </c>
      <c r="AM115" s="79" t="s">
        <v>777</v>
      </c>
      <c r="AN115" s="79" t="b">
        <v>0</v>
      </c>
      <c r="AO115" s="83" t="s">
        <v>751</v>
      </c>
      <c r="AP115" s="79" t="s">
        <v>176</v>
      </c>
      <c r="AQ115" s="79">
        <v>0</v>
      </c>
      <c r="AR115" s="79">
        <v>0</v>
      </c>
      <c r="AS115" s="79"/>
      <c r="AT115" s="79"/>
      <c r="AU115" s="79"/>
      <c r="AV115" s="79"/>
      <c r="AW115" s="79"/>
      <c r="AX115" s="79"/>
      <c r="AY115" s="79"/>
      <c r="AZ115" s="79"/>
      <c r="BA115">
        <v>30</v>
      </c>
      <c r="BB115" s="78" t="str">
        <f>REPLACE(INDEX(GroupVertices[Group],MATCH(Edges25[[#This Row],[Vertex 1]],GroupVertices[Vertex],0)),1,1,"")</f>
        <v>8</v>
      </c>
      <c r="BC115" s="78" t="str">
        <f>REPLACE(INDEX(GroupVertices[Group],MATCH(Edges25[[#This Row],[Vertex 2]],GroupVertices[Vertex],0)),1,1,"")</f>
        <v>8</v>
      </c>
      <c r="BD115" s="48">
        <v>0</v>
      </c>
      <c r="BE115" s="49">
        <v>0</v>
      </c>
      <c r="BF115" s="48">
        <v>0</v>
      </c>
      <c r="BG115" s="49">
        <v>0</v>
      </c>
      <c r="BH115" s="48">
        <v>0</v>
      </c>
      <c r="BI115" s="49">
        <v>0</v>
      </c>
      <c r="BJ115" s="48">
        <v>37</v>
      </c>
      <c r="BK115" s="49">
        <v>100</v>
      </c>
      <c r="BL115" s="48">
        <v>37</v>
      </c>
    </row>
    <row r="116" spans="1:64" ht="15">
      <c r="A116" s="64" t="s">
        <v>275</v>
      </c>
      <c r="B116" s="64" t="s">
        <v>275</v>
      </c>
      <c r="C116" s="65"/>
      <c r="D116" s="66"/>
      <c r="E116" s="67"/>
      <c r="F116" s="68"/>
      <c r="G116" s="65"/>
      <c r="H116" s="69"/>
      <c r="I116" s="70"/>
      <c r="J116" s="70"/>
      <c r="K116" s="34" t="s">
        <v>65</v>
      </c>
      <c r="L116" s="77">
        <v>146</v>
      </c>
      <c r="M116" s="77"/>
      <c r="N116" s="72"/>
      <c r="O116" s="79" t="s">
        <v>176</v>
      </c>
      <c r="P116" s="81">
        <v>43684.521886574075</v>
      </c>
      <c r="Q116" s="79" t="s">
        <v>373</v>
      </c>
      <c r="R116" s="82" t="s">
        <v>434</v>
      </c>
      <c r="S116" s="79" t="s">
        <v>443</v>
      </c>
      <c r="T116" s="79"/>
      <c r="U116" s="79"/>
      <c r="V116" s="82" t="s">
        <v>513</v>
      </c>
      <c r="W116" s="81">
        <v>43684.521886574075</v>
      </c>
      <c r="X116" s="82" t="s">
        <v>628</v>
      </c>
      <c r="Y116" s="79"/>
      <c r="Z116" s="79"/>
      <c r="AA116" s="83" t="s">
        <v>752</v>
      </c>
      <c r="AB116" s="79"/>
      <c r="AC116" s="79" t="b">
        <v>0</v>
      </c>
      <c r="AD116" s="79">
        <v>0</v>
      </c>
      <c r="AE116" s="83" t="s">
        <v>765</v>
      </c>
      <c r="AF116" s="79" t="b">
        <v>0</v>
      </c>
      <c r="AG116" s="79" t="s">
        <v>772</v>
      </c>
      <c r="AH116" s="79"/>
      <c r="AI116" s="83" t="s">
        <v>765</v>
      </c>
      <c r="AJ116" s="79" t="b">
        <v>0</v>
      </c>
      <c r="AK116" s="79">
        <v>0</v>
      </c>
      <c r="AL116" s="83" t="s">
        <v>765</v>
      </c>
      <c r="AM116" s="79" t="s">
        <v>777</v>
      </c>
      <c r="AN116" s="79" t="b">
        <v>0</v>
      </c>
      <c r="AO116" s="83" t="s">
        <v>752</v>
      </c>
      <c r="AP116" s="79" t="s">
        <v>176</v>
      </c>
      <c r="AQ116" s="79">
        <v>0</v>
      </c>
      <c r="AR116" s="79">
        <v>0</v>
      </c>
      <c r="AS116" s="79"/>
      <c r="AT116" s="79"/>
      <c r="AU116" s="79"/>
      <c r="AV116" s="79"/>
      <c r="AW116" s="79"/>
      <c r="AX116" s="79"/>
      <c r="AY116" s="79"/>
      <c r="AZ116" s="79"/>
      <c r="BA116">
        <v>30</v>
      </c>
      <c r="BB116" s="78" t="str">
        <f>REPLACE(INDEX(GroupVertices[Group],MATCH(Edges25[[#This Row],[Vertex 1]],GroupVertices[Vertex],0)),1,1,"")</f>
        <v>8</v>
      </c>
      <c r="BC116" s="78" t="str">
        <f>REPLACE(INDEX(GroupVertices[Group],MATCH(Edges25[[#This Row],[Vertex 2]],GroupVertices[Vertex],0)),1,1,"")</f>
        <v>8</v>
      </c>
      <c r="BD116" s="48">
        <v>0</v>
      </c>
      <c r="BE116" s="49">
        <v>0</v>
      </c>
      <c r="BF116" s="48">
        <v>0</v>
      </c>
      <c r="BG116" s="49">
        <v>0</v>
      </c>
      <c r="BH116" s="48">
        <v>0</v>
      </c>
      <c r="BI116" s="49">
        <v>0</v>
      </c>
      <c r="BJ116" s="48">
        <v>38</v>
      </c>
      <c r="BK116" s="49">
        <v>100</v>
      </c>
      <c r="BL116" s="48">
        <v>38</v>
      </c>
    </row>
    <row r="117" spans="1:64" ht="15">
      <c r="A117" s="64" t="s">
        <v>275</v>
      </c>
      <c r="B117" s="64" t="s">
        <v>275</v>
      </c>
      <c r="C117" s="65"/>
      <c r="D117" s="66"/>
      <c r="E117" s="67"/>
      <c r="F117" s="68"/>
      <c r="G117" s="65"/>
      <c r="H117" s="69"/>
      <c r="I117" s="70"/>
      <c r="J117" s="70"/>
      <c r="K117" s="34" t="s">
        <v>65</v>
      </c>
      <c r="L117" s="77">
        <v>147</v>
      </c>
      <c r="M117" s="77"/>
      <c r="N117" s="72"/>
      <c r="O117" s="79" t="s">
        <v>176</v>
      </c>
      <c r="P117" s="81">
        <v>43684.66929398148</v>
      </c>
      <c r="Q117" s="79" t="s">
        <v>374</v>
      </c>
      <c r="R117" s="82" t="s">
        <v>398</v>
      </c>
      <c r="S117" s="79" t="s">
        <v>443</v>
      </c>
      <c r="T117" s="79"/>
      <c r="U117" s="79"/>
      <c r="V117" s="82" t="s">
        <v>513</v>
      </c>
      <c r="W117" s="81">
        <v>43684.66929398148</v>
      </c>
      <c r="X117" s="82" t="s">
        <v>629</v>
      </c>
      <c r="Y117" s="79"/>
      <c r="Z117" s="79"/>
      <c r="AA117" s="83" t="s">
        <v>753</v>
      </c>
      <c r="AB117" s="79"/>
      <c r="AC117" s="79" t="b">
        <v>0</v>
      </c>
      <c r="AD117" s="79">
        <v>0</v>
      </c>
      <c r="AE117" s="83" t="s">
        <v>765</v>
      </c>
      <c r="AF117" s="79" t="b">
        <v>0</v>
      </c>
      <c r="AG117" s="79" t="s">
        <v>772</v>
      </c>
      <c r="AH117" s="79"/>
      <c r="AI117" s="83" t="s">
        <v>765</v>
      </c>
      <c r="AJ117" s="79" t="b">
        <v>0</v>
      </c>
      <c r="AK117" s="79">
        <v>0</v>
      </c>
      <c r="AL117" s="83" t="s">
        <v>765</v>
      </c>
      <c r="AM117" s="79" t="s">
        <v>777</v>
      </c>
      <c r="AN117" s="79" t="b">
        <v>0</v>
      </c>
      <c r="AO117" s="83" t="s">
        <v>753</v>
      </c>
      <c r="AP117" s="79" t="s">
        <v>176</v>
      </c>
      <c r="AQ117" s="79">
        <v>0</v>
      </c>
      <c r="AR117" s="79">
        <v>0</v>
      </c>
      <c r="AS117" s="79"/>
      <c r="AT117" s="79"/>
      <c r="AU117" s="79"/>
      <c r="AV117" s="79"/>
      <c r="AW117" s="79"/>
      <c r="AX117" s="79"/>
      <c r="AY117" s="79"/>
      <c r="AZ117" s="79"/>
      <c r="BA117">
        <v>30</v>
      </c>
      <c r="BB117" s="78" t="str">
        <f>REPLACE(INDEX(GroupVertices[Group],MATCH(Edges25[[#This Row],[Vertex 1]],GroupVertices[Vertex],0)),1,1,"")</f>
        <v>8</v>
      </c>
      <c r="BC117" s="78" t="str">
        <f>REPLACE(INDEX(GroupVertices[Group],MATCH(Edges25[[#This Row],[Vertex 2]],GroupVertices[Vertex],0)),1,1,"")</f>
        <v>8</v>
      </c>
      <c r="BD117" s="48">
        <v>0</v>
      </c>
      <c r="BE117" s="49">
        <v>0</v>
      </c>
      <c r="BF117" s="48">
        <v>0</v>
      </c>
      <c r="BG117" s="49">
        <v>0</v>
      </c>
      <c r="BH117" s="48">
        <v>0</v>
      </c>
      <c r="BI117" s="49">
        <v>0</v>
      </c>
      <c r="BJ117" s="48">
        <v>37</v>
      </c>
      <c r="BK117" s="49">
        <v>100</v>
      </c>
      <c r="BL117" s="48">
        <v>37</v>
      </c>
    </row>
    <row r="118" spans="1:64" ht="15">
      <c r="A118" s="64" t="s">
        <v>275</v>
      </c>
      <c r="B118" s="64" t="s">
        <v>275</v>
      </c>
      <c r="C118" s="65"/>
      <c r="D118" s="66"/>
      <c r="E118" s="67"/>
      <c r="F118" s="68"/>
      <c r="G118" s="65"/>
      <c r="H118" s="69"/>
      <c r="I118" s="70"/>
      <c r="J118" s="70"/>
      <c r="K118" s="34" t="s">
        <v>65</v>
      </c>
      <c r="L118" s="77">
        <v>148</v>
      </c>
      <c r="M118" s="77"/>
      <c r="N118" s="72"/>
      <c r="O118" s="79" t="s">
        <v>176</v>
      </c>
      <c r="P118" s="81">
        <v>43684.66991898148</v>
      </c>
      <c r="Q118" s="79" t="s">
        <v>375</v>
      </c>
      <c r="R118" s="82" t="s">
        <v>435</v>
      </c>
      <c r="S118" s="79" t="s">
        <v>443</v>
      </c>
      <c r="T118" s="79"/>
      <c r="U118" s="79"/>
      <c r="V118" s="82" t="s">
        <v>513</v>
      </c>
      <c r="W118" s="81">
        <v>43684.66991898148</v>
      </c>
      <c r="X118" s="82" t="s">
        <v>630</v>
      </c>
      <c r="Y118" s="79"/>
      <c r="Z118" s="79"/>
      <c r="AA118" s="83" t="s">
        <v>754</v>
      </c>
      <c r="AB118" s="79"/>
      <c r="AC118" s="79" t="b">
        <v>0</v>
      </c>
      <c r="AD118" s="79">
        <v>0</v>
      </c>
      <c r="AE118" s="83" t="s">
        <v>765</v>
      </c>
      <c r="AF118" s="79" t="b">
        <v>0</v>
      </c>
      <c r="AG118" s="79" t="s">
        <v>772</v>
      </c>
      <c r="AH118" s="79"/>
      <c r="AI118" s="83" t="s">
        <v>765</v>
      </c>
      <c r="AJ118" s="79" t="b">
        <v>0</v>
      </c>
      <c r="AK118" s="79">
        <v>0</v>
      </c>
      <c r="AL118" s="83" t="s">
        <v>765</v>
      </c>
      <c r="AM118" s="79" t="s">
        <v>777</v>
      </c>
      <c r="AN118" s="79" t="b">
        <v>0</v>
      </c>
      <c r="AO118" s="83" t="s">
        <v>754</v>
      </c>
      <c r="AP118" s="79" t="s">
        <v>176</v>
      </c>
      <c r="AQ118" s="79">
        <v>0</v>
      </c>
      <c r="AR118" s="79">
        <v>0</v>
      </c>
      <c r="AS118" s="79"/>
      <c r="AT118" s="79"/>
      <c r="AU118" s="79"/>
      <c r="AV118" s="79"/>
      <c r="AW118" s="79"/>
      <c r="AX118" s="79"/>
      <c r="AY118" s="79"/>
      <c r="AZ118" s="79"/>
      <c r="BA118">
        <v>30</v>
      </c>
      <c r="BB118" s="78" t="str">
        <f>REPLACE(INDEX(GroupVertices[Group],MATCH(Edges25[[#This Row],[Vertex 1]],GroupVertices[Vertex],0)),1,1,"")</f>
        <v>8</v>
      </c>
      <c r="BC118" s="78" t="str">
        <f>REPLACE(INDEX(GroupVertices[Group],MATCH(Edges25[[#This Row],[Vertex 2]],GroupVertices[Vertex],0)),1,1,"")</f>
        <v>8</v>
      </c>
      <c r="BD118" s="48">
        <v>0</v>
      </c>
      <c r="BE118" s="49">
        <v>0</v>
      </c>
      <c r="BF118" s="48">
        <v>0</v>
      </c>
      <c r="BG118" s="49">
        <v>0</v>
      </c>
      <c r="BH118" s="48">
        <v>0</v>
      </c>
      <c r="BI118" s="49">
        <v>0</v>
      </c>
      <c r="BJ118" s="48">
        <v>31</v>
      </c>
      <c r="BK118" s="49">
        <v>100</v>
      </c>
      <c r="BL118" s="48">
        <v>31</v>
      </c>
    </row>
    <row r="119" spans="1:64" ht="15">
      <c r="A119" s="64" t="s">
        <v>275</v>
      </c>
      <c r="B119" s="64" t="s">
        <v>275</v>
      </c>
      <c r="C119" s="65"/>
      <c r="D119" s="66"/>
      <c r="E119" s="67"/>
      <c r="F119" s="68"/>
      <c r="G119" s="65"/>
      <c r="H119" s="69"/>
      <c r="I119" s="70"/>
      <c r="J119" s="70"/>
      <c r="K119" s="34" t="s">
        <v>65</v>
      </c>
      <c r="L119" s="77">
        <v>149</v>
      </c>
      <c r="M119" s="77"/>
      <c r="N119" s="72"/>
      <c r="O119" s="79" t="s">
        <v>176</v>
      </c>
      <c r="P119" s="81">
        <v>43689.65709490741</v>
      </c>
      <c r="Q119" s="79" t="s">
        <v>376</v>
      </c>
      <c r="R119" s="82" t="s">
        <v>436</v>
      </c>
      <c r="S119" s="79" t="s">
        <v>443</v>
      </c>
      <c r="T119" s="79"/>
      <c r="U119" s="79"/>
      <c r="V119" s="82" t="s">
        <v>513</v>
      </c>
      <c r="W119" s="81">
        <v>43689.65709490741</v>
      </c>
      <c r="X119" s="82" t="s">
        <v>631</v>
      </c>
      <c r="Y119" s="79"/>
      <c r="Z119" s="79"/>
      <c r="AA119" s="83" t="s">
        <v>755</v>
      </c>
      <c r="AB119" s="79"/>
      <c r="AC119" s="79" t="b">
        <v>0</v>
      </c>
      <c r="AD119" s="79">
        <v>0</v>
      </c>
      <c r="AE119" s="83" t="s">
        <v>765</v>
      </c>
      <c r="AF119" s="79" t="b">
        <v>0</v>
      </c>
      <c r="AG119" s="79" t="s">
        <v>772</v>
      </c>
      <c r="AH119" s="79"/>
      <c r="AI119" s="83" t="s">
        <v>765</v>
      </c>
      <c r="AJ119" s="79" t="b">
        <v>0</v>
      </c>
      <c r="AK119" s="79">
        <v>0</v>
      </c>
      <c r="AL119" s="83" t="s">
        <v>765</v>
      </c>
      <c r="AM119" s="79" t="s">
        <v>777</v>
      </c>
      <c r="AN119" s="79" t="b">
        <v>0</v>
      </c>
      <c r="AO119" s="83" t="s">
        <v>755</v>
      </c>
      <c r="AP119" s="79" t="s">
        <v>176</v>
      </c>
      <c r="AQ119" s="79">
        <v>0</v>
      </c>
      <c r="AR119" s="79">
        <v>0</v>
      </c>
      <c r="AS119" s="79"/>
      <c r="AT119" s="79"/>
      <c r="AU119" s="79"/>
      <c r="AV119" s="79"/>
      <c r="AW119" s="79"/>
      <c r="AX119" s="79"/>
      <c r="AY119" s="79"/>
      <c r="AZ119" s="79"/>
      <c r="BA119">
        <v>30</v>
      </c>
      <c r="BB119" s="78" t="str">
        <f>REPLACE(INDEX(GroupVertices[Group],MATCH(Edges25[[#This Row],[Vertex 1]],GroupVertices[Vertex],0)),1,1,"")</f>
        <v>8</v>
      </c>
      <c r="BC119" s="78" t="str">
        <f>REPLACE(INDEX(GroupVertices[Group],MATCH(Edges25[[#This Row],[Vertex 2]],GroupVertices[Vertex],0)),1,1,"")</f>
        <v>8</v>
      </c>
      <c r="BD119" s="48">
        <v>0</v>
      </c>
      <c r="BE119" s="49">
        <v>0</v>
      </c>
      <c r="BF119" s="48">
        <v>0</v>
      </c>
      <c r="BG119" s="49">
        <v>0</v>
      </c>
      <c r="BH119" s="48">
        <v>0</v>
      </c>
      <c r="BI119" s="49">
        <v>0</v>
      </c>
      <c r="BJ119" s="48">
        <v>10</v>
      </c>
      <c r="BK119" s="49">
        <v>100</v>
      </c>
      <c r="BL119" s="48">
        <v>10</v>
      </c>
    </row>
    <row r="120" spans="1:64" ht="15">
      <c r="A120" s="64" t="s">
        <v>275</v>
      </c>
      <c r="B120" s="64" t="s">
        <v>275</v>
      </c>
      <c r="C120" s="65"/>
      <c r="D120" s="66"/>
      <c r="E120" s="67"/>
      <c r="F120" s="68"/>
      <c r="G120" s="65"/>
      <c r="H120" s="69"/>
      <c r="I120" s="70"/>
      <c r="J120" s="70"/>
      <c r="K120" s="34" t="s">
        <v>65</v>
      </c>
      <c r="L120" s="77">
        <v>150</v>
      </c>
      <c r="M120" s="77"/>
      <c r="N120" s="72"/>
      <c r="O120" s="79" t="s">
        <v>176</v>
      </c>
      <c r="P120" s="81">
        <v>43689.825266203705</v>
      </c>
      <c r="Q120" s="79" t="s">
        <v>377</v>
      </c>
      <c r="R120" s="82" t="s">
        <v>437</v>
      </c>
      <c r="S120" s="79" t="s">
        <v>443</v>
      </c>
      <c r="T120" s="79"/>
      <c r="U120" s="79"/>
      <c r="V120" s="82" t="s">
        <v>513</v>
      </c>
      <c r="W120" s="81">
        <v>43689.825266203705</v>
      </c>
      <c r="X120" s="82" t="s">
        <v>632</v>
      </c>
      <c r="Y120" s="79"/>
      <c r="Z120" s="79"/>
      <c r="AA120" s="83" t="s">
        <v>756</v>
      </c>
      <c r="AB120" s="79"/>
      <c r="AC120" s="79" t="b">
        <v>0</v>
      </c>
      <c r="AD120" s="79">
        <v>0</v>
      </c>
      <c r="AE120" s="83" t="s">
        <v>765</v>
      </c>
      <c r="AF120" s="79" t="b">
        <v>0</v>
      </c>
      <c r="AG120" s="79" t="s">
        <v>772</v>
      </c>
      <c r="AH120" s="79"/>
      <c r="AI120" s="83" t="s">
        <v>765</v>
      </c>
      <c r="AJ120" s="79" t="b">
        <v>0</v>
      </c>
      <c r="AK120" s="79">
        <v>0</v>
      </c>
      <c r="AL120" s="83" t="s">
        <v>765</v>
      </c>
      <c r="AM120" s="79" t="s">
        <v>777</v>
      </c>
      <c r="AN120" s="79" t="b">
        <v>0</v>
      </c>
      <c r="AO120" s="83" t="s">
        <v>756</v>
      </c>
      <c r="AP120" s="79" t="s">
        <v>176</v>
      </c>
      <c r="AQ120" s="79">
        <v>0</v>
      </c>
      <c r="AR120" s="79">
        <v>0</v>
      </c>
      <c r="AS120" s="79"/>
      <c r="AT120" s="79"/>
      <c r="AU120" s="79"/>
      <c r="AV120" s="79"/>
      <c r="AW120" s="79"/>
      <c r="AX120" s="79"/>
      <c r="AY120" s="79"/>
      <c r="AZ120" s="79"/>
      <c r="BA120">
        <v>30</v>
      </c>
      <c r="BB120" s="78" t="str">
        <f>REPLACE(INDEX(GroupVertices[Group],MATCH(Edges25[[#This Row],[Vertex 1]],GroupVertices[Vertex],0)),1,1,"")</f>
        <v>8</v>
      </c>
      <c r="BC120" s="78" t="str">
        <f>REPLACE(INDEX(GroupVertices[Group],MATCH(Edges25[[#This Row],[Vertex 2]],GroupVertices[Vertex],0)),1,1,"")</f>
        <v>8</v>
      </c>
      <c r="BD120" s="48">
        <v>0</v>
      </c>
      <c r="BE120" s="49">
        <v>0</v>
      </c>
      <c r="BF120" s="48">
        <v>0</v>
      </c>
      <c r="BG120" s="49">
        <v>0</v>
      </c>
      <c r="BH120" s="48">
        <v>0</v>
      </c>
      <c r="BI120" s="49">
        <v>0</v>
      </c>
      <c r="BJ120" s="48">
        <v>7</v>
      </c>
      <c r="BK120" s="49">
        <v>100</v>
      </c>
      <c r="BL120" s="48">
        <v>7</v>
      </c>
    </row>
    <row r="121" spans="1:64" ht="15">
      <c r="A121" s="64" t="s">
        <v>275</v>
      </c>
      <c r="B121" s="64" t="s">
        <v>275</v>
      </c>
      <c r="C121" s="65"/>
      <c r="D121" s="66"/>
      <c r="E121" s="67"/>
      <c r="F121" s="68"/>
      <c r="G121" s="65"/>
      <c r="H121" s="69"/>
      <c r="I121" s="70"/>
      <c r="J121" s="70"/>
      <c r="K121" s="34" t="s">
        <v>65</v>
      </c>
      <c r="L121" s="77">
        <v>151</v>
      </c>
      <c r="M121" s="77"/>
      <c r="N121" s="72"/>
      <c r="O121" s="79" t="s">
        <v>176</v>
      </c>
      <c r="P121" s="81">
        <v>43690.589907407404</v>
      </c>
      <c r="Q121" s="79" t="s">
        <v>378</v>
      </c>
      <c r="R121" s="82" t="s">
        <v>438</v>
      </c>
      <c r="S121" s="79" t="s">
        <v>443</v>
      </c>
      <c r="T121" s="79"/>
      <c r="U121" s="79"/>
      <c r="V121" s="82" t="s">
        <v>513</v>
      </c>
      <c r="W121" s="81">
        <v>43690.589907407404</v>
      </c>
      <c r="X121" s="82" t="s">
        <v>633</v>
      </c>
      <c r="Y121" s="79"/>
      <c r="Z121" s="79"/>
      <c r="AA121" s="83" t="s">
        <v>757</v>
      </c>
      <c r="AB121" s="79"/>
      <c r="AC121" s="79" t="b">
        <v>0</v>
      </c>
      <c r="AD121" s="79">
        <v>0</v>
      </c>
      <c r="AE121" s="83" t="s">
        <v>765</v>
      </c>
      <c r="AF121" s="79" t="b">
        <v>0</v>
      </c>
      <c r="AG121" s="79" t="s">
        <v>772</v>
      </c>
      <c r="AH121" s="79"/>
      <c r="AI121" s="83" t="s">
        <v>765</v>
      </c>
      <c r="AJ121" s="79" t="b">
        <v>0</v>
      </c>
      <c r="AK121" s="79">
        <v>0</v>
      </c>
      <c r="AL121" s="83" t="s">
        <v>765</v>
      </c>
      <c r="AM121" s="79" t="s">
        <v>777</v>
      </c>
      <c r="AN121" s="79" t="b">
        <v>0</v>
      </c>
      <c r="AO121" s="83" t="s">
        <v>757</v>
      </c>
      <c r="AP121" s="79" t="s">
        <v>176</v>
      </c>
      <c r="AQ121" s="79">
        <v>0</v>
      </c>
      <c r="AR121" s="79">
        <v>0</v>
      </c>
      <c r="AS121" s="79"/>
      <c r="AT121" s="79"/>
      <c r="AU121" s="79"/>
      <c r="AV121" s="79"/>
      <c r="AW121" s="79"/>
      <c r="AX121" s="79"/>
      <c r="AY121" s="79"/>
      <c r="AZ121" s="79"/>
      <c r="BA121">
        <v>30</v>
      </c>
      <c r="BB121" s="78" t="str">
        <f>REPLACE(INDEX(GroupVertices[Group],MATCH(Edges25[[#This Row],[Vertex 1]],GroupVertices[Vertex],0)),1,1,"")</f>
        <v>8</v>
      </c>
      <c r="BC121" s="78" t="str">
        <f>REPLACE(INDEX(GroupVertices[Group],MATCH(Edges25[[#This Row],[Vertex 2]],GroupVertices[Vertex],0)),1,1,"")</f>
        <v>8</v>
      </c>
      <c r="BD121" s="48">
        <v>0</v>
      </c>
      <c r="BE121" s="49">
        <v>0</v>
      </c>
      <c r="BF121" s="48">
        <v>0</v>
      </c>
      <c r="BG121" s="49">
        <v>0</v>
      </c>
      <c r="BH121" s="48">
        <v>0</v>
      </c>
      <c r="BI121" s="49">
        <v>0</v>
      </c>
      <c r="BJ121" s="48">
        <v>8</v>
      </c>
      <c r="BK121" s="49">
        <v>100</v>
      </c>
      <c r="BL121" s="48">
        <v>8</v>
      </c>
    </row>
    <row r="122" spans="1:64" ht="15">
      <c r="A122" s="64" t="s">
        <v>275</v>
      </c>
      <c r="B122" s="64" t="s">
        <v>275</v>
      </c>
      <c r="C122" s="65"/>
      <c r="D122" s="66"/>
      <c r="E122" s="67"/>
      <c r="F122" s="68"/>
      <c r="G122" s="65"/>
      <c r="H122" s="69"/>
      <c r="I122" s="70"/>
      <c r="J122" s="70"/>
      <c r="K122" s="34" t="s">
        <v>65</v>
      </c>
      <c r="L122" s="77">
        <v>152</v>
      </c>
      <c r="M122" s="77"/>
      <c r="N122" s="72"/>
      <c r="O122" s="79" t="s">
        <v>176</v>
      </c>
      <c r="P122" s="81">
        <v>43690.63050925926</v>
      </c>
      <c r="Q122" s="79" t="s">
        <v>379</v>
      </c>
      <c r="R122" s="82" t="s">
        <v>439</v>
      </c>
      <c r="S122" s="79" t="s">
        <v>443</v>
      </c>
      <c r="T122" s="79"/>
      <c r="U122" s="79"/>
      <c r="V122" s="82" t="s">
        <v>513</v>
      </c>
      <c r="W122" s="81">
        <v>43690.63050925926</v>
      </c>
      <c r="X122" s="82" t="s">
        <v>634</v>
      </c>
      <c r="Y122" s="79"/>
      <c r="Z122" s="79"/>
      <c r="AA122" s="83" t="s">
        <v>758</v>
      </c>
      <c r="AB122" s="79"/>
      <c r="AC122" s="79" t="b">
        <v>0</v>
      </c>
      <c r="AD122" s="79">
        <v>0</v>
      </c>
      <c r="AE122" s="83" t="s">
        <v>765</v>
      </c>
      <c r="AF122" s="79" t="b">
        <v>0</v>
      </c>
      <c r="AG122" s="79" t="s">
        <v>772</v>
      </c>
      <c r="AH122" s="79"/>
      <c r="AI122" s="83" t="s">
        <v>765</v>
      </c>
      <c r="AJ122" s="79" t="b">
        <v>0</v>
      </c>
      <c r="AK122" s="79">
        <v>0</v>
      </c>
      <c r="AL122" s="83" t="s">
        <v>765</v>
      </c>
      <c r="AM122" s="79" t="s">
        <v>777</v>
      </c>
      <c r="AN122" s="79" t="b">
        <v>0</v>
      </c>
      <c r="AO122" s="83" t="s">
        <v>758</v>
      </c>
      <c r="AP122" s="79" t="s">
        <v>176</v>
      </c>
      <c r="AQ122" s="79">
        <v>0</v>
      </c>
      <c r="AR122" s="79">
        <v>0</v>
      </c>
      <c r="AS122" s="79"/>
      <c r="AT122" s="79"/>
      <c r="AU122" s="79"/>
      <c r="AV122" s="79"/>
      <c r="AW122" s="79"/>
      <c r="AX122" s="79"/>
      <c r="AY122" s="79"/>
      <c r="AZ122" s="79"/>
      <c r="BA122">
        <v>30</v>
      </c>
      <c r="BB122" s="78" t="str">
        <f>REPLACE(INDEX(GroupVertices[Group],MATCH(Edges25[[#This Row],[Vertex 1]],GroupVertices[Vertex],0)),1,1,"")</f>
        <v>8</v>
      </c>
      <c r="BC122" s="78" t="str">
        <f>REPLACE(INDEX(GroupVertices[Group],MATCH(Edges25[[#This Row],[Vertex 2]],GroupVertices[Vertex],0)),1,1,"")</f>
        <v>8</v>
      </c>
      <c r="BD122" s="48">
        <v>0</v>
      </c>
      <c r="BE122" s="49">
        <v>0</v>
      </c>
      <c r="BF122" s="48">
        <v>0</v>
      </c>
      <c r="BG122" s="49">
        <v>0</v>
      </c>
      <c r="BH122" s="48">
        <v>0</v>
      </c>
      <c r="BI122" s="49">
        <v>0</v>
      </c>
      <c r="BJ122" s="48">
        <v>7</v>
      </c>
      <c r="BK122" s="49">
        <v>100</v>
      </c>
      <c r="BL122" s="48">
        <v>7</v>
      </c>
    </row>
    <row r="123" spans="1:64" ht="15">
      <c r="A123" s="64" t="s">
        <v>275</v>
      </c>
      <c r="B123" s="64" t="s">
        <v>275</v>
      </c>
      <c r="C123" s="65"/>
      <c r="D123" s="66"/>
      <c r="E123" s="67"/>
      <c r="F123" s="68"/>
      <c r="G123" s="65"/>
      <c r="H123" s="69"/>
      <c r="I123" s="70"/>
      <c r="J123" s="70"/>
      <c r="K123" s="34" t="s">
        <v>65</v>
      </c>
      <c r="L123" s="77">
        <v>153</v>
      </c>
      <c r="M123" s="77"/>
      <c r="N123" s="72"/>
      <c r="O123" s="79" t="s">
        <v>176</v>
      </c>
      <c r="P123" s="81">
        <v>43690.670439814814</v>
      </c>
      <c r="Q123" s="79" t="s">
        <v>380</v>
      </c>
      <c r="R123" s="82" t="s">
        <v>440</v>
      </c>
      <c r="S123" s="79" t="s">
        <v>443</v>
      </c>
      <c r="T123" s="79"/>
      <c r="U123" s="79"/>
      <c r="V123" s="82" t="s">
        <v>513</v>
      </c>
      <c r="W123" s="81">
        <v>43690.670439814814</v>
      </c>
      <c r="X123" s="82" t="s">
        <v>635</v>
      </c>
      <c r="Y123" s="79"/>
      <c r="Z123" s="79"/>
      <c r="AA123" s="83" t="s">
        <v>759</v>
      </c>
      <c r="AB123" s="79"/>
      <c r="AC123" s="79" t="b">
        <v>0</v>
      </c>
      <c r="AD123" s="79">
        <v>0</v>
      </c>
      <c r="AE123" s="83" t="s">
        <v>765</v>
      </c>
      <c r="AF123" s="79" t="b">
        <v>0</v>
      </c>
      <c r="AG123" s="79" t="s">
        <v>772</v>
      </c>
      <c r="AH123" s="79"/>
      <c r="AI123" s="83" t="s">
        <v>765</v>
      </c>
      <c r="AJ123" s="79" t="b">
        <v>0</v>
      </c>
      <c r="AK123" s="79">
        <v>0</v>
      </c>
      <c r="AL123" s="83" t="s">
        <v>765</v>
      </c>
      <c r="AM123" s="79" t="s">
        <v>777</v>
      </c>
      <c r="AN123" s="79" t="b">
        <v>0</v>
      </c>
      <c r="AO123" s="83" t="s">
        <v>759</v>
      </c>
      <c r="AP123" s="79" t="s">
        <v>176</v>
      </c>
      <c r="AQ123" s="79">
        <v>0</v>
      </c>
      <c r="AR123" s="79">
        <v>0</v>
      </c>
      <c r="AS123" s="79"/>
      <c r="AT123" s="79"/>
      <c r="AU123" s="79"/>
      <c r="AV123" s="79"/>
      <c r="AW123" s="79"/>
      <c r="AX123" s="79"/>
      <c r="AY123" s="79"/>
      <c r="AZ123" s="79"/>
      <c r="BA123">
        <v>30</v>
      </c>
      <c r="BB123" s="78" t="str">
        <f>REPLACE(INDEX(GroupVertices[Group],MATCH(Edges25[[#This Row],[Vertex 1]],GroupVertices[Vertex],0)),1,1,"")</f>
        <v>8</v>
      </c>
      <c r="BC123" s="78" t="str">
        <f>REPLACE(INDEX(GroupVertices[Group],MATCH(Edges25[[#This Row],[Vertex 2]],GroupVertices[Vertex],0)),1,1,"")</f>
        <v>8</v>
      </c>
      <c r="BD123" s="48">
        <v>0</v>
      </c>
      <c r="BE123" s="49">
        <v>0</v>
      </c>
      <c r="BF123" s="48">
        <v>0</v>
      </c>
      <c r="BG123" s="49">
        <v>0</v>
      </c>
      <c r="BH123" s="48">
        <v>0</v>
      </c>
      <c r="BI123" s="49">
        <v>0</v>
      </c>
      <c r="BJ123" s="48">
        <v>7</v>
      </c>
      <c r="BK123" s="49">
        <v>100</v>
      </c>
      <c r="BL123" s="48">
        <v>7</v>
      </c>
    </row>
    <row r="124" spans="1:64" ht="15">
      <c r="A124" s="64" t="s">
        <v>275</v>
      </c>
      <c r="B124" s="64" t="s">
        <v>275</v>
      </c>
      <c r="C124" s="65"/>
      <c r="D124" s="66"/>
      <c r="E124" s="67"/>
      <c r="F124" s="68"/>
      <c r="G124" s="65"/>
      <c r="H124" s="69"/>
      <c r="I124" s="70"/>
      <c r="J124" s="70"/>
      <c r="K124" s="34" t="s">
        <v>65</v>
      </c>
      <c r="L124" s="77">
        <v>154</v>
      </c>
      <c r="M124" s="77"/>
      <c r="N124" s="72"/>
      <c r="O124" s="79" t="s">
        <v>176</v>
      </c>
      <c r="P124" s="81">
        <v>43690.68479166667</v>
      </c>
      <c r="Q124" s="79" t="s">
        <v>381</v>
      </c>
      <c r="R124" s="82" t="s">
        <v>441</v>
      </c>
      <c r="S124" s="79" t="s">
        <v>443</v>
      </c>
      <c r="T124" s="79"/>
      <c r="U124" s="79"/>
      <c r="V124" s="82" t="s">
        <v>513</v>
      </c>
      <c r="W124" s="81">
        <v>43690.68479166667</v>
      </c>
      <c r="X124" s="82" t="s">
        <v>636</v>
      </c>
      <c r="Y124" s="79"/>
      <c r="Z124" s="79"/>
      <c r="AA124" s="83" t="s">
        <v>760</v>
      </c>
      <c r="AB124" s="79"/>
      <c r="AC124" s="79" t="b">
        <v>0</v>
      </c>
      <c r="AD124" s="79">
        <v>0</v>
      </c>
      <c r="AE124" s="83" t="s">
        <v>765</v>
      </c>
      <c r="AF124" s="79" t="b">
        <v>0</v>
      </c>
      <c r="AG124" s="79" t="s">
        <v>772</v>
      </c>
      <c r="AH124" s="79"/>
      <c r="AI124" s="83" t="s">
        <v>765</v>
      </c>
      <c r="AJ124" s="79" t="b">
        <v>0</v>
      </c>
      <c r="AK124" s="79">
        <v>0</v>
      </c>
      <c r="AL124" s="83" t="s">
        <v>765</v>
      </c>
      <c r="AM124" s="79" t="s">
        <v>777</v>
      </c>
      <c r="AN124" s="79" t="b">
        <v>0</v>
      </c>
      <c r="AO124" s="83" t="s">
        <v>760</v>
      </c>
      <c r="AP124" s="79" t="s">
        <v>176</v>
      </c>
      <c r="AQ124" s="79">
        <v>0</v>
      </c>
      <c r="AR124" s="79">
        <v>0</v>
      </c>
      <c r="AS124" s="79"/>
      <c r="AT124" s="79"/>
      <c r="AU124" s="79"/>
      <c r="AV124" s="79"/>
      <c r="AW124" s="79"/>
      <c r="AX124" s="79"/>
      <c r="AY124" s="79"/>
      <c r="AZ124" s="79"/>
      <c r="BA124">
        <v>30</v>
      </c>
      <c r="BB124" s="78" t="str">
        <f>REPLACE(INDEX(GroupVertices[Group],MATCH(Edges25[[#This Row],[Vertex 1]],GroupVertices[Vertex],0)),1,1,"")</f>
        <v>8</v>
      </c>
      <c r="BC124" s="78" t="str">
        <f>REPLACE(INDEX(GroupVertices[Group],MATCH(Edges25[[#This Row],[Vertex 2]],GroupVertices[Vertex],0)),1,1,"")</f>
        <v>8</v>
      </c>
      <c r="BD124" s="48">
        <v>0</v>
      </c>
      <c r="BE124" s="49">
        <v>0</v>
      </c>
      <c r="BF124" s="48">
        <v>0</v>
      </c>
      <c r="BG124" s="49">
        <v>0</v>
      </c>
      <c r="BH124" s="48">
        <v>0</v>
      </c>
      <c r="BI124" s="49">
        <v>0</v>
      </c>
      <c r="BJ124" s="48">
        <v>7</v>
      </c>
      <c r="BK124" s="49">
        <v>100</v>
      </c>
      <c r="BL124" s="48">
        <v>7</v>
      </c>
    </row>
    <row r="125" spans="1:64" ht="15">
      <c r="A125" s="64" t="s">
        <v>275</v>
      </c>
      <c r="B125" s="64" t="s">
        <v>275</v>
      </c>
      <c r="C125" s="65"/>
      <c r="D125" s="66"/>
      <c r="E125" s="67"/>
      <c r="F125" s="68"/>
      <c r="G125" s="65"/>
      <c r="H125" s="69"/>
      <c r="I125" s="70"/>
      <c r="J125" s="70"/>
      <c r="K125" s="34" t="s">
        <v>65</v>
      </c>
      <c r="L125" s="77">
        <v>155</v>
      </c>
      <c r="M125" s="77"/>
      <c r="N125" s="72"/>
      <c r="O125" s="79" t="s">
        <v>176</v>
      </c>
      <c r="P125" s="81">
        <v>43690.74385416666</v>
      </c>
      <c r="Q125" s="79" t="s">
        <v>382</v>
      </c>
      <c r="R125" s="82" t="s">
        <v>442</v>
      </c>
      <c r="S125" s="79" t="s">
        <v>443</v>
      </c>
      <c r="T125" s="79"/>
      <c r="U125" s="79"/>
      <c r="V125" s="82" t="s">
        <v>513</v>
      </c>
      <c r="W125" s="81">
        <v>43690.74385416666</v>
      </c>
      <c r="X125" s="82" t="s">
        <v>637</v>
      </c>
      <c r="Y125" s="79"/>
      <c r="Z125" s="79"/>
      <c r="AA125" s="83" t="s">
        <v>761</v>
      </c>
      <c r="AB125" s="79"/>
      <c r="AC125" s="79" t="b">
        <v>0</v>
      </c>
      <c r="AD125" s="79">
        <v>0</v>
      </c>
      <c r="AE125" s="83" t="s">
        <v>765</v>
      </c>
      <c r="AF125" s="79" t="b">
        <v>0</v>
      </c>
      <c r="AG125" s="79" t="s">
        <v>772</v>
      </c>
      <c r="AH125" s="79"/>
      <c r="AI125" s="83" t="s">
        <v>765</v>
      </c>
      <c r="AJ125" s="79" t="b">
        <v>0</v>
      </c>
      <c r="AK125" s="79">
        <v>0</v>
      </c>
      <c r="AL125" s="83" t="s">
        <v>765</v>
      </c>
      <c r="AM125" s="79" t="s">
        <v>777</v>
      </c>
      <c r="AN125" s="79" t="b">
        <v>0</v>
      </c>
      <c r="AO125" s="83" t="s">
        <v>761</v>
      </c>
      <c r="AP125" s="79" t="s">
        <v>176</v>
      </c>
      <c r="AQ125" s="79">
        <v>0</v>
      </c>
      <c r="AR125" s="79">
        <v>0</v>
      </c>
      <c r="AS125" s="79"/>
      <c r="AT125" s="79"/>
      <c r="AU125" s="79"/>
      <c r="AV125" s="79"/>
      <c r="AW125" s="79"/>
      <c r="AX125" s="79"/>
      <c r="AY125" s="79"/>
      <c r="AZ125" s="79"/>
      <c r="BA125">
        <v>30</v>
      </c>
      <c r="BB125" s="78" t="str">
        <f>REPLACE(INDEX(GroupVertices[Group],MATCH(Edges25[[#This Row],[Vertex 1]],GroupVertices[Vertex],0)),1,1,"")</f>
        <v>8</v>
      </c>
      <c r="BC125" s="78" t="str">
        <f>REPLACE(INDEX(GroupVertices[Group],MATCH(Edges25[[#This Row],[Vertex 2]],GroupVertices[Vertex],0)),1,1,"")</f>
        <v>8</v>
      </c>
      <c r="BD125" s="48">
        <v>0</v>
      </c>
      <c r="BE125" s="49">
        <v>0</v>
      </c>
      <c r="BF125" s="48">
        <v>0</v>
      </c>
      <c r="BG125" s="49">
        <v>0</v>
      </c>
      <c r="BH125" s="48">
        <v>0</v>
      </c>
      <c r="BI125" s="49">
        <v>0</v>
      </c>
      <c r="BJ125" s="48">
        <v>3</v>
      </c>
      <c r="BK125" s="49">
        <v>100</v>
      </c>
      <c r="BL125" s="48">
        <v>3</v>
      </c>
    </row>
    <row r="126" spans="1:64" ht="15">
      <c r="A126" s="64" t="s">
        <v>276</v>
      </c>
      <c r="B126" s="64" t="s">
        <v>275</v>
      </c>
      <c r="C126" s="65"/>
      <c r="D126" s="66"/>
      <c r="E126" s="67"/>
      <c r="F126" s="68"/>
      <c r="G126" s="65"/>
      <c r="H126" s="69"/>
      <c r="I126" s="70"/>
      <c r="J126" s="70"/>
      <c r="K126" s="34" t="s">
        <v>65</v>
      </c>
      <c r="L126" s="77">
        <v>156</v>
      </c>
      <c r="M126" s="77"/>
      <c r="N126" s="72"/>
      <c r="O126" s="79" t="s">
        <v>279</v>
      </c>
      <c r="P126" s="81">
        <v>43690.757835648146</v>
      </c>
      <c r="Q126" s="79" t="s">
        <v>383</v>
      </c>
      <c r="R126" s="82" t="s">
        <v>442</v>
      </c>
      <c r="S126" s="79" t="s">
        <v>443</v>
      </c>
      <c r="T126" s="79"/>
      <c r="U126" s="79"/>
      <c r="V126" s="82" t="s">
        <v>514</v>
      </c>
      <c r="W126" s="81">
        <v>43690.757835648146</v>
      </c>
      <c r="X126" s="82" t="s">
        <v>638</v>
      </c>
      <c r="Y126" s="79"/>
      <c r="Z126" s="79"/>
      <c r="AA126" s="83" t="s">
        <v>762</v>
      </c>
      <c r="AB126" s="79"/>
      <c r="AC126" s="79" t="b">
        <v>0</v>
      </c>
      <c r="AD126" s="79">
        <v>0</v>
      </c>
      <c r="AE126" s="83" t="s">
        <v>765</v>
      </c>
      <c r="AF126" s="79" t="b">
        <v>0</v>
      </c>
      <c r="AG126" s="79" t="s">
        <v>772</v>
      </c>
      <c r="AH126" s="79"/>
      <c r="AI126" s="83" t="s">
        <v>765</v>
      </c>
      <c r="AJ126" s="79" t="b">
        <v>0</v>
      </c>
      <c r="AK126" s="79">
        <v>0</v>
      </c>
      <c r="AL126" s="83" t="s">
        <v>761</v>
      </c>
      <c r="AM126" s="79" t="s">
        <v>778</v>
      </c>
      <c r="AN126" s="79" t="b">
        <v>0</v>
      </c>
      <c r="AO126" s="83" t="s">
        <v>761</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8</v>
      </c>
      <c r="BC126" s="78" t="str">
        <f>REPLACE(INDEX(GroupVertices[Group],MATCH(Edges25[[#This Row],[Vertex 2]],GroupVertices[Vertex],0)),1,1,"")</f>
        <v>8</v>
      </c>
      <c r="BD126" s="48">
        <v>0</v>
      </c>
      <c r="BE126" s="49">
        <v>0</v>
      </c>
      <c r="BF126" s="48">
        <v>0</v>
      </c>
      <c r="BG126" s="49">
        <v>0</v>
      </c>
      <c r="BH126" s="48">
        <v>0</v>
      </c>
      <c r="BI126" s="49">
        <v>0</v>
      </c>
      <c r="BJ126" s="48">
        <v>5</v>
      </c>
      <c r="BK126" s="49">
        <v>100</v>
      </c>
      <c r="BL126" s="48">
        <v>5</v>
      </c>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hyperlinks>
    <hyperlink ref="Q82" r:id="rId1" display="https://t.co/XEbS6Th9D5"/>
    <hyperlink ref="R3" r:id="rId2" display="https://www.maghrebvoices.com/a/506681.html"/>
    <hyperlink ref="R4" r:id="rId3" display="https://www.maghrebvoices.com/a/506767.html"/>
    <hyperlink ref="R5" r:id="rId4" display="https://www.maghrebvoices.com/a/506681.html"/>
    <hyperlink ref="R6" r:id="rId5" display="https://www.maghrebvoices.com/a/506848.html"/>
    <hyperlink ref="R7" r:id="rId6" display="https://www.maghrebvoices.com/a/morocco-assou-oubasslam-history/422654.html"/>
    <hyperlink ref="R8" r:id="rId7" display="https://www.maghrebvoices.com/a/morocco-assou-oubasslam-history/422654.html"/>
    <hyperlink ref="R9" r:id="rId8" display="https://www.maghrebvoices.com/a/morocco-assou-oubasslam-history/422654.html"/>
    <hyperlink ref="R10" r:id="rId9" display="https://www.maghrebvoices.com/a/476765.html"/>
    <hyperlink ref="R11" r:id="rId10" display="https://www.maghrebvoices.com/a/507115.html"/>
    <hyperlink ref="R12" r:id="rId11" display="https://www.maghrebvoices.com/a/507115.html"/>
    <hyperlink ref="R15" r:id="rId12" display="https://www.maghrebvoices.com/a/507311.html"/>
    <hyperlink ref="R16" r:id="rId13" display="https://www.maghrebvoices.com/a/507311.html"/>
    <hyperlink ref="R19" r:id="rId14" display="https://www.maghrebvoices.com/a/507310.html"/>
    <hyperlink ref="R21" r:id="rId15" display="https://www.maghrebvoices.com/a/507311.html"/>
    <hyperlink ref="R22" r:id="rId16" display="https://www.maghrebvoices.com/a/507310.html"/>
    <hyperlink ref="R23" r:id="rId17" display="https://www.maghrebvoices.com/a/507310.html"/>
    <hyperlink ref="R26" r:id="rId18" display="https://www.maghrebvoices.com/a/507186.html"/>
    <hyperlink ref="R27" r:id="rId19" display="https://www.maghrebvoices.com/a/507186.html"/>
    <hyperlink ref="R28" r:id="rId20" display="https://www.maghrebvoices.com/a/507186.html?fbclid=IwAR0a07J28zTAPEqkSeAm4UbpeS1XaxO-cmbJW9W1wLJ58gthk0el6QXJ5oU"/>
    <hyperlink ref="R33" r:id="rId21" display="https://www.maghrebvoices.com/a/507311.html"/>
    <hyperlink ref="R34" r:id="rId22" display="https://www.maghrebvoices.com/a/507311.html"/>
    <hyperlink ref="R51" r:id="rId23" display="https://www.maghrebvoices.com/a/506848.html"/>
    <hyperlink ref="R52" r:id="rId24" display="https://www.maghrebvoices.com/a/507452.html"/>
    <hyperlink ref="R53" r:id="rId25" display="https://www.maghrebvoices.com/a/507543.html"/>
    <hyperlink ref="R54" r:id="rId26" display="https://www.maghrebvoices.com/a/507680.html"/>
    <hyperlink ref="R55" r:id="rId27" display="https://www.maghrebvoices.com/a/507681.html"/>
    <hyperlink ref="R56" r:id="rId28" display="https://www.maghrebvoices.com/a/507735.html"/>
    <hyperlink ref="R57" r:id="rId29" display="https://www.maghrebvoices.com/a/507540.html"/>
    <hyperlink ref="R58" r:id="rId30" display="https://www.maghrebvoices.com/a/507768.html"/>
    <hyperlink ref="R59" r:id="rId31" display="https://www.maghrebvoices.com/a/507311.html"/>
    <hyperlink ref="R60" r:id="rId32" display="https://www.maghrebvoices.com/a/507768.html"/>
    <hyperlink ref="R61" r:id="rId33" display="https://www.maghrebvoices.com/a/507857.html"/>
    <hyperlink ref="R62" r:id="rId34" display="https://www.maghrebvoices.com/a/507904.html?fbclid=IwAR28PKPJmcC_BHOLY0IPT3tn5QDD7u0eW73XCK3X4Gm0Xcdk1bxKlWSpo5k"/>
    <hyperlink ref="R63" r:id="rId35" display="https://www.maghrebvoices.com/a/507904.html?fbclid=IwAR28PKPJmcC_BHOLY0IPT3tn5QDD7u0eW73XCK3X4Gm0Xcdk1bxKlWSpo5k"/>
    <hyperlink ref="R64" r:id="rId36" display="https://www.maghrebvoices.com/a/507904.html?fbclid=IwAR28PKPJmcC_BHOLY0IPT3tn5QDD7u0eW73XCK3X4Gm0Xcdk1bxKlWSpo5k"/>
    <hyperlink ref="R65" r:id="rId37" display="https://www.maghrebvoices.com/a/507904.html?fbclid=IwAR28PKPJmcC_BHOLY0IPT3tn5QDD7u0eW73XCK3X4Gm0Xcdk1bxKlWSpo5k"/>
    <hyperlink ref="R66" r:id="rId38" display="https://www.maghrebvoices.com/a/507904.html?fbclid=IwAR28PKPJmcC_BHOLY0IPT3tn5QDD7u0eW73XCK3X4Gm0Xcdk1bxKlWSpo5k"/>
    <hyperlink ref="R67" r:id="rId39" display="https://www.maghrebvoices.com/a/507904.html?fbclid=IwAR28PKPJmcC_BHOLY0IPT3tn5QDD7u0eW73XCK3X4Gm0Xcdk1bxKlWSpo5k"/>
    <hyperlink ref="R68" r:id="rId40" display="https://www.maghrebvoices.com/a/507867.html"/>
    <hyperlink ref="R69" r:id="rId41" display="https://www.maghrebvoices.com/a/507972.html"/>
    <hyperlink ref="R71" r:id="rId42" display="https://www.maghrebvoices.com/a/507929.html"/>
    <hyperlink ref="R73" r:id="rId43" display="https://www.maghrebvoices.com/a/507929.html"/>
    <hyperlink ref="R75" r:id="rId44" display="https://www.maghrebvoices.com/a/507929.html"/>
    <hyperlink ref="R77" r:id="rId45" display="https://www.maghrebvoices.com/a/507929.html"/>
    <hyperlink ref="R78" r:id="rId46" display="https://www.maghrebvoices.com/a/507623.html"/>
    <hyperlink ref="R79" r:id="rId47" display="https://www.maghrebvoices.com/a/507582.html"/>
    <hyperlink ref="R80" r:id="rId48" display="https://www.maghrebvoices.com/a/507929.html"/>
    <hyperlink ref="R81" r:id="rId49" display="https://www.maghrebvoices.com/a/507929.html"/>
    <hyperlink ref="R82" r:id="rId50" display="https://www.maghrebvoices.com/a/507302.html"/>
    <hyperlink ref="R83" r:id="rId51" display="https://www.maghrebvoices.com/a/507544.html"/>
    <hyperlink ref="R84" r:id="rId52" display="https://www.maghrebvoices.com/a/507681.html"/>
    <hyperlink ref="R85" r:id="rId53" display="https://www.maghrebvoices.com/a/507735.html"/>
    <hyperlink ref="R86" r:id="rId54" display="https://www.maghrebvoices.com/a/508014.html"/>
    <hyperlink ref="R87" r:id="rId55" display="https://www.maghrebvoices.com/a/508070.html"/>
    <hyperlink ref="R88" r:id="rId56" display="https://www.maghrebvoices.com/a/508095.html"/>
    <hyperlink ref="R89" r:id="rId57" display="https://www.maghrebvoices.com/a/508081.html"/>
    <hyperlink ref="R90" r:id="rId58" display="https://www.maghrebvoices.com/a/507848.html"/>
    <hyperlink ref="R91" r:id="rId59" display="https://www.maghrebvoices.com/a/508112.html"/>
    <hyperlink ref="R92" r:id="rId60" display="https://www.maghrebvoices.com/a/502882.html"/>
    <hyperlink ref="R93" r:id="rId61" display="https://www.maghrebvoices.com/a/502882.html"/>
    <hyperlink ref="R94" r:id="rId62" display="https://www.maghrebvoices.com/a/508248.html"/>
    <hyperlink ref="R95" r:id="rId63" display="https://www.maghrebvoices.com/a/508248.html"/>
    <hyperlink ref="R96" r:id="rId64" display="https://www.maghrebvoices.com/a/506775.html"/>
    <hyperlink ref="R97" r:id="rId65" display="https://www.maghrebvoices.com/a/506848.html"/>
    <hyperlink ref="R98" r:id="rId66" display="https://www.maghrebvoices.com/a/506935.html"/>
    <hyperlink ref="R99" r:id="rId67" display="https://www.maghrebvoices.com/a/506935.html"/>
    <hyperlink ref="R100" r:id="rId68" display="https://www.maghrebvoices.com/a/506938.html"/>
    <hyperlink ref="R101" r:id="rId69" display="https://www.maghrebvoices.com/a/506974.html"/>
    <hyperlink ref="R102" r:id="rId70" display="https://www.maghrebvoices.com/a/506961.html"/>
    <hyperlink ref="R103" r:id="rId71" display="https://www.maghrebvoices.com/a/506950.html"/>
    <hyperlink ref="R104" r:id="rId72" display="https://www.maghrebvoices.com/a/507075.html"/>
    <hyperlink ref="R105" r:id="rId73" display="https://www.maghrebvoices.com/a/507126.html"/>
    <hyperlink ref="R106" r:id="rId74" display="https://www.maghrebvoices.com/a/507325.html"/>
    <hyperlink ref="R107" r:id="rId75" display="https://www.maghrebvoices.com/a/507391.html"/>
    <hyperlink ref="R108" r:id="rId76" display="https://www.maghrebvoices.com/a/507483.html"/>
    <hyperlink ref="R109" r:id="rId77" display="https://www.maghrebvoices.com/a/507543.html"/>
    <hyperlink ref="R110" r:id="rId78" display="https://www.maghrebvoices.com/a/507483.html"/>
    <hyperlink ref="R111" r:id="rId79" display="https://www.maghrebvoices.com/a/507469.html"/>
    <hyperlink ref="R112" r:id="rId80" display="https://www.maghrebvoices.com/a/507584.html"/>
    <hyperlink ref="R113" r:id="rId81" display="https://www.maghrebvoices.com/a/507573.html"/>
    <hyperlink ref="R114" r:id="rId82" display="https://www.maghrebvoices.com/a/%d8%b1%d9%81%d8%b9-%d8%b1%d8%a7%d9%8a%d8%a9-%d8%a3%d9%85%d8%a7%d8%b2%d9%8a%d8%ba%d9%8a%d8%a9-%d8%a7%d9%84%d9%86%d9%8a%d8%a7%d8%a8%d8%a9-%d8%a7%d9%84%d8%ac%d8%b2%d8%a7%d8%a6%d8%b1%d9%8a%d8%a9-%d8%aa%d8%b7%d9%84%d8%a8-%d8%b3%d8%ac%d9%86-%d9%85%d8%aa%d8%b8%d8%a7%d9%87%d8%b1-%d9%a1%d9%a0-%d8%b3%d9%86%d9%88%d8%a7%d8%aa-/507563.html"/>
    <hyperlink ref="R115" r:id="rId83" display="https://www.maghrebvoices.com/a/507609.html"/>
    <hyperlink ref="R116" r:id="rId84" display="https://www.maghrebvoices.com/a/507666.html"/>
    <hyperlink ref="R117" r:id="rId85" display="https://www.maghrebvoices.com/a/507735.html"/>
    <hyperlink ref="R118" r:id="rId86" display="https://www.maghrebvoices.com/a/507700.html"/>
    <hyperlink ref="R119" r:id="rId87" display="https://www.maghrebvoices.com/a/508255.html"/>
    <hyperlink ref="R120" r:id="rId88" display="https://www.maghrebvoices.com/a/508286.html"/>
    <hyperlink ref="R121" r:id="rId89" display="https://www.maghrebvoices.com/a/508356.html"/>
    <hyperlink ref="R122" r:id="rId90" display="https://www.maghrebvoices.com/a/508377.html"/>
    <hyperlink ref="R123" r:id="rId91" display="https://www.maghrebvoices.com/a/508379.html"/>
    <hyperlink ref="R124" r:id="rId92" display="https://www.maghrebvoices.com/a/508381.html"/>
    <hyperlink ref="R125" r:id="rId93" display="https://www.maghrebvoices.com/a/%d9%85%d8%aa%d8%b7%d9%88%d8%b9%d8%a7%d8%aa-%d9%88%d8%a8%d9%8a%d9%83%d9%8a%d9%86%d9%8a-%d9%88%d9%83%d8%a8%d8%aa/507892.html"/>
    <hyperlink ref="R126" r:id="rId94" display="https://www.maghrebvoices.com/a/%d9%85%d8%aa%d8%b7%d9%88%d8%b9%d8%a7%d8%aa-%d9%88%d8%a8%d9%8a%d9%83%d9%8a%d9%86%d9%8a-%d9%88%d9%83%d8%a8%d8%aa/507892.html"/>
    <hyperlink ref="U24" r:id="rId95" display="https://pbs.twimg.com/ext_tw_video_thumb/1158689230941556737/pu/img/e-eo4kaIQv8HS8mx.jpg"/>
    <hyperlink ref="U49" r:id="rId96" display="https://pbs.twimg.com/media/EBXP4yqWsAE5g7X.jpg"/>
    <hyperlink ref="U79" r:id="rId97" display="https://pbs.twimg.com/media/EBTuBhRXsAEOUl3.jpg"/>
    <hyperlink ref="U80" r:id="rId98" display="https://pbs.twimg.com/media/EBjExItWsAAKyr8.jpg"/>
    <hyperlink ref="U89" r:id="rId99" display="https://pbs.twimg.com/media/EBn4WmNXoAAUXBY.jpg"/>
    <hyperlink ref="V3" r:id="rId100" display="http://pbs.twimg.com/profile_images/1154474311425699840/xtd7VgUT_normal.jpg"/>
    <hyperlink ref="V4" r:id="rId101" display="http://pbs.twimg.com/profile_images/1098631629231271938/MXAxKqEs_normal.jpg"/>
    <hyperlink ref="V5" r:id="rId102" display="http://pbs.twimg.com/profile_images/600619925334466561/k6SDtyY3_normal.jpg"/>
    <hyperlink ref="V6" r:id="rId103" display="http://pbs.twimg.com/profile_images/923697009592360960/gh6oaPZr_normal.jpg"/>
    <hyperlink ref="V7" r:id="rId104" display="http://pbs.twimg.com/profile_images/1142763610353127429/Mf8KGCj0_normal.jpg"/>
    <hyperlink ref="V8" r:id="rId105" display="http://pbs.twimg.com/profile_images/1025796448066134016/fZR17Qju_normal.jpg"/>
    <hyperlink ref="V9" r:id="rId106" display="http://pbs.twimg.com/profile_images/775658195280859136/53qZbgH1_normal.jpg"/>
    <hyperlink ref="V10" r:id="rId107" display="http://pbs.twimg.com/profile_images/1154894338813517824/IcLz0x2V_normal.jpg"/>
    <hyperlink ref="V11" r:id="rId108" display="http://pbs.twimg.com/profile_images/931310159443447808/sQKYCx8Q_normal.jpg"/>
    <hyperlink ref="V12" r:id="rId109" display="http://abs.twimg.com/sticky/default_profile_images/default_profile_normal.png"/>
    <hyperlink ref="V13" r:id="rId110" display="http://pbs.twimg.com/profile_images/1102322235791077377/dHBkP69l_normal.png"/>
    <hyperlink ref="V14" r:id="rId111" display="http://pbs.twimg.com/profile_images/1155610635323023361/ndkXf3yY_normal.jpg"/>
    <hyperlink ref="V15" r:id="rId112" display="http://pbs.twimg.com/profile_images/533642146163589121/4dKphGW6_normal.png"/>
    <hyperlink ref="V16" r:id="rId113" display="http://pbs.twimg.com/profile_images/765068478281838592/QJWugNHl_normal.jpg"/>
    <hyperlink ref="V17" r:id="rId114" display="http://pbs.twimg.com/profile_images/378800000713179506/08a2966fd5b6b6095ce631546bcbb165_normal.png"/>
    <hyperlink ref="V18" r:id="rId115" display="http://pbs.twimg.com/profile_images/1141416861650706437/ewH7hfdN_normal.jpg"/>
    <hyperlink ref="V19" r:id="rId116" display="http://pbs.twimg.com/profile_images/1153175843604258816/sK-ObdlV_normal.jpg"/>
    <hyperlink ref="V20" r:id="rId117" display="http://pbs.twimg.com/profile_images/1159671106476892160/VoxwLDjg_normal.jpg"/>
    <hyperlink ref="V21" r:id="rId118" display="http://pbs.twimg.com/profile_images/3167378124/6a0631f05f0f4a182ba0ab8483248260_normal.jpeg"/>
    <hyperlink ref="V22" r:id="rId119" display="http://pbs.twimg.com/profile_images/1104691849187479552/ggy9hqM4_normal.png"/>
    <hyperlink ref="V23" r:id="rId120" display="http://pbs.twimg.com/profile_images/1146868408543252485/TsW1hw_p_normal.jpg"/>
    <hyperlink ref="V24" r:id="rId121" display="https://pbs.twimg.com/ext_tw_video_thumb/1158689230941556737/pu/img/e-eo4kaIQv8HS8mx.jpg"/>
    <hyperlink ref="V25" r:id="rId122" display="http://pbs.twimg.com/profile_images/1157289637217538050/FmV4q6xZ_normal.jpg"/>
    <hyperlink ref="V26" r:id="rId123" display="http://pbs.twimg.com/profile_images/848892208388427777/igk1ktjF_normal.jpg"/>
    <hyperlink ref="V27" r:id="rId124" display="http://pbs.twimg.com/profile_images/848892208388427777/igk1ktjF_normal.jpg"/>
    <hyperlink ref="V28" r:id="rId125" display="http://pbs.twimg.com/profile_images/848892208388427777/igk1ktjF_normal.jpg"/>
    <hyperlink ref="V29" r:id="rId126" display="http://pbs.twimg.com/profile_images/752548929301057537/IxsEeQvh_normal.jpg"/>
    <hyperlink ref="V30" r:id="rId127" display="http://pbs.twimg.com/profile_images/1151454666900852738/3Mkfzaua_normal.jpg"/>
    <hyperlink ref="V31" r:id="rId128" display="http://pbs.twimg.com/profile_images/1157987724575612928/U9DkXOTt_normal.jpg"/>
    <hyperlink ref="V32" r:id="rId129" display="http://pbs.twimg.com/profile_images/902835632787021824/c3ohqvri_normal.jpg"/>
    <hyperlink ref="V33" r:id="rId130" display="http://pbs.twimg.com/profile_images/2367929038/0qsru60p790oq97unbps_normal.jpeg"/>
    <hyperlink ref="V34" r:id="rId131" display="http://pbs.twimg.com/profile_images/929709839797964802/MZwR1zL4_normal.jpg"/>
    <hyperlink ref="V35" r:id="rId132" display="http://pbs.twimg.com/profile_images/1127594665627222017/X7yTj_qc_normal.jpg"/>
    <hyperlink ref="V36" r:id="rId133" display="http://pbs.twimg.com/profile_images/1109922257701351424/6lovHtFx_normal.jpg"/>
    <hyperlink ref="V37" r:id="rId134" display="http://pbs.twimg.com/profile_images/1109922257701351424/6lovHtFx_normal.jpg"/>
    <hyperlink ref="V38" r:id="rId135" display="http://pbs.twimg.com/profile_images/1100064067941793793/pOU7B-cH_normal.jpg"/>
    <hyperlink ref="V39" r:id="rId136" display="http://pbs.twimg.com/profile_images/1158767819883986944/1jhFJ15b_normal.jpg"/>
    <hyperlink ref="V40" r:id="rId137" display="http://pbs.twimg.com/profile_images/861220899621666816/hKl4gTRm_normal.jpg"/>
    <hyperlink ref="V41" r:id="rId138" display="http://pbs.twimg.com/profile_images/1033476783306366990/JJuhnTmC_normal.jpg"/>
    <hyperlink ref="V42" r:id="rId139" display="http://pbs.twimg.com/profile_images/1033476783306366990/JJuhnTmC_normal.jpg"/>
    <hyperlink ref="V43" r:id="rId140" display="http://pbs.twimg.com/profile_images/1033476783306366990/JJuhnTmC_normal.jpg"/>
    <hyperlink ref="V44" r:id="rId141" display="http://pbs.twimg.com/profile_images/980902833410240512/RBKUwnML_normal.jpg"/>
    <hyperlink ref="V45" r:id="rId142" display="http://pbs.twimg.com/profile_images/980902833410240512/RBKUwnML_normal.jpg"/>
    <hyperlink ref="V46" r:id="rId143" display="http://pbs.twimg.com/profile_images/980902833410240512/RBKUwnML_normal.jpg"/>
    <hyperlink ref="V47" r:id="rId144" display="http://pbs.twimg.com/profile_images/980902833410240512/RBKUwnML_normal.jpg"/>
    <hyperlink ref="V48" r:id="rId145" display="http://pbs.twimg.com/profile_images/980902833410240512/RBKUwnML_normal.jpg"/>
    <hyperlink ref="V49" r:id="rId146" display="https://pbs.twimg.com/media/EBXP4yqWsAE5g7X.jpg"/>
    <hyperlink ref="V50" r:id="rId147" display="http://pbs.twimg.com/profile_images/1033476783306366990/JJuhnTmC_normal.jpg"/>
    <hyperlink ref="V51" r:id="rId148" display="http://pbs.twimg.com/profile_images/579983182323318784/UawPSSPA_normal.jpg"/>
    <hyperlink ref="V52" r:id="rId149" display="http://pbs.twimg.com/profile_images/579983182323318784/UawPSSPA_normal.jpg"/>
    <hyperlink ref="V53" r:id="rId150" display="http://pbs.twimg.com/profile_images/579983182323318784/UawPSSPA_normal.jpg"/>
    <hyperlink ref="V54" r:id="rId151" display="http://pbs.twimg.com/profile_images/579983182323318784/UawPSSPA_normal.jpg"/>
    <hyperlink ref="V55" r:id="rId152" display="http://pbs.twimg.com/profile_images/579983182323318784/UawPSSPA_normal.jpg"/>
    <hyperlink ref="V56" r:id="rId153" display="http://pbs.twimg.com/profile_images/579983182323318784/UawPSSPA_normal.jpg"/>
    <hyperlink ref="V57" r:id="rId154" display="http://pbs.twimg.com/profile_images/1148329436468695040/nI_mjIgz_normal.jpg"/>
    <hyperlink ref="V58" r:id="rId155" display="http://pbs.twimg.com/profile_images/720042672220712962/ca5NO_ZP_normal.jpg"/>
    <hyperlink ref="V59" r:id="rId156" display="http://pbs.twimg.com/profile_images/1155098224908230656/1kgnCSiC_normal.jpg"/>
    <hyperlink ref="V60" r:id="rId157" display="http://pbs.twimg.com/profile_images/1155098224908230656/1kgnCSiC_normal.jpg"/>
    <hyperlink ref="V61" r:id="rId158" display="http://pbs.twimg.com/profile_images/2792559006/3529e9dc5a47539937957fe4b7790b6b_normal.jpeg"/>
    <hyperlink ref="V62" r:id="rId159" display="http://pbs.twimg.com/profile_images/3180274285/7b1a3c49240659869d9788590d8aa077_normal.jpeg"/>
    <hyperlink ref="V63" r:id="rId160" display="http://pbs.twimg.com/profile_images/1138117849682235392/IxWFjClF_normal.jpg"/>
    <hyperlink ref="V64" r:id="rId161" display="http://pbs.twimg.com/profile_images/1158295875443220480/7auKBHFb_normal.jpg"/>
    <hyperlink ref="V65" r:id="rId162" display="http://pbs.twimg.com/profile_images/378800000806978686/35b4428a18b7515a1e9b022d34ef7529_normal.jpeg"/>
    <hyperlink ref="V66" r:id="rId163" display="http://pbs.twimg.com/profile_images/1145034487526494208/zL83ef1-_normal.png"/>
    <hyperlink ref="V67" r:id="rId164" display="http://pbs.twimg.com/profile_images/1161199703691841536/OVCmpmva_normal.jpg"/>
    <hyperlink ref="V68" r:id="rId165" display="http://pbs.twimg.com/profile_images/514566529057177600/a2kPW4XW_normal.jpeg"/>
    <hyperlink ref="V69" r:id="rId166" display="http://pbs.twimg.com/profile_images/2459424067/an31fztcwwbseys3f8lm_normal.jpeg"/>
    <hyperlink ref="V70" r:id="rId167" display="http://pbs.twimg.com/profile_images/1158892311792816128/cB0dZHgp_normal.jpg"/>
    <hyperlink ref="V71" r:id="rId168" display="http://pbs.twimg.com/profile_images/1158892311792816128/cB0dZHgp_normal.jpg"/>
    <hyperlink ref="V72" r:id="rId169" display="http://pbs.twimg.com/profile_images/1147961929631248384/Nr3gwfJ6_normal.jpg"/>
    <hyperlink ref="V73" r:id="rId170" display="http://pbs.twimg.com/profile_images/1147961929631248384/Nr3gwfJ6_normal.jpg"/>
    <hyperlink ref="V74" r:id="rId171" display="http://pbs.twimg.com/profile_images/1099006555968729090/pmvyJXya_normal.jpg"/>
    <hyperlink ref="V75" r:id="rId172" display="http://pbs.twimg.com/profile_images/1099006555968729090/pmvyJXya_normal.jpg"/>
    <hyperlink ref="V76" r:id="rId173" display="http://pbs.twimg.com/profile_images/1145465449578151937/MCdOFHCP_normal.jpg"/>
    <hyperlink ref="V77" r:id="rId174" display="http://pbs.twimg.com/profile_images/1145465449578151937/MCdOFHCP_normal.jpg"/>
    <hyperlink ref="V78" r:id="rId175" display="http://pbs.twimg.com/profile_images/588870383668858880/727jWZ5X_normal.jpg"/>
    <hyperlink ref="V79" r:id="rId176" display="https://pbs.twimg.com/media/EBTuBhRXsAEOUl3.jpg"/>
    <hyperlink ref="V80" r:id="rId177" display="https://pbs.twimg.com/media/EBjExItWsAAKyr8.jpg"/>
    <hyperlink ref="V81" r:id="rId178" display="http://pbs.twimg.com/profile_images/906117472285327361/UAQQMLsI_normal.jpg"/>
    <hyperlink ref="V82" r:id="rId179" display="http://pbs.twimg.com/profile_images/847478321059418112/ryxr2qUM_normal.jpg"/>
    <hyperlink ref="V83" r:id="rId180" display="http://pbs.twimg.com/profile_images/847478321059418112/ryxr2qUM_normal.jpg"/>
    <hyperlink ref="V84" r:id="rId181" display="http://pbs.twimg.com/profile_images/847478321059418112/ryxr2qUM_normal.jpg"/>
    <hyperlink ref="V85" r:id="rId182" display="http://pbs.twimg.com/profile_images/847478321059418112/ryxr2qUM_normal.jpg"/>
    <hyperlink ref="V86" r:id="rId183" display="http://pbs.twimg.com/profile_images/847478321059418112/ryxr2qUM_normal.jpg"/>
    <hyperlink ref="V87" r:id="rId184" display="http://pbs.twimg.com/profile_images/847478321059418112/ryxr2qUM_normal.jpg"/>
    <hyperlink ref="V88" r:id="rId185" display="http://pbs.twimg.com/profile_images/847478321059418112/ryxr2qUM_normal.jpg"/>
    <hyperlink ref="V89" r:id="rId186" display="https://pbs.twimg.com/media/EBn4WmNXoAAUXBY.jpg"/>
    <hyperlink ref="V90" r:id="rId187" display="http://pbs.twimg.com/profile_images/821352650381950976/IPIn31oR_normal.jpg"/>
    <hyperlink ref="V91" r:id="rId188" display="http://pbs.twimg.com/profile_images/1102515357401649152/AoQhZB1x_normal.png"/>
    <hyperlink ref="V92" r:id="rId189" display="http://pbs.twimg.com/profile_images/717812670880157700/tTlLrnSn_normal.jpg"/>
    <hyperlink ref="V93" r:id="rId190" display="http://pbs.twimg.com/profile_images/378800000652380624/83dc0b70cb4e8028993dc1af88e8f40f_normal.jpeg"/>
    <hyperlink ref="V94" r:id="rId191" display="http://pbs.twimg.com/profile_images/378800000679621723/6d3a62532aa4ee8b92543916e3cd2bf0_normal.jpeg"/>
    <hyperlink ref="V95" r:id="rId192" display="http://pbs.twimg.com/profile_images/378800000679621723/6d3a62532aa4ee8b92543916e3cd2bf0_normal.jpeg"/>
    <hyperlink ref="V96" r:id="rId193" display="http://pbs.twimg.com/profile_images/1060719260107001856/BqrR4DYf_normal.jpg"/>
    <hyperlink ref="V97" r:id="rId194" display="http://pbs.twimg.com/profile_images/1060719260107001856/BqrR4DYf_normal.jpg"/>
    <hyperlink ref="V98" r:id="rId195" display="http://pbs.twimg.com/profile_images/1060719260107001856/BqrR4DYf_normal.jpg"/>
    <hyperlink ref="V99" r:id="rId196" display="http://pbs.twimg.com/profile_images/1060719260107001856/BqrR4DYf_normal.jpg"/>
    <hyperlink ref="V100" r:id="rId197" display="http://pbs.twimg.com/profile_images/1060719260107001856/BqrR4DYf_normal.jpg"/>
    <hyperlink ref="V101" r:id="rId198" display="http://pbs.twimg.com/profile_images/1060719260107001856/BqrR4DYf_normal.jpg"/>
    <hyperlink ref="V102" r:id="rId199" display="http://pbs.twimg.com/profile_images/1060719260107001856/BqrR4DYf_normal.jpg"/>
    <hyperlink ref="V103" r:id="rId200" display="http://pbs.twimg.com/profile_images/1060719260107001856/BqrR4DYf_normal.jpg"/>
    <hyperlink ref="V104" r:id="rId201" display="http://pbs.twimg.com/profile_images/1060719260107001856/BqrR4DYf_normal.jpg"/>
    <hyperlink ref="V105" r:id="rId202" display="http://pbs.twimg.com/profile_images/1060719260107001856/BqrR4DYf_normal.jpg"/>
    <hyperlink ref="V106" r:id="rId203" display="http://pbs.twimg.com/profile_images/1060719260107001856/BqrR4DYf_normal.jpg"/>
    <hyperlink ref="V107" r:id="rId204" display="http://pbs.twimg.com/profile_images/1060719260107001856/BqrR4DYf_normal.jpg"/>
    <hyperlink ref="V108" r:id="rId205" display="http://pbs.twimg.com/profile_images/1060719260107001856/BqrR4DYf_normal.jpg"/>
    <hyperlink ref="V109" r:id="rId206" display="http://pbs.twimg.com/profile_images/1060719260107001856/BqrR4DYf_normal.jpg"/>
    <hyperlink ref="V110" r:id="rId207" display="http://pbs.twimg.com/profile_images/1060719260107001856/BqrR4DYf_normal.jpg"/>
    <hyperlink ref="V111" r:id="rId208" display="http://pbs.twimg.com/profile_images/1060719260107001856/BqrR4DYf_normal.jpg"/>
    <hyperlink ref="V112" r:id="rId209" display="http://pbs.twimg.com/profile_images/1060719260107001856/BqrR4DYf_normal.jpg"/>
    <hyperlink ref="V113" r:id="rId210" display="http://pbs.twimg.com/profile_images/1060719260107001856/BqrR4DYf_normal.jpg"/>
    <hyperlink ref="V114" r:id="rId211" display="http://pbs.twimg.com/profile_images/1060719260107001856/BqrR4DYf_normal.jpg"/>
    <hyperlink ref="V115" r:id="rId212" display="http://pbs.twimg.com/profile_images/1060719260107001856/BqrR4DYf_normal.jpg"/>
    <hyperlink ref="V116" r:id="rId213" display="http://pbs.twimg.com/profile_images/1060719260107001856/BqrR4DYf_normal.jpg"/>
    <hyperlink ref="V117" r:id="rId214" display="http://pbs.twimg.com/profile_images/1060719260107001856/BqrR4DYf_normal.jpg"/>
    <hyperlink ref="V118" r:id="rId215" display="http://pbs.twimg.com/profile_images/1060719260107001856/BqrR4DYf_normal.jpg"/>
    <hyperlink ref="V119" r:id="rId216" display="http://pbs.twimg.com/profile_images/1060719260107001856/BqrR4DYf_normal.jpg"/>
    <hyperlink ref="V120" r:id="rId217" display="http://pbs.twimg.com/profile_images/1060719260107001856/BqrR4DYf_normal.jpg"/>
    <hyperlink ref="V121" r:id="rId218" display="http://pbs.twimg.com/profile_images/1060719260107001856/BqrR4DYf_normal.jpg"/>
    <hyperlink ref="V122" r:id="rId219" display="http://pbs.twimg.com/profile_images/1060719260107001856/BqrR4DYf_normal.jpg"/>
    <hyperlink ref="V123" r:id="rId220" display="http://pbs.twimg.com/profile_images/1060719260107001856/BqrR4DYf_normal.jpg"/>
    <hyperlink ref="V124" r:id="rId221" display="http://pbs.twimg.com/profile_images/1060719260107001856/BqrR4DYf_normal.jpg"/>
    <hyperlink ref="V125" r:id="rId222" display="http://pbs.twimg.com/profile_images/1060719260107001856/BqrR4DYf_normal.jpg"/>
    <hyperlink ref="V126" r:id="rId223" display="http://pbs.twimg.com/profile_images/877264336884031488/uWeHJR2O_normal.jpg"/>
    <hyperlink ref="X3" r:id="rId224" display="https://twitter.com/#!/16_charaf/status/1156531818033766401"/>
    <hyperlink ref="X4" r:id="rId225" display="https://twitter.com/#!/salamjad3/status/1156540337453764609"/>
    <hyperlink ref="X5" r:id="rId226" display="https://twitter.com/#!/rafikosb/status/1156625154316877824"/>
    <hyperlink ref="X6" r:id="rId227" display="https://twitter.com/#!/khalid10elghali/status/1156633566220083200"/>
    <hyperlink ref="X7" r:id="rId228" display="https://twitter.com/#!/tama_frasich/status/1156644923107680258"/>
    <hyperlink ref="X8" r:id="rId229" display="https://twitter.com/#!/fatimaelatik/status/1156651966044475392"/>
    <hyperlink ref="X9" r:id="rId230" display="https://twitter.com/#!/mohamedbourbab/status/1157057295504818176"/>
    <hyperlink ref="X10" r:id="rId231" display="https://twitter.com/#!/kimberlystea/status/1157319927352692736"/>
    <hyperlink ref="X11" r:id="rId232" display="https://twitter.com/#!/hamouch_s/status/1157373883256836096"/>
    <hyperlink ref="X12" r:id="rId233" display="https://twitter.com/#!/elbennaoui/status/1157797326808846336"/>
    <hyperlink ref="X13" r:id="rId234" display="https://twitter.com/#!/chehbi/status/1158056538499637249"/>
    <hyperlink ref="X14" r:id="rId235" display="https://twitter.com/#!/marocprimitivo/status/1158070480873693186"/>
    <hyperlink ref="X15" r:id="rId236" display="https://twitter.com/#!/mtawja/status/1158123454719283202"/>
    <hyperlink ref="X16" r:id="rId237" display="https://twitter.com/#!/sid_hammadi/status/1158179361486454784"/>
    <hyperlink ref="X17" r:id="rId238" display="https://twitter.com/#!/mamdouhrabie2/status/1158690358890520578"/>
    <hyperlink ref="X18" r:id="rId239" display="https://twitter.com/#!/najm090/status/1158691858714771457"/>
    <hyperlink ref="X19" r:id="rId240" display="https://twitter.com/#!/secularlibyan/status/1158693692204605440"/>
    <hyperlink ref="X20" r:id="rId241" display="https://twitter.com/#!/anarawa3/status/1158696182195064834"/>
    <hyperlink ref="X21" r:id="rId242" display="https://twitter.com/#!/vankaas/status/1158714376767098880"/>
    <hyperlink ref="X22" r:id="rId243" display="https://twitter.com/#!/austarwansasi/status/1158691838909435905"/>
    <hyperlink ref="X23" r:id="rId244" display="https://twitter.com/#!/f_gallal/status/1158721269455564800"/>
    <hyperlink ref="X24" r:id="rId245" display="https://twitter.com/#!/f_gallal/status/1158689330967252993"/>
    <hyperlink ref="X25" r:id="rId246" display="https://twitter.com/#!/eelmehdawi/status/1158740752618463242"/>
    <hyperlink ref="X26" r:id="rId247" display="https://twitter.com/#!/aourraz/status/1158737493438525441"/>
    <hyperlink ref="X27" r:id="rId248" display="https://twitter.com/#!/aourraz/status/1158737772057890817"/>
    <hyperlink ref="X28" r:id="rId249" display="https://twitter.com/#!/aourraz/status/1158746151329435654"/>
    <hyperlink ref="X29" r:id="rId250" display="https://twitter.com/#!/saharaquestion/status/1158813395988156416"/>
    <hyperlink ref="X30" r:id="rId251" display="https://twitter.com/#!/zanettitude/status/1158862127047880709"/>
    <hyperlink ref="X31" r:id="rId252" display="https://twitter.com/#!/timbaland57140/status/1158868303235956736"/>
    <hyperlink ref="X32" r:id="rId253" display="https://twitter.com/#!/breikabeiba/status/1158996774771732480"/>
    <hyperlink ref="X33" r:id="rId254" display="https://twitter.com/#!/chebih/status/1158713119922950145"/>
    <hyperlink ref="X34" r:id="rId255" display="https://twitter.com/#!/sukeinandiaye/status/1159047813143191553"/>
    <hyperlink ref="X35" r:id="rId256" display="https://twitter.com/#!/kniiizf/status/1159063560024207362"/>
    <hyperlink ref="X36" r:id="rId257" display="https://twitter.com/#!/mas93140/status/1159089095462805504"/>
    <hyperlink ref="X37" r:id="rId258" display="https://twitter.com/#!/mas93140/status/1159089122209869826"/>
    <hyperlink ref="X38" r:id="rId259" display="https://twitter.com/#!/khaliltarhouni/status/1159101739963953157"/>
    <hyperlink ref="X39" r:id="rId260" display="https://twitter.com/#!/karimkortbi/status/1159104750790594561"/>
    <hyperlink ref="X40" r:id="rId261" display="https://twitter.com/#!/fafarandole/status/1159062105099780097"/>
    <hyperlink ref="X41" r:id="rId262" display="https://twitter.com/#!/walidhelali/status/1159086011609169920"/>
    <hyperlink ref="X42" r:id="rId263" display="https://twitter.com/#!/walidhelali/status/1159097106940026881"/>
    <hyperlink ref="X43" r:id="rId264" display="https://twitter.com/#!/walidhelali/status/1159102408158580736"/>
    <hyperlink ref="X44" r:id="rId265" display="https://twitter.com/#!/nanouzlatan/status/1159084523759554565"/>
    <hyperlink ref="X45" r:id="rId266" display="https://twitter.com/#!/nanouzlatan/status/1159095643694075906"/>
    <hyperlink ref="X46" r:id="rId267" display="https://twitter.com/#!/nanouzlatan/status/1159098904031506432"/>
    <hyperlink ref="X47" r:id="rId268" display="https://twitter.com/#!/nanouzlatan/status/1159108386237145088"/>
    <hyperlink ref="X48" r:id="rId269" display="https://twitter.com/#!/nanouzlatan/status/1159109052032585728"/>
    <hyperlink ref="X49" r:id="rId270" display="https://twitter.com/#!/walidhelali/status/1159061062999781377"/>
    <hyperlink ref="X50" r:id="rId271" display="https://twitter.com/#!/walidhelali/status/1159064346078715904"/>
    <hyperlink ref="X51" r:id="rId272" display="https://twitter.com/#!/asaadimohamed/status/1156621240922234881"/>
    <hyperlink ref="X52" r:id="rId273" display="https://twitter.com/#!/asaadimohamed/status/1158435858313338883"/>
    <hyperlink ref="X53" r:id="rId274" display="https://twitter.com/#!/asaadimohamed/status/1158702228976427008"/>
    <hyperlink ref="X54" r:id="rId275" display="https://twitter.com/#!/asaadimohamed/status/1159070060079697921"/>
    <hyperlink ref="X55" r:id="rId276" display="https://twitter.com/#!/asaadimohamed/status/1159070102236684289"/>
    <hyperlink ref="X56" r:id="rId277" display="https://twitter.com/#!/asaadimohamed/status/1159140240088547330"/>
    <hyperlink ref="X57" r:id="rId278" display="https://twitter.com/#!/moradnemmas/status/1159195774183497728"/>
    <hyperlink ref="X58" r:id="rId279" display="https://twitter.com/#!/histo_rachid/status/1159236648242163712"/>
    <hyperlink ref="X59" r:id="rId280" display="https://twitter.com/#!/tamazgha_united/status/1158166579907112960"/>
    <hyperlink ref="X60" r:id="rId281" display="https://twitter.com/#!/tamazgha_united/status/1159466138163695617"/>
    <hyperlink ref="X61" r:id="rId282" display="https://twitter.com/#!/pokora_rachid/status/1159587905075064832"/>
    <hyperlink ref="X62" r:id="rId283" display="https://twitter.com/#!/morinolivier13/status/1159597402141147139"/>
    <hyperlink ref="X63" r:id="rId284" display="https://twitter.com/#!/ladyhanou/status/1159616759508459522"/>
    <hyperlink ref="X64" r:id="rId285" display="https://twitter.com/#!/inesmadani3/status/1159617695073153025"/>
    <hyperlink ref="X65" r:id="rId286" display="https://twitter.com/#!/rajabenslama/status/1159683589048586246"/>
    <hyperlink ref="X66" r:id="rId287" display="https://twitter.com/#!/mounirbaatour/status/1159596702480949249"/>
    <hyperlink ref="X67" r:id="rId288" display="https://twitter.com/#!/jeanrossignol/status/1159724258400096258"/>
    <hyperlink ref="X68" r:id="rId289" display="https://twitter.com/#!/fitness4reviews/status/1159798582905659392"/>
    <hyperlink ref="X69" r:id="rId290" display="https://twitter.com/#!/mobel30/status/1159816379698204673"/>
    <hyperlink ref="X70" r:id="rId291" display="https://twitter.com/#!/josefyroyaliste/status/1158813055263870976"/>
    <hyperlink ref="X71" r:id="rId292" display="https://twitter.com/#!/josefyroyaliste/status/1159893485073424386"/>
    <hyperlink ref="X72" r:id="rId293" display="https://twitter.com/#!/kaswid2019/status/1158873590923694082"/>
    <hyperlink ref="X73" r:id="rId294" display="https://twitter.com/#!/kaswid2019/status/1159960954421035010"/>
    <hyperlink ref="X74" r:id="rId295" display="https://twitter.com/#!/mouradmddh/status/1158854207379791872"/>
    <hyperlink ref="X75" r:id="rId296" display="https://twitter.com/#!/mouradmddh/status/1159963639509606401"/>
    <hyperlink ref="X76" r:id="rId297" display="https://twitter.com/#!/horamaghribia/status/1158852801826643973"/>
    <hyperlink ref="X77" r:id="rId298" display="https://twitter.com/#!/horamaghribia/status/1159965543903969286"/>
    <hyperlink ref="X78" r:id="rId299" display="https://twitter.com/#!/sal2965/status/1160074481836146688"/>
    <hyperlink ref="X79" r:id="rId300" display="https://twitter.com/#!/shoocov/status/1158812721409925121"/>
    <hyperlink ref="X80" r:id="rId301" display="https://twitter.com/#!/shoocov/status/1159893255510724608"/>
    <hyperlink ref="X81" r:id="rId302" display="https://twitter.com/#!/flitoxdz/status/1160189872260440064"/>
    <hyperlink ref="X82" r:id="rId303" display="https://twitter.com/#!/maghrebvoices/status/1158022308189155334"/>
    <hyperlink ref="X83" r:id="rId304" display="https://twitter.com/#!/maghrebvoices/status/1158727529844420609"/>
    <hyperlink ref="X84" r:id="rId305" display="https://twitter.com/#!/maghrebvoices/status/1159093271379025922"/>
    <hyperlink ref="X85" r:id="rId306" display="https://twitter.com/#!/maghrebvoices/status/1159140084106612736"/>
    <hyperlink ref="X86" r:id="rId307" display="https://twitter.com/#!/maghrebvoices/status/1159878881773596672"/>
    <hyperlink ref="X87" r:id="rId308" display="https://twitter.com/#!/maghrebvoices/status/1160167394079387649"/>
    <hyperlink ref="X88" r:id="rId309" display="https://twitter.com/#!/maghrebvoices/status/1160190296409423873"/>
    <hyperlink ref="X89" r:id="rId310" display="https://twitter.com/#!/medni/status/1160231450735763457"/>
    <hyperlink ref="X90" r:id="rId311" display="https://twitter.com/#!/cyberkarim19881/status/1160415578491932672"/>
    <hyperlink ref="X91" r:id="rId312" display="https://twitter.com/#!/bamourbaaziz/status/1160950716409745415"/>
    <hyperlink ref="X92" r:id="rId313" display="https://twitter.com/#!/khorshe_d/status/1161000536684027909"/>
    <hyperlink ref="X93" r:id="rId314" display="https://twitter.com/#!/khorotosophe/status/1161025695511908354"/>
    <hyperlink ref="X94" r:id="rId315" display="https://twitter.com/#!/hicham_albs/status/1160954147706933248"/>
    <hyperlink ref="X95" r:id="rId316" display="https://twitter.com/#!/hicham_albs/status/1161035060679774210"/>
    <hyperlink ref="X96" r:id="rId317" display="https://twitter.com/#!/fadouamassat/status/1156564227919962112"/>
    <hyperlink ref="X97" r:id="rId318" display="https://twitter.com/#!/fadouamassat/status/1156622108694405120"/>
    <hyperlink ref="X98" r:id="rId319" display="https://twitter.com/#!/fadouamassat/status/1156907798724272128"/>
    <hyperlink ref="X99" r:id="rId320" display="https://twitter.com/#!/fadouamassat/status/1156928234895925248"/>
    <hyperlink ref="X100" r:id="rId321" display="https://twitter.com/#!/fadouamassat/status/1156937775301767168"/>
    <hyperlink ref="X101" r:id="rId322" display="https://twitter.com/#!/fadouamassat/status/1156942051839287297"/>
    <hyperlink ref="X102" r:id="rId323" display="https://twitter.com/#!/fadouamassat/status/1156981060430901250"/>
    <hyperlink ref="X103" r:id="rId324" display="https://twitter.com/#!/fadouamassat/status/1157009117745209345"/>
    <hyperlink ref="X104" r:id="rId325" display="https://twitter.com/#!/fadouamassat/status/1157265677042012163"/>
    <hyperlink ref="X105" r:id="rId326" display="https://twitter.com/#!/fadouamassat/status/1157362007231860736"/>
    <hyperlink ref="X106" r:id="rId327" display="https://twitter.com/#!/fadouamassat/status/1158369719755390976"/>
    <hyperlink ref="X107" r:id="rId328" display="https://twitter.com/#!/fadouamassat/status/1158388019809923073"/>
    <hyperlink ref="X108" r:id="rId329" display="https://twitter.com/#!/fadouamassat/status/1158471224013590533"/>
    <hyperlink ref="X109" r:id="rId330" display="https://twitter.com/#!/fadouamassat/status/1158718633062928384"/>
    <hyperlink ref="X110" r:id="rId331" display="https://twitter.com/#!/fadouamassat/status/1158729941988577280"/>
    <hyperlink ref="X111" r:id="rId332" display="https://twitter.com/#!/fadouamassat/status/1158768988563943426"/>
    <hyperlink ref="X112" r:id="rId333" display="https://twitter.com/#!/fadouamassat/status/1158769325936959488"/>
    <hyperlink ref="X113" r:id="rId334" display="https://twitter.com/#!/fadouamassat/status/1158770463335735301"/>
    <hyperlink ref="X114" r:id="rId335" display="https://twitter.com/#!/fadouamassat/status/1158770607733035008"/>
    <hyperlink ref="X115" r:id="rId336" display="https://twitter.com/#!/fadouamassat/status/1158823006287929345"/>
    <hyperlink ref="X116" r:id="rId337" display="https://twitter.com/#!/fadouamassat/status/1159079621838671872"/>
    <hyperlink ref="X117" r:id="rId338" display="https://twitter.com/#!/fadouamassat/status/1159133040452558854"/>
    <hyperlink ref="X118" r:id="rId339" display="https://twitter.com/#!/fadouamassat/status/1159133266408087557"/>
    <hyperlink ref="X119" r:id="rId340" display="https://twitter.com/#!/fadouamassat/status/1160940561685200897"/>
    <hyperlink ref="X120" r:id="rId341" display="https://twitter.com/#!/fadouamassat/status/1161001502120534016"/>
    <hyperlink ref="X121" r:id="rId342" display="https://twitter.com/#!/fadouamassat/status/1161278600726888448"/>
    <hyperlink ref="X122" r:id="rId343" display="https://twitter.com/#!/fadouamassat/status/1161293312327913474"/>
    <hyperlink ref="X123" r:id="rId344" display="https://twitter.com/#!/fadouamassat/status/1161307783939153921"/>
    <hyperlink ref="X124" r:id="rId345" display="https://twitter.com/#!/fadouamassat/status/1161312986151227393"/>
    <hyperlink ref="X125" r:id="rId346" display="https://twitter.com/#!/fadouamassat/status/1161334387004366850"/>
    <hyperlink ref="X126" r:id="rId347" display="https://twitter.com/#!/voafarag/status/1161339456315633664"/>
  </hyperlinks>
  <printOptions/>
  <pageMargins left="0.7" right="0.7" top="0.75" bottom="0.75" header="0.3" footer="0.3"/>
  <pageSetup horizontalDpi="600" verticalDpi="600" orientation="portrait" r:id="rId351"/>
  <legacyDrawing r:id="rId349"/>
  <tableParts>
    <tablePart r:id="rId35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1777</v>
      </c>
      <c r="B1" s="13" t="s">
        <v>34</v>
      </c>
    </row>
    <row r="2" spans="1:2" ht="15">
      <c r="A2" s="114" t="s">
        <v>268</v>
      </c>
      <c r="B2" s="78">
        <v>229</v>
      </c>
    </row>
    <row r="3" spans="1:2" ht="15">
      <c r="A3" s="114" t="s">
        <v>266</v>
      </c>
      <c r="B3" s="78">
        <v>90</v>
      </c>
    </row>
    <row r="4" spans="1:2" ht="15">
      <c r="A4" s="114" t="s">
        <v>232</v>
      </c>
      <c r="B4" s="78">
        <v>70</v>
      </c>
    </row>
    <row r="5" spans="1:2" ht="15">
      <c r="A5" s="114" t="s">
        <v>219</v>
      </c>
      <c r="B5" s="78">
        <v>66</v>
      </c>
    </row>
    <row r="6" spans="1:2" ht="15">
      <c r="A6" s="114" t="s">
        <v>223</v>
      </c>
      <c r="B6" s="78">
        <v>42</v>
      </c>
    </row>
    <row r="7" spans="1:2" ht="15">
      <c r="A7" s="114" t="s">
        <v>222</v>
      </c>
      <c r="B7" s="78">
        <v>42</v>
      </c>
    </row>
    <row r="8" spans="1:2" ht="15">
      <c r="A8" s="114" t="s">
        <v>231</v>
      </c>
      <c r="B8" s="78">
        <v>34</v>
      </c>
    </row>
    <row r="9" spans="1:2" ht="15">
      <c r="A9" s="114" t="s">
        <v>257</v>
      </c>
      <c r="B9" s="78">
        <v>12</v>
      </c>
    </row>
    <row r="10" spans="1:2" ht="15">
      <c r="A10" s="114" t="s">
        <v>246</v>
      </c>
      <c r="B10" s="78">
        <v>9</v>
      </c>
    </row>
    <row r="11" spans="1:2" ht="15">
      <c r="A11" s="114" t="s">
        <v>239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1779</v>
      </c>
      <c r="B25" t="s">
        <v>1778</v>
      </c>
    </row>
    <row r="26" spans="1:2" ht="15">
      <c r="A26" s="125" t="s">
        <v>1620</v>
      </c>
      <c r="B26" s="3"/>
    </row>
    <row r="27" spans="1:2" ht="15">
      <c r="A27" s="126" t="s">
        <v>1781</v>
      </c>
      <c r="B27" s="3"/>
    </row>
    <row r="28" spans="1:2" ht="15">
      <c r="A28" s="127" t="s">
        <v>1782</v>
      </c>
      <c r="B28" s="3"/>
    </row>
    <row r="29" spans="1:2" ht="15">
      <c r="A29" s="128" t="s">
        <v>1783</v>
      </c>
      <c r="B29" s="3">
        <v>1</v>
      </c>
    </row>
    <row r="30" spans="1:2" ht="15">
      <c r="A30" s="128" t="s">
        <v>1784</v>
      </c>
      <c r="B30" s="3">
        <v>1</v>
      </c>
    </row>
    <row r="31" spans="1:2" ht="15">
      <c r="A31" s="128" t="s">
        <v>1785</v>
      </c>
      <c r="B31" s="3">
        <v>1</v>
      </c>
    </row>
    <row r="32" spans="1:2" ht="15">
      <c r="A32" s="128" t="s">
        <v>1786</v>
      </c>
      <c r="B32" s="3">
        <v>3</v>
      </c>
    </row>
    <row r="33" spans="1:2" ht="15">
      <c r="A33" s="128" t="s">
        <v>1787</v>
      </c>
      <c r="B33" s="3">
        <v>1</v>
      </c>
    </row>
    <row r="34" spans="1:2" ht="15">
      <c r="A34" s="128" t="s">
        <v>1788</v>
      </c>
      <c r="B34" s="3">
        <v>2</v>
      </c>
    </row>
    <row r="35" spans="1:2" ht="15">
      <c r="A35" s="126" t="s">
        <v>1789</v>
      </c>
      <c r="B35" s="3"/>
    </row>
    <row r="36" spans="1:2" ht="15">
      <c r="A36" s="127" t="s">
        <v>1790</v>
      </c>
      <c r="B36" s="3"/>
    </row>
    <row r="37" spans="1:2" ht="15">
      <c r="A37" s="128" t="s">
        <v>1784</v>
      </c>
      <c r="B37" s="3">
        <v>1</v>
      </c>
    </row>
    <row r="38" spans="1:2" ht="15">
      <c r="A38" s="128" t="s">
        <v>1791</v>
      </c>
      <c r="B38" s="3">
        <v>3</v>
      </c>
    </row>
    <row r="39" spans="1:2" ht="15">
      <c r="A39" s="128" t="s">
        <v>1786</v>
      </c>
      <c r="B39" s="3">
        <v>1</v>
      </c>
    </row>
    <row r="40" spans="1:2" ht="15">
      <c r="A40" s="128" t="s">
        <v>1788</v>
      </c>
      <c r="B40" s="3">
        <v>1</v>
      </c>
    </row>
    <row r="41" spans="1:2" ht="15">
      <c r="A41" s="128" t="s">
        <v>1792</v>
      </c>
      <c r="B41" s="3">
        <v>1</v>
      </c>
    </row>
    <row r="42" spans="1:2" ht="15">
      <c r="A42" s="127" t="s">
        <v>1793</v>
      </c>
      <c r="B42" s="3"/>
    </row>
    <row r="43" spans="1:2" ht="15">
      <c r="A43" s="128" t="s">
        <v>1784</v>
      </c>
      <c r="B43" s="3">
        <v>1</v>
      </c>
    </row>
    <row r="44" spans="1:2" ht="15">
      <c r="A44" s="128" t="s">
        <v>1794</v>
      </c>
      <c r="B44" s="3">
        <v>1</v>
      </c>
    </row>
    <row r="45" spans="1:2" ht="15">
      <c r="A45" s="128" t="s">
        <v>1787</v>
      </c>
      <c r="B45" s="3">
        <v>1</v>
      </c>
    </row>
    <row r="46" spans="1:2" ht="15">
      <c r="A46" s="128" t="s">
        <v>1788</v>
      </c>
      <c r="B46" s="3">
        <v>1</v>
      </c>
    </row>
    <row r="47" spans="1:2" ht="15">
      <c r="A47" s="127" t="s">
        <v>1795</v>
      </c>
      <c r="B47" s="3"/>
    </row>
    <row r="48" spans="1:2" ht="15">
      <c r="A48" s="128" t="s">
        <v>1796</v>
      </c>
      <c r="B48" s="3">
        <v>1</v>
      </c>
    </row>
    <row r="49" spans="1:2" ht="15">
      <c r="A49" s="127" t="s">
        <v>1797</v>
      </c>
      <c r="B49" s="3"/>
    </row>
    <row r="50" spans="1:2" ht="15">
      <c r="A50" s="128" t="s">
        <v>1791</v>
      </c>
      <c r="B50" s="3">
        <v>1</v>
      </c>
    </row>
    <row r="51" spans="1:2" ht="15">
      <c r="A51" s="128" t="s">
        <v>1798</v>
      </c>
      <c r="B51" s="3">
        <v>1</v>
      </c>
    </row>
    <row r="52" spans="1:2" ht="15">
      <c r="A52" s="128" t="s">
        <v>1786</v>
      </c>
      <c r="B52" s="3">
        <v>1</v>
      </c>
    </row>
    <row r="53" spans="1:2" ht="15">
      <c r="A53" s="128" t="s">
        <v>1799</v>
      </c>
      <c r="B53" s="3">
        <v>1</v>
      </c>
    </row>
    <row r="54" spans="1:2" ht="15">
      <c r="A54" s="127" t="s">
        <v>1800</v>
      </c>
      <c r="B54" s="3"/>
    </row>
    <row r="55" spans="1:2" ht="15">
      <c r="A55" s="128" t="s">
        <v>1801</v>
      </c>
      <c r="B55" s="3">
        <v>2</v>
      </c>
    </row>
    <row r="56" spans="1:2" ht="15">
      <c r="A56" s="128" t="s">
        <v>1785</v>
      </c>
      <c r="B56" s="3">
        <v>1</v>
      </c>
    </row>
    <row r="57" spans="1:2" ht="15">
      <c r="A57" s="128" t="s">
        <v>1791</v>
      </c>
      <c r="B57" s="3">
        <v>1</v>
      </c>
    </row>
    <row r="58" spans="1:2" ht="15">
      <c r="A58" s="128" t="s">
        <v>1786</v>
      </c>
      <c r="B58" s="3">
        <v>1</v>
      </c>
    </row>
    <row r="59" spans="1:2" ht="15">
      <c r="A59" s="128" t="s">
        <v>1802</v>
      </c>
      <c r="B59" s="3">
        <v>1</v>
      </c>
    </row>
    <row r="60" spans="1:2" ht="15">
      <c r="A60" s="127" t="s">
        <v>1803</v>
      </c>
      <c r="B60" s="3"/>
    </row>
    <row r="61" spans="1:2" ht="15">
      <c r="A61" s="128" t="s">
        <v>1804</v>
      </c>
      <c r="B61" s="3">
        <v>5</v>
      </c>
    </row>
    <row r="62" spans="1:2" ht="15">
      <c r="A62" s="128" t="s">
        <v>1783</v>
      </c>
      <c r="B62" s="3">
        <v>2</v>
      </c>
    </row>
    <row r="63" spans="1:2" ht="15">
      <c r="A63" s="128" t="s">
        <v>1784</v>
      </c>
      <c r="B63" s="3">
        <v>4</v>
      </c>
    </row>
    <row r="64" spans="1:2" ht="15">
      <c r="A64" s="128" t="s">
        <v>1785</v>
      </c>
      <c r="B64" s="3">
        <v>4</v>
      </c>
    </row>
    <row r="65" spans="1:2" ht="15">
      <c r="A65" s="128" t="s">
        <v>1791</v>
      </c>
      <c r="B65" s="3">
        <v>2</v>
      </c>
    </row>
    <row r="66" spans="1:2" ht="15">
      <c r="A66" s="128" t="s">
        <v>1794</v>
      </c>
      <c r="B66" s="3">
        <v>2</v>
      </c>
    </row>
    <row r="67" spans="1:2" ht="15">
      <c r="A67" s="128" t="s">
        <v>1798</v>
      </c>
      <c r="B67" s="3">
        <v>2</v>
      </c>
    </row>
    <row r="68" spans="1:2" ht="15">
      <c r="A68" s="128" t="s">
        <v>1787</v>
      </c>
      <c r="B68" s="3">
        <v>3</v>
      </c>
    </row>
    <row r="69" spans="1:2" ht="15">
      <c r="A69" s="128" t="s">
        <v>1788</v>
      </c>
      <c r="B69" s="3">
        <v>1</v>
      </c>
    </row>
    <row r="70" spans="1:2" ht="15">
      <c r="A70" s="128" t="s">
        <v>1799</v>
      </c>
      <c r="B70" s="3">
        <v>2</v>
      </c>
    </row>
    <row r="71" spans="1:2" ht="15">
      <c r="A71" s="128" t="s">
        <v>1792</v>
      </c>
      <c r="B71" s="3">
        <v>3</v>
      </c>
    </row>
    <row r="72" spans="1:2" ht="15">
      <c r="A72" s="127" t="s">
        <v>1805</v>
      </c>
      <c r="B72" s="3"/>
    </row>
    <row r="73" spans="1:2" ht="15">
      <c r="A73" s="128" t="s">
        <v>1806</v>
      </c>
      <c r="B73" s="3">
        <v>1</v>
      </c>
    </row>
    <row r="74" spans="1:2" ht="15">
      <c r="A74" s="128" t="s">
        <v>1804</v>
      </c>
      <c r="B74" s="3">
        <v>1</v>
      </c>
    </row>
    <row r="75" spans="1:2" ht="15">
      <c r="A75" s="128" t="s">
        <v>1783</v>
      </c>
      <c r="B75" s="3">
        <v>6</v>
      </c>
    </row>
    <row r="76" spans="1:2" ht="15">
      <c r="A76" s="128" t="s">
        <v>1784</v>
      </c>
      <c r="B76" s="3">
        <v>3</v>
      </c>
    </row>
    <row r="77" spans="1:2" ht="15">
      <c r="A77" s="128" t="s">
        <v>1785</v>
      </c>
      <c r="B77" s="3">
        <v>7</v>
      </c>
    </row>
    <row r="78" spans="1:2" ht="15">
      <c r="A78" s="128" t="s">
        <v>1791</v>
      </c>
      <c r="B78" s="3">
        <v>4</v>
      </c>
    </row>
    <row r="79" spans="1:2" ht="15">
      <c r="A79" s="128" t="s">
        <v>1798</v>
      </c>
      <c r="B79" s="3">
        <v>4</v>
      </c>
    </row>
    <row r="80" spans="1:2" ht="15">
      <c r="A80" s="128" t="s">
        <v>1802</v>
      </c>
      <c r="B80" s="3">
        <v>1</v>
      </c>
    </row>
    <row r="81" spans="1:2" ht="15">
      <c r="A81" s="128" t="s">
        <v>1792</v>
      </c>
      <c r="B81" s="3">
        <v>1</v>
      </c>
    </row>
    <row r="82" spans="1:2" ht="15">
      <c r="A82" s="127" t="s">
        <v>1807</v>
      </c>
      <c r="B82" s="3"/>
    </row>
    <row r="83" spans="1:2" ht="15">
      <c r="A83" s="128" t="s">
        <v>1791</v>
      </c>
      <c r="B83" s="3">
        <v>1</v>
      </c>
    </row>
    <row r="84" spans="1:2" ht="15">
      <c r="A84" s="128" t="s">
        <v>1792</v>
      </c>
      <c r="B84" s="3">
        <v>3</v>
      </c>
    </row>
    <row r="85" spans="1:2" ht="15">
      <c r="A85" s="127" t="s">
        <v>1808</v>
      </c>
      <c r="B85" s="3"/>
    </row>
    <row r="86" spans="1:2" ht="15">
      <c r="A86" s="128" t="s">
        <v>1801</v>
      </c>
      <c r="B86" s="3">
        <v>2</v>
      </c>
    </row>
    <row r="87" spans="1:2" ht="15">
      <c r="A87" s="128" t="s">
        <v>1809</v>
      </c>
      <c r="B87" s="3">
        <v>1</v>
      </c>
    </row>
    <row r="88" spans="1:2" ht="15">
      <c r="A88" s="128" t="s">
        <v>1806</v>
      </c>
      <c r="B88" s="3">
        <v>1</v>
      </c>
    </row>
    <row r="89" spans="1:2" ht="15">
      <c r="A89" s="128" t="s">
        <v>1784</v>
      </c>
      <c r="B89" s="3">
        <v>1</v>
      </c>
    </row>
    <row r="90" spans="1:2" ht="15">
      <c r="A90" s="128" t="s">
        <v>1785</v>
      </c>
      <c r="B90" s="3">
        <v>1</v>
      </c>
    </row>
    <row r="91" spans="1:2" ht="15">
      <c r="A91" s="128" t="s">
        <v>1786</v>
      </c>
      <c r="B91" s="3">
        <v>1</v>
      </c>
    </row>
    <row r="92" spans="1:2" ht="15">
      <c r="A92" s="128" t="s">
        <v>1787</v>
      </c>
      <c r="B92" s="3">
        <v>2</v>
      </c>
    </row>
    <row r="93" spans="1:2" ht="15">
      <c r="A93" s="128" t="s">
        <v>1792</v>
      </c>
      <c r="B93" s="3">
        <v>1</v>
      </c>
    </row>
    <row r="94" spans="1:2" ht="15">
      <c r="A94" s="128" t="s">
        <v>1796</v>
      </c>
      <c r="B94" s="3">
        <v>2</v>
      </c>
    </row>
    <row r="95" spans="1:2" ht="15">
      <c r="A95" s="127" t="s">
        <v>1810</v>
      </c>
      <c r="B95" s="3"/>
    </row>
    <row r="96" spans="1:2" ht="15">
      <c r="A96" s="128" t="s">
        <v>1811</v>
      </c>
      <c r="B96" s="3">
        <v>1</v>
      </c>
    </row>
    <row r="97" spans="1:2" ht="15">
      <c r="A97" s="128" t="s">
        <v>1784</v>
      </c>
      <c r="B97" s="3">
        <v>1</v>
      </c>
    </row>
    <row r="98" spans="1:2" ht="15">
      <c r="A98" s="128" t="s">
        <v>1791</v>
      </c>
      <c r="B98" s="3">
        <v>2</v>
      </c>
    </row>
    <row r="99" spans="1:2" ht="15">
      <c r="A99" s="128" t="s">
        <v>1798</v>
      </c>
      <c r="B99" s="3">
        <v>1</v>
      </c>
    </row>
    <row r="100" spans="1:2" ht="15">
      <c r="A100" s="127" t="s">
        <v>1812</v>
      </c>
      <c r="B100" s="3"/>
    </row>
    <row r="101" spans="1:2" ht="15">
      <c r="A101" s="128" t="s">
        <v>1813</v>
      </c>
      <c r="B101" s="3">
        <v>1</v>
      </c>
    </row>
    <row r="102" spans="1:2" ht="15">
      <c r="A102" s="127" t="s">
        <v>1814</v>
      </c>
      <c r="B102" s="3"/>
    </row>
    <row r="103" spans="1:2" ht="15">
      <c r="A103" s="128" t="s">
        <v>1794</v>
      </c>
      <c r="B103" s="3">
        <v>1</v>
      </c>
    </row>
    <row r="104" spans="1:2" ht="15">
      <c r="A104" s="128" t="s">
        <v>1798</v>
      </c>
      <c r="B104" s="3">
        <v>2</v>
      </c>
    </row>
    <row r="105" spans="1:2" ht="15">
      <c r="A105" s="128" t="s">
        <v>1788</v>
      </c>
      <c r="B105" s="3">
        <v>2</v>
      </c>
    </row>
    <row r="106" spans="1:2" ht="15">
      <c r="A106" s="128" t="s">
        <v>1799</v>
      </c>
      <c r="B106" s="3">
        <v>1</v>
      </c>
    </row>
    <row r="107" spans="1:2" ht="15">
      <c r="A107" s="128" t="s">
        <v>1792</v>
      </c>
      <c r="B107" s="3">
        <v>1</v>
      </c>
    </row>
    <row r="108" spans="1:2" ht="15">
      <c r="A108" s="127" t="s">
        <v>1815</v>
      </c>
      <c r="B108" s="3"/>
    </row>
    <row r="109" spans="1:2" ht="15">
      <c r="A109" s="128" t="s">
        <v>1791</v>
      </c>
      <c r="B109" s="3">
        <v>1</v>
      </c>
    </row>
    <row r="110" spans="1:2" ht="15">
      <c r="A110" s="128" t="s">
        <v>1794</v>
      </c>
      <c r="B110" s="3">
        <v>1</v>
      </c>
    </row>
    <row r="111" spans="1:2" ht="15">
      <c r="A111" s="128" t="s">
        <v>1798</v>
      </c>
      <c r="B111" s="3">
        <v>2</v>
      </c>
    </row>
    <row r="112" spans="1:2" ht="15">
      <c r="A112" s="128" t="s">
        <v>1786</v>
      </c>
      <c r="B112" s="3">
        <v>1</v>
      </c>
    </row>
    <row r="113" spans="1:2" ht="15">
      <c r="A113" s="128" t="s">
        <v>1787</v>
      </c>
      <c r="B113" s="3">
        <v>1</v>
      </c>
    </row>
    <row r="114" spans="1:2" ht="15">
      <c r="A114" s="125" t="s">
        <v>1780</v>
      </c>
      <c r="B114"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782</v>
      </c>
      <c r="AE2" s="13" t="s">
        <v>783</v>
      </c>
      <c r="AF2" s="13" t="s">
        <v>784</v>
      </c>
      <c r="AG2" s="13" t="s">
        <v>785</v>
      </c>
      <c r="AH2" s="13" t="s">
        <v>786</v>
      </c>
      <c r="AI2" s="13" t="s">
        <v>787</v>
      </c>
      <c r="AJ2" s="13" t="s">
        <v>788</v>
      </c>
      <c r="AK2" s="13" t="s">
        <v>789</v>
      </c>
      <c r="AL2" s="13" t="s">
        <v>790</v>
      </c>
      <c r="AM2" s="13" t="s">
        <v>791</v>
      </c>
      <c r="AN2" s="13" t="s">
        <v>792</v>
      </c>
      <c r="AO2" s="13" t="s">
        <v>793</v>
      </c>
      <c r="AP2" s="13" t="s">
        <v>794</v>
      </c>
      <c r="AQ2" s="13" t="s">
        <v>795</v>
      </c>
      <c r="AR2" s="13" t="s">
        <v>796</v>
      </c>
      <c r="AS2" s="13" t="s">
        <v>192</v>
      </c>
      <c r="AT2" s="13" t="s">
        <v>797</v>
      </c>
      <c r="AU2" s="13" t="s">
        <v>798</v>
      </c>
      <c r="AV2" s="13" t="s">
        <v>799</v>
      </c>
      <c r="AW2" s="13" t="s">
        <v>800</v>
      </c>
      <c r="AX2" s="13" t="s">
        <v>801</v>
      </c>
      <c r="AY2" s="13" t="s">
        <v>802</v>
      </c>
      <c r="AZ2" s="13" t="s">
        <v>1241</v>
      </c>
      <c r="BA2" s="115" t="s">
        <v>1485</v>
      </c>
      <c r="BB2" s="115" t="s">
        <v>1491</v>
      </c>
      <c r="BC2" s="115" t="s">
        <v>1493</v>
      </c>
      <c r="BD2" s="115" t="s">
        <v>1494</v>
      </c>
      <c r="BE2" s="115" t="s">
        <v>1495</v>
      </c>
      <c r="BF2" s="115" t="s">
        <v>1497</v>
      </c>
      <c r="BG2" s="115" t="s">
        <v>1498</v>
      </c>
      <c r="BH2" s="115" t="s">
        <v>1544</v>
      </c>
      <c r="BI2" s="115" t="s">
        <v>1553</v>
      </c>
      <c r="BJ2" s="115" t="s">
        <v>1600</v>
      </c>
      <c r="BK2" s="115" t="s">
        <v>1746</v>
      </c>
      <c r="BL2" s="115" t="s">
        <v>1747</v>
      </c>
      <c r="BM2" s="115" t="s">
        <v>1748</v>
      </c>
      <c r="BN2" s="115" t="s">
        <v>1749</v>
      </c>
      <c r="BO2" s="115" t="s">
        <v>1750</v>
      </c>
      <c r="BP2" s="115" t="s">
        <v>1751</v>
      </c>
      <c r="BQ2" s="115" t="s">
        <v>1752</v>
      </c>
      <c r="BR2" s="115" t="s">
        <v>1753</v>
      </c>
      <c r="BS2" s="115" t="s">
        <v>1755</v>
      </c>
      <c r="BT2" s="3"/>
      <c r="BU2" s="3"/>
    </row>
    <row r="3" spans="1:73" ht="15" customHeight="1">
      <c r="A3" s="64" t="s">
        <v>212</v>
      </c>
      <c r="B3" s="65"/>
      <c r="C3" s="65" t="s">
        <v>64</v>
      </c>
      <c r="D3" s="66">
        <v>162.48600840945338</v>
      </c>
      <c r="E3" s="68"/>
      <c r="F3" s="100" t="s">
        <v>452</v>
      </c>
      <c r="G3" s="65"/>
      <c r="H3" s="69" t="s">
        <v>212</v>
      </c>
      <c r="I3" s="70"/>
      <c r="J3" s="70"/>
      <c r="K3" s="69" t="s">
        <v>1115</v>
      </c>
      <c r="L3" s="73">
        <v>1</v>
      </c>
      <c r="M3" s="74">
        <v>2969.163818359375</v>
      </c>
      <c r="N3" s="74">
        <v>4225.06787109375</v>
      </c>
      <c r="O3" s="75"/>
      <c r="P3" s="76"/>
      <c r="Q3" s="76"/>
      <c r="R3" s="48"/>
      <c r="S3" s="48">
        <v>1</v>
      </c>
      <c r="T3" s="48">
        <v>1</v>
      </c>
      <c r="U3" s="49">
        <v>0</v>
      </c>
      <c r="V3" s="49">
        <v>0</v>
      </c>
      <c r="W3" s="49">
        <v>0</v>
      </c>
      <c r="X3" s="49">
        <v>0.999992</v>
      </c>
      <c r="Y3" s="49">
        <v>0</v>
      </c>
      <c r="Z3" s="49" t="s">
        <v>1244</v>
      </c>
      <c r="AA3" s="71">
        <v>3</v>
      </c>
      <c r="AB3" s="71"/>
      <c r="AC3" s="72"/>
      <c r="AD3" s="78" t="s">
        <v>803</v>
      </c>
      <c r="AE3" s="78">
        <v>87</v>
      </c>
      <c r="AF3" s="78">
        <v>11</v>
      </c>
      <c r="AG3" s="78">
        <v>5605</v>
      </c>
      <c r="AH3" s="78">
        <v>287</v>
      </c>
      <c r="AI3" s="78"/>
      <c r="AJ3" s="78"/>
      <c r="AK3" s="78"/>
      <c r="AL3" s="78"/>
      <c r="AM3" s="78"/>
      <c r="AN3" s="80">
        <v>41870.6140625</v>
      </c>
      <c r="AO3" s="78"/>
      <c r="AP3" s="78" t="b">
        <v>1</v>
      </c>
      <c r="AQ3" s="78" t="b">
        <v>0</v>
      </c>
      <c r="AR3" s="78" t="b">
        <v>0</v>
      </c>
      <c r="AS3" s="78"/>
      <c r="AT3" s="78">
        <v>0</v>
      </c>
      <c r="AU3" s="84" t="s">
        <v>1031</v>
      </c>
      <c r="AV3" s="78" t="b">
        <v>0</v>
      </c>
      <c r="AW3" s="78" t="s">
        <v>1047</v>
      </c>
      <c r="AX3" s="84" t="s">
        <v>1048</v>
      </c>
      <c r="AY3" s="78" t="s">
        <v>66</v>
      </c>
      <c r="AZ3" s="78" t="str">
        <f>REPLACE(INDEX(GroupVertices[Group],MATCH(Vertices[[#This Row],[Vertex]],GroupVertices[Vertex],0)),1,1,"")</f>
        <v>1</v>
      </c>
      <c r="BA3" s="48" t="s">
        <v>384</v>
      </c>
      <c r="BB3" s="48" t="s">
        <v>384</v>
      </c>
      <c r="BC3" s="48" t="s">
        <v>443</v>
      </c>
      <c r="BD3" s="48" t="s">
        <v>443</v>
      </c>
      <c r="BE3" s="48"/>
      <c r="BF3" s="48"/>
      <c r="BG3" s="116" t="s">
        <v>1499</v>
      </c>
      <c r="BH3" s="116" t="s">
        <v>1499</v>
      </c>
      <c r="BI3" s="116" t="s">
        <v>1554</v>
      </c>
      <c r="BJ3" s="116" t="s">
        <v>1554</v>
      </c>
      <c r="BK3" s="116">
        <v>0</v>
      </c>
      <c r="BL3" s="120">
        <v>0</v>
      </c>
      <c r="BM3" s="116">
        <v>0</v>
      </c>
      <c r="BN3" s="120">
        <v>0</v>
      </c>
      <c r="BO3" s="116">
        <v>0</v>
      </c>
      <c r="BP3" s="120">
        <v>0</v>
      </c>
      <c r="BQ3" s="116">
        <v>8</v>
      </c>
      <c r="BR3" s="120">
        <v>100</v>
      </c>
      <c r="BS3" s="116">
        <v>8</v>
      </c>
      <c r="BT3" s="3"/>
      <c r="BU3" s="3"/>
    </row>
    <row r="4" spans="1:76" ht="15">
      <c r="A4" s="64" t="s">
        <v>213</v>
      </c>
      <c r="B4" s="65"/>
      <c r="C4" s="65" t="s">
        <v>64</v>
      </c>
      <c r="D4" s="66">
        <v>165.5843120197187</v>
      </c>
      <c r="E4" s="68"/>
      <c r="F4" s="100" t="s">
        <v>453</v>
      </c>
      <c r="G4" s="65"/>
      <c r="H4" s="69" t="s">
        <v>213</v>
      </c>
      <c r="I4" s="70"/>
      <c r="J4" s="70"/>
      <c r="K4" s="69" t="s">
        <v>1116</v>
      </c>
      <c r="L4" s="73">
        <v>1</v>
      </c>
      <c r="M4" s="74">
        <v>591.2339477539062</v>
      </c>
      <c r="N4" s="74">
        <v>2676.202880859375</v>
      </c>
      <c r="O4" s="75"/>
      <c r="P4" s="76"/>
      <c r="Q4" s="76"/>
      <c r="R4" s="86"/>
      <c r="S4" s="48">
        <v>1</v>
      </c>
      <c r="T4" s="48">
        <v>1</v>
      </c>
      <c r="U4" s="49">
        <v>0</v>
      </c>
      <c r="V4" s="49">
        <v>0</v>
      </c>
      <c r="W4" s="49">
        <v>0</v>
      </c>
      <c r="X4" s="49">
        <v>0.999992</v>
      </c>
      <c r="Y4" s="49">
        <v>0</v>
      </c>
      <c r="Z4" s="49" t="s">
        <v>1244</v>
      </c>
      <c r="AA4" s="71">
        <v>4</v>
      </c>
      <c r="AB4" s="71"/>
      <c r="AC4" s="72"/>
      <c r="AD4" s="78" t="s">
        <v>804</v>
      </c>
      <c r="AE4" s="78">
        <v>386</v>
      </c>
      <c r="AF4" s="78">
        <v>62</v>
      </c>
      <c r="AG4" s="78">
        <v>361</v>
      </c>
      <c r="AH4" s="78">
        <v>614</v>
      </c>
      <c r="AI4" s="78"/>
      <c r="AJ4" s="78"/>
      <c r="AK4" s="78"/>
      <c r="AL4" s="78"/>
      <c r="AM4" s="78"/>
      <c r="AN4" s="80">
        <v>43480.398668981485</v>
      </c>
      <c r="AO4" s="84" t="s">
        <v>978</v>
      </c>
      <c r="AP4" s="78" t="b">
        <v>1</v>
      </c>
      <c r="AQ4" s="78" t="b">
        <v>0</v>
      </c>
      <c r="AR4" s="78" t="b">
        <v>0</v>
      </c>
      <c r="AS4" s="78"/>
      <c r="AT4" s="78">
        <v>0</v>
      </c>
      <c r="AU4" s="78"/>
      <c r="AV4" s="78" t="b">
        <v>0</v>
      </c>
      <c r="AW4" s="78" t="s">
        <v>1047</v>
      </c>
      <c r="AX4" s="84" t="s">
        <v>1049</v>
      </c>
      <c r="AY4" s="78" t="s">
        <v>66</v>
      </c>
      <c r="AZ4" s="78" t="str">
        <f>REPLACE(INDEX(GroupVertices[Group],MATCH(Vertices[[#This Row],[Vertex]],GroupVertices[Vertex],0)),1,1,"")</f>
        <v>1</v>
      </c>
      <c r="BA4" s="48" t="s">
        <v>385</v>
      </c>
      <c r="BB4" s="48" t="s">
        <v>385</v>
      </c>
      <c r="BC4" s="48" t="s">
        <v>443</v>
      </c>
      <c r="BD4" s="48" t="s">
        <v>443</v>
      </c>
      <c r="BE4" s="48"/>
      <c r="BF4" s="48"/>
      <c r="BG4" s="116" t="s">
        <v>1500</v>
      </c>
      <c r="BH4" s="116" t="s">
        <v>1500</v>
      </c>
      <c r="BI4" s="116" t="s">
        <v>1555</v>
      </c>
      <c r="BJ4" s="116" t="s">
        <v>1555</v>
      </c>
      <c r="BK4" s="116">
        <v>0</v>
      </c>
      <c r="BL4" s="120">
        <v>0</v>
      </c>
      <c r="BM4" s="116">
        <v>0</v>
      </c>
      <c r="BN4" s="120">
        <v>0</v>
      </c>
      <c r="BO4" s="116">
        <v>0</v>
      </c>
      <c r="BP4" s="120">
        <v>0</v>
      </c>
      <c r="BQ4" s="116">
        <v>6</v>
      </c>
      <c r="BR4" s="120">
        <v>100</v>
      </c>
      <c r="BS4" s="116">
        <v>6</v>
      </c>
      <c r="BT4" s="2"/>
      <c r="BU4" s="3"/>
      <c r="BV4" s="3"/>
      <c r="BW4" s="3"/>
      <c r="BX4" s="3"/>
    </row>
    <row r="5" spans="1:76" ht="15">
      <c r="A5" s="64" t="s">
        <v>214</v>
      </c>
      <c r="B5" s="65"/>
      <c r="C5" s="65" t="s">
        <v>64</v>
      </c>
      <c r="D5" s="66">
        <v>162.30375525590836</v>
      </c>
      <c r="E5" s="68"/>
      <c r="F5" s="100" t="s">
        <v>454</v>
      </c>
      <c r="G5" s="65"/>
      <c r="H5" s="69" t="s">
        <v>214</v>
      </c>
      <c r="I5" s="70"/>
      <c r="J5" s="70"/>
      <c r="K5" s="69" t="s">
        <v>1117</v>
      </c>
      <c r="L5" s="73">
        <v>1</v>
      </c>
      <c r="M5" s="74">
        <v>2176.5205078125</v>
      </c>
      <c r="N5" s="74">
        <v>4225.06787109375</v>
      </c>
      <c r="O5" s="75"/>
      <c r="P5" s="76"/>
      <c r="Q5" s="76"/>
      <c r="R5" s="86"/>
      <c r="S5" s="48">
        <v>1</v>
      </c>
      <c r="T5" s="48">
        <v>1</v>
      </c>
      <c r="U5" s="49">
        <v>0</v>
      </c>
      <c r="V5" s="49">
        <v>0</v>
      </c>
      <c r="W5" s="49">
        <v>0</v>
      </c>
      <c r="X5" s="49">
        <v>0.999992</v>
      </c>
      <c r="Y5" s="49">
        <v>0</v>
      </c>
      <c r="Z5" s="49" t="s">
        <v>1244</v>
      </c>
      <c r="AA5" s="71">
        <v>5</v>
      </c>
      <c r="AB5" s="71"/>
      <c r="AC5" s="72"/>
      <c r="AD5" s="78" t="s">
        <v>805</v>
      </c>
      <c r="AE5" s="78">
        <v>39</v>
      </c>
      <c r="AF5" s="78">
        <v>8</v>
      </c>
      <c r="AG5" s="78">
        <v>3782</v>
      </c>
      <c r="AH5" s="78">
        <v>0</v>
      </c>
      <c r="AI5" s="78"/>
      <c r="AJ5" s="78"/>
      <c r="AK5" s="78" t="s">
        <v>917</v>
      </c>
      <c r="AL5" s="78"/>
      <c r="AM5" s="78"/>
      <c r="AN5" s="80">
        <v>41684.47857638889</v>
      </c>
      <c r="AO5" s="84" t="s">
        <v>979</v>
      </c>
      <c r="AP5" s="78" t="b">
        <v>1</v>
      </c>
      <c r="AQ5" s="78" t="b">
        <v>0</v>
      </c>
      <c r="AR5" s="78" t="b">
        <v>1</v>
      </c>
      <c r="AS5" s="78"/>
      <c r="AT5" s="78">
        <v>0</v>
      </c>
      <c r="AU5" s="84" t="s">
        <v>1031</v>
      </c>
      <c r="AV5" s="78" t="b">
        <v>0</v>
      </c>
      <c r="AW5" s="78" t="s">
        <v>1047</v>
      </c>
      <c r="AX5" s="84" t="s">
        <v>1050</v>
      </c>
      <c r="AY5" s="78" t="s">
        <v>66</v>
      </c>
      <c r="AZ5" s="78" t="str">
        <f>REPLACE(INDEX(GroupVertices[Group],MATCH(Vertices[[#This Row],[Vertex]],GroupVertices[Vertex],0)),1,1,"")</f>
        <v>1</v>
      </c>
      <c r="BA5" s="48" t="s">
        <v>384</v>
      </c>
      <c r="BB5" s="48" t="s">
        <v>384</v>
      </c>
      <c r="BC5" s="48" t="s">
        <v>443</v>
      </c>
      <c r="BD5" s="48" t="s">
        <v>443</v>
      </c>
      <c r="BE5" s="48"/>
      <c r="BF5" s="48"/>
      <c r="BG5" s="116" t="s">
        <v>1499</v>
      </c>
      <c r="BH5" s="116" t="s">
        <v>1499</v>
      </c>
      <c r="BI5" s="116" t="s">
        <v>1554</v>
      </c>
      <c r="BJ5" s="116" t="s">
        <v>1554</v>
      </c>
      <c r="BK5" s="116">
        <v>0</v>
      </c>
      <c r="BL5" s="120">
        <v>0</v>
      </c>
      <c r="BM5" s="116">
        <v>0</v>
      </c>
      <c r="BN5" s="120">
        <v>0</v>
      </c>
      <c r="BO5" s="116">
        <v>0</v>
      </c>
      <c r="BP5" s="120">
        <v>0</v>
      </c>
      <c r="BQ5" s="116">
        <v>8</v>
      </c>
      <c r="BR5" s="120">
        <v>100</v>
      </c>
      <c r="BS5" s="116">
        <v>8</v>
      </c>
      <c r="BT5" s="2"/>
      <c r="BU5" s="3"/>
      <c r="BV5" s="3"/>
      <c r="BW5" s="3"/>
      <c r="BX5" s="3"/>
    </row>
    <row r="6" spans="1:76" ht="15">
      <c r="A6" s="64" t="s">
        <v>215</v>
      </c>
      <c r="B6" s="65"/>
      <c r="C6" s="65" t="s">
        <v>64</v>
      </c>
      <c r="D6" s="66">
        <v>168.43961142525737</v>
      </c>
      <c r="E6" s="68"/>
      <c r="F6" s="100" t="s">
        <v>455</v>
      </c>
      <c r="G6" s="65"/>
      <c r="H6" s="69" t="s">
        <v>215</v>
      </c>
      <c r="I6" s="70"/>
      <c r="J6" s="70"/>
      <c r="K6" s="69" t="s">
        <v>1118</v>
      </c>
      <c r="L6" s="73">
        <v>1</v>
      </c>
      <c r="M6" s="74">
        <v>591.2339477539062</v>
      </c>
      <c r="N6" s="74">
        <v>4225.06787109375</v>
      </c>
      <c r="O6" s="75"/>
      <c r="P6" s="76"/>
      <c r="Q6" s="76"/>
      <c r="R6" s="86"/>
      <c r="S6" s="48">
        <v>1</v>
      </c>
      <c r="T6" s="48">
        <v>1</v>
      </c>
      <c r="U6" s="49">
        <v>0</v>
      </c>
      <c r="V6" s="49">
        <v>0</v>
      </c>
      <c r="W6" s="49">
        <v>0</v>
      </c>
      <c r="X6" s="49">
        <v>0.999992</v>
      </c>
      <c r="Y6" s="49">
        <v>0</v>
      </c>
      <c r="Z6" s="49" t="s">
        <v>1244</v>
      </c>
      <c r="AA6" s="71">
        <v>6</v>
      </c>
      <c r="AB6" s="71"/>
      <c r="AC6" s="72"/>
      <c r="AD6" s="78" t="s">
        <v>806</v>
      </c>
      <c r="AE6" s="78">
        <v>649</v>
      </c>
      <c r="AF6" s="78">
        <v>109</v>
      </c>
      <c r="AG6" s="78">
        <v>1529</v>
      </c>
      <c r="AH6" s="78">
        <v>301</v>
      </c>
      <c r="AI6" s="78"/>
      <c r="AJ6" s="78" t="s">
        <v>867</v>
      </c>
      <c r="AK6" s="78" t="s">
        <v>918</v>
      </c>
      <c r="AL6" s="78"/>
      <c r="AM6" s="78"/>
      <c r="AN6" s="80">
        <v>43025.77612268519</v>
      </c>
      <c r="AO6" s="84" t="s">
        <v>980</v>
      </c>
      <c r="AP6" s="78" t="b">
        <v>1</v>
      </c>
      <c r="AQ6" s="78" t="b">
        <v>0</v>
      </c>
      <c r="AR6" s="78" t="b">
        <v>1</v>
      </c>
      <c r="AS6" s="78"/>
      <c r="AT6" s="78">
        <v>2</v>
      </c>
      <c r="AU6" s="78"/>
      <c r="AV6" s="78" t="b">
        <v>0</v>
      </c>
      <c r="AW6" s="78" t="s">
        <v>1047</v>
      </c>
      <c r="AX6" s="84" t="s">
        <v>1051</v>
      </c>
      <c r="AY6" s="78" t="s">
        <v>66</v>
      </c>
      <c r="AZ6" s="78" t="str">
        <f>REPLACE(INDEX(GroupVertices[Group],MATCH(Vertices[[#This Row],[Vertex]],GroupVertices[Vertex],0)),1,1,"")</f>
        <v>1</v>
      </c>
      <c r="BA6" s="48" t="s">
        <v>386</v>
      </c>
      <c r="BB6" s="48" t="s">
        <v>386</v>
      </c>
      <c r="BC6" s="48" t="s">
        <v>443</v>
      </c>
      <c r="BD6" s="48" t="s">
        <v>443</v>
      </c>
      <c r="BE6" s="48"/>
      <c r="BF6" s="48"/>
      <c r="BG6" s="116" t="s">
        <v>1501</v>
      </c>
      <c r="BH6" s="116" t="s">
        <v>1501</v>
      </c>
      <c r="BI6" s="116" t="s">
        <v>1556</v>
      </c>
      <c r="BJ6" s="116" t="s">
        <v>1556</v>
      </c>
      <c r="BK6" s="116">
        <v>0</v>
      </c>
      <c r="BL6" s="120">
        <v>0</v>
      </c>
      <c r="BM6" s="116">
        <v>0</v>
      </c>
      <c r="BN6" s="120">
        <v>0</v>
      </c>
      <c r="BO6" s="116">
        <v>0</v>
      </c>
      <c r="BP6" s="120">
        <v>0</v>
      </c>
      <c r="BQ6" s="116">
        <v>8</v>
      </c>
      <c r="BR6" s="120">
        <v>100</v>
      </c>
      <c r="BS6" s="116">
        <v>8</v>
      </c>
      <c r="BT6" s="2"/>
      <c r="BU6" s="3"/>
      <c r="BV6" s="3"/>
      <c r="BW6" s="3"/>
      <c r="BX6" s="3"/>
    </row>
    <row r="7" spans="1:76" ht="15">
      <c r="A7" s="64" t="s">
        <v>216</v>
      </c>
      <c r="B7" s="65"/>
      <c r="C7" s="65" t="s">
        <v>64</v>
      </c>
      <c r="D7" s="66">
        <v>551.1712338697985</v>
      </c>
      <c r="E7" s="68"/>
      <c r="F7" s="100" t="s">
        <v>456</v>
      </c>
      <c r="G7" s="65"/>
      <c r="H7" s="69" t="s">
        <v>216</v>
      </c>
      <c r="I7" s="70"/>
      <c r="J7" s="70"/>
      <c r="K7" s="69" t="s">
        <v>1119</v>
      </c>
      <c r="L7" s="73">
        <v>1</v>
      </c>
      <c r="M7" s="74">
        <v>9086.1611328125</v>
      </c>
      <c r="N7" s="74">
        <v>4852.4560546875</v>
      </c>
      <c r="O7" s="75"/>
      <c r="P7" s="76"/>
      <c r="Q7" s="76"/>
      <c r="R7" s="86"/>
      <c r="S7" s="48">
        <v>2</v>
      </c>
      <c r="T7" s="48">
        <v>1</v>
      </c>
      <c r="U7" s="49">
        <v>0</v>
      </c>
      <c r="V7" s="49">
        <v>1</v>
      </c>
      <c r="W7" s="49">
        <v>0</v>
      </c>
      <c r="X7" s="49">
        <v>1.298235</v>
      </c>
      <c r="Y7" s="49">
        <v>0</v>
      </c>
      <c r="Z7" s="49">
        <v>0</v>
      </c>
      <c r="AA7" s="71">
        <v>7</v>
      </c>
      <c r="AB7" s="71"/>
      <c r="AC7" s="72"/>
      <c r="AD7" s="78" t="s">
        <v>807</v>
      </c>
      <c r="AE7" s="78">
        <v>2662</v>
      </c>
      <c r="AF7" s="78">
        <v>6409</v>
      </c>
      <c r="AG7" s="78">
        <v>120080</v>
      </c>
      <c r="AH7" s="78">
        <v>38029</v>
      </c>
      <c r="AI7" s="78"/>
      <c r="AJ7" s="78" t="s">
        <v>868</v>
      </c>
      <c r="AK7" s="78" t="s">
        <v>919</v>
      </c>
      <c r="AL7" s="78"/>
      <c r="AM7" s="78"/>
      <c r="AN7" s="80">
        <v>40677.950532407405</v>
      </c>
      <c r="AO7" s="84" t="s">
        <v>981</v>
      </c>
      <c r="AP7" s="78" t="b">
        <v>0</v>
      </c>
      <c r="AQ7" s="78" t="b">
        <v>0</v>
      </c>
      <c r="AR7" s="78" t="b">
        <v>1</v>
      </c>
      <c r="AS7" s="78"/>
      <c r="AT7" s="78">
        <v>62</v>
      </c>
      <c r="AU7" s="84" t="s">
        <v>1032</v>
      </c>
      <c r="AV7" s="78" t="b">
        <v>0</v>
      </c>
      <c r="AW7" s="78" t="s">
        <v>1047</v>
      </c>
      <c r="AX7" s="84" t="s">
        <v>1052</v>
      </c>
      <c r="AY7" s="78" t="s">
        <v>66</v>
      </c>
      <c r="AZ7" s="78" t="str">
        <f>REPLACE(INDEX(GroupVertices[Group],MATCH(Vertices[[#This Row],[Vertex]],GroupVertices[Vertex],0)),1,1,"")</f>
        <v>10</v>
      </c>
      <c r="BA7" s="48" t="s">
        <v>387</v>
      </c>
      <c r="BB7" s="48" t="s">
        <v>387</v>
      </c>
      <c r="BC7" s="48" t="s">
        <v>443</v>
      </c>
      <c r="BD7" s="48" t="s">
        <v>443</v>
      </c>
      <c r="BE7" s="48"/>
      <c r="BF7" s="48"/>
      <c r="BG7" s="116" t="s">
        <v>1363</v>
      </c>
      <c r="BH7" s="116" t="s">
        <v>1363</v>
      </c>
      <c r="BI7" s="116" t="s">
        <v>1433</v>
      </c>
      <c r="BJ7" s="116" t="s">
        <v>1433</v>
      </c>
      <c r="BK7" s="116">
        <v>0</v>
      </c>
      <c r="BL7" s="120">
        <v>0</v>
      </c>
      <c r="BM7" s="116">
        <v>0</v>
      </c>
      <c r="BN7" s="120">
        <v>0</v>
      </c>
      <c r="BO7" s="116">
        <v>0</v>
      </c>
      <c r="BP7" s="120">
        <v>0</v>
      </c>
      <c r="BQ7" s="116">
        <v>7</v>
      </c>
      <c r="BR7" s="120">
        <v>100</v>
      </c>
      <c r="BS7" s="116">
        <v>7</v>
      </c>
      <c r="BT7" s="2"/>
      <c r="BU7" s="3"/>
      <c r="BV7" s="3"/>
      <c r="BW7" s="3"/>
      <c r="BX7" s="3"/>
    </row>
    <row r="8" spans="1:76" ht="15">
      <c r="A8" s="64" t="s">
        <v>217</v>
      </c>
      <c r="B8" s="65"/>
      <c r="C8" s="65" t="s">
        <v>64</v>
      </c>
      <c r="D8" s="66">
        <v>1000</v>
      </c>
      <c r="E8" s="68"/>
      <c r="F8" s="100" t="s">
        <v>457</v>
      </c>
      <c r="G8" s="65"/>
      <c r="H8" s="69" t="s">
        <v>217</v>
      </c>
      <c r="I8" s="70"/>
      <c r="J8" s="70"/>
      <c r="K8" s="69" t="s">
        <v>1120</v>
      </c>
      <c r="L8" s="73">
        <v>1</v>
      </c>
      <c r="M8" s="74">
        <v>9086.1611328125</v>
      </c>
      <c r="N8" s="74">
        <v>4158.40771484375</v>
      </c>
      <c r="O8" s="75"/>
      <c r="P8" s="76"/>
      <c r="Q8" s="76"/>
      <c r="R8" s="86"/>
      <c r="S8" s="48">
        <v>0</v>
      </c>
      <c r="T8" s="48">
        <v>1</v>
      </c>
      <c r="U8" s="49">
        <v>0</v>
      </c>
      <c r="V8" s="49">
        <v>1</v>
      </c>
      <c r="W8" s="49">
        <v>0</v>
      </c>
      <c r="X8" s="49">
        <v>0.701749</v>
      </c>
      <c r="Y8" s="49">
        <v>0</v>
      </c>
      <c r="Z8" s="49">
        <v>0</v>
      </c>
      <c r="AA8" s="71">
        <v>8</v>
      </c>
      <c r="AB8" s="71"/>
      <c r="AC8" s="72"/>
      <c r="AD8" s="78" t="s">
        <v>808</v>
      </c>
      <c r="AE8" s="78">
        <v>2514</v>
      </c>
      <c r="AF8" s="78">
        <v>13797</v>
      </c>
      <c r="AG8" s="78">
        <v>40692</v>
      </c>
      <c r="AH8" s="78">
        <v>5284</v>
      </c>
      <c r="AI8" s="78"/>
      <c r="AJ8" s="78" t="s">
        <v>869</v>
      </c>
      <c r="AK8" s="78" t="s">
        <v>920</v>
      </c>
      <c r="AL8" s="84" t="s">
        <v>959</v>
      </c>
      <c r="AM8" s="78"/>
      <c r="AN8" s="80">
        <v>39901.79798611111</v>
      </c>
      <c r="AO8" s="84" t="s">
        <v>982</v>
      </c>
      <c r="AP8" s="78" t="b">
        <v>0</v>
      </c>
      <c r="AQ8" s="78" t="b">
        <v>0</v>
      </c>
      <c r="AR8" s="78" t="b">
        <v>0</v>
      </c>
      <c r="AS8" s="78"/>
      <c r="AT8" s="78">
        <v>439</v>
      </c>
      <c r="AU8" s="84" t="s">
        <v>1033</v>
      </c>
      <c r="AV8" s="78" t="b">
        <v>0</v>
      </c>
      <c r="AW8" s="78" t="s">
        <v>1047</v>
      </c>
      <c r="AX8" s="84" t="s">
        <v>1053</v>
      </c>
      <c r="AY8" s="78" t="s">
        <v>66</v>
      </c>
      <c r="AZ8" s="78" t="str">
        <f>REPLACE(INDEX(GroupVertices[Group],MATCH(Vertices[[#This Row],[Vertex]],GroupVertices[Vertex],0)),1,1,"")</f>
        <v>10</v>
      </c>
      <c r="BA8" s="48" t="s">
        <v>387</v>
      </c>
      <c r="BB8" s="48" t="s">
        <v>387</v>
      </c>
      <c r="BC8" s="48" t="s">
        <v>443</v>
      </c>
      <c r="BD8" s="48" t="s">
        <v>443</v>
      </c>
      <c r="BE8" s="48"/>
      <c r="BF8" s="48"/>
      <c r="BG8" s="116" t="s">
        <v>1502</v>
      </c>
      <c r="BH8" s="116" t="s">
        <v>1502</v>
      </c>
      <c r="BI8" s="116" t="s">
        <v>1557</v>
      </c>
      <c r="BJ8" s="116" t="s">
        <v>1557</v>
      </c>
      <c r="BK8" s="116">
        <v>0</v>
      </c>
      <c r="BL8" s="120">
        <v>0</v>
      </c>
      <c r="BM8" s="116">
        <v>0</v>
      </c>
      <c r="BN8" s="120">
        <v>0</v>
      </c>
      <c r="BO8" s="116">
        <v>0</v>
      </c>
      <c r="BP8" s="120">
        <v>0</v>
      </c>
      <c r="BQ8" s="116">
        <v>9</v>
      </c>
      <c r="BR8" s="120">
        <v>100</v>
      </c>
      <c r="BS8" s="116">
        <v>9</v>
      </c>
      <c r="BT8" s="2"/>
      <c r="BU8" s="3"/>
      <c r="BV8" s="3"/>
      <c r="BW8" s="3"/>
      <c r="BX8" s="3"/>
    </row>
    <row r="9" spans="1:76" ht="15">
      <c r="A9" s="64" t="s">
        <v>218</v>
      </c>
      <c r="B9" s="65"/>
      <c r="C9" s="65" t="s">
        <v>64</v>
      </c>
      <c r="D9" s="66">
        <v>167.83210091344063</v>
      </c>
      <c r="E9" s="68"/>
      <c r="F9" s="100" t="s">
        <v>458</v>
      </c>
      <c r="G9" s="65"/>
      <c r="H9" s="69" t="s">
        <v>218</v>
      </c>
      <c r="I9" s="70"/>
      <c r="J9" s="70"/>
      <c r="K9" s="69" t="s">
        <v>1121</v>
      </c>
      <c r="L9" s="73">
        <v>1</v>
      </c>
      <c r="M9" s="74">
        <v>1383.877197265625</v>
      </c>
      <c r="N9" s="74">
        <v>4225.06787109375</v>
      </c>
      <c r="O9" s="75"/>
      <c r="P9" s="76"/>
      <c r="Q9" s="76"/>
      <c r="R9" s="86"/>
      <c r="S9" s="48">
        <v>1</v>
      </c>
      <c r="T9" s="48">
        <v>1</v>
      </c>
      <c r="U9" s="49">
        <v>0</v>
      </c>
      <c r="V9" s="49">
        <v>0</v>
      </c>
      <c r="W9" s="49">
        <v>0</v>
      </c>
      <c r="X9" s="49">
        <v>0.999992</v>
      </c>
      <c r="Y9" s="49">
        <v>0</v>
      </c>
      <c r="Z9" s="49" t="s">
        <v>1244</v>
      </c>
      <c r="AA9" s="71">
        <v>9</v>
      </c>
      <c r="AB9" s="71"/>
      <c r="AC9" s="72"/>
      <c r="AD9" s="78" t="s">
        <v>809</v>
      </c>
      <c r="AE9" s="78">
        <v>515</v>
      </c>
      <c r="AF9" s="78">
        <v>99</v>
      </c>
      <c r="AG9" s="78">
        <v>7001</v>
      </c>
      <c r="AH9" s="78">
        <v>23</v>
      </c>
      <c r="AI9" s="78"/>
      <c r="AJ9" s="78"/>
      <c r="AK9" s="78" t="s">
        <v>921</v>
      </c>
      <c r="AL9" s="78"/>
      <c r="AM9" s="78"/>
      <c r="AN9" s="80">
        <v>40950.91537037037</v>
      </c>
      <c r="AO9" s="78"/>
      <c r="AP9" s="78" t="b">
        <v>1</v>
      </c>
      <c r="AQ9" s="78" t="b">
        <v>0</v>
      </c>
      <c r="AR9" s="78" t="b">
        <v>0</v>
      </c>
      <c r="AS9" s="78"/>
      <c r="AT9" s="78">
        <v>0</v>
      </c>
      <c r="AU9" s="84" t="s">
        <v>1031</v>
      </c>
      <c r="AV9" s="78" t="b">
        <v>0</v>
      </c>
      <c r="AW9" s="78" t="s">
        <v>1047</v>
      </c>
      <c r="AX9" s="84" t="s">
        <v>1054</v>
      </c>
      <c r="AY9" s="78" t="s">
        <v>66</v>
      </c>
      <c r="AZ9" s="78" t="str">
        <f>REPLACE(INDEX(GroupVertices[Group],MATCH(Vertices[[#This Row],[Vertex]],GroupVertices[Vertex],0)),1,1,"")</f>
        <v>1</v>
      </c>
      <c r="BA9" s="48" t="s">
        <v>387</v>
      </c>
      <c r="BB9" s="48" t="s">
        <v>387</v>
      </c>
      <c r="BC9" s="48" t="s">
        <v>443</v>
      </c>
      <c r="BD9" s="48" t="s">
        <v>443</v>
      </c>
      <c r="BE9" s="48"/>
      <c r="BF9" s="48"/>
      <c r="BG9" s="116" t="s">
        <v>1363</v>
      </c>
      <c r="BH9" s="116" t="s">
        <v>1363</v>
      </c>
      <c r="BI9" s="116" t="s">
        <v>1433</v>
      </c>
      <c r="BJ9" s="116" t="s">
        <v>1433</v>
      </c>
      <c r="BK9" s="116">
        <v>0</v>
      </c>
      <c r="BL9" s="120">
        <v>0</v>
      </c>
      <c r="BM9" s="116">
        <v>0</v>
      </c>
      <c r="BN9" s="120">
        <v>0</v>
      </c>
      <c r="BO9" s="116">
        <v>0</v>
      </c>
      <c r="BP9" s="120">
        <v>0</v>
      </c>
      <c r="BQ9" s="116">
        <v>7</v>
      </c>
      <c r="BR9" s="120">
        <v>100</v>
      </c>
      <c r="BS9" s="116">
        <v>7</v>
      </c>
      <c r="BT9" s="2"/>
      <c r="BU9" s="3"/>
      <c r="BV9" s="3"/>
      <c r="BW9" s="3"/>
      <c r="BX9" s="3"/>
    </row>
    <row r="10" spans="1:76" ht="15">
      <c r="A10" s="64" t="s">
        <v>219</v>
      </c>
      <c r="B10" s="65"/>
      <c r="C10" s="65" t="s">
        <v>64</v>
      </c>
      <c r="D10" s="66">
        <v>396.07380020298683</v>
      </c>
      <c r="E10" s="68"/>
      <c r="F10" s="100" t="s">
        <v>459</v>
      </c>
      <c r="G10" s="65"/>
      <c r="H10" s="69" t="s">
        <v>219</v>
      </c>
      <c r="I10" s="70"/>
      <c r="J10" s="70"/>
      <c r="K10" s="69" t="s">
        <v>1122</v>
      </c>
      <c r="L10" s="73">
        <v>2882.519650655022</v>
      </c>
      <c r="M10" s="74">
        <v>9209.55078125</v>
      </c>
      <c r="N10" s="74">
        <v>7447.31884765625</v>
      </c>
      <c r="O10" s="75"/>
      <c r="P10" s="76"/>
      <c r="Q10" s="76"/>
      <c r="R10" s="86"/>
      <c r="S10" s="48">
        <v>2</v>
      </c>
      <c r="T10" s="48">
        <v>2</v>
      </c>
      <c r="U10" s="49">
        <v>66</v>
      </c>
      <c r="V10" s="49">
        <v>0.020833</v>
      </c>
      <c r="W10" s="49">
        <v>0.020349</v>
      </c>
      <c r="X10" s="49">
        <v>1.490635</v>
      </c>
      <c r="Y10" s="49">
        <v>0.16666666666666666</v>
      </c>
      <c r="Z10" s="49">
        <v>0</v>
      </c>
      <c r="AA10" s="71">
        <v>10</v>
      </c>
      <c r="AB10" s="71"/>
      <c r="AC10" s="72"/>
      <c r="AD10" s="78" t="s">
        <v>810</v>
      </c>
      <c r="AE10" s="78">
        <v>1225</v>
      </c>
      <c r="AF10" s="78">
        <v>3856</v>
      </c>
      <c r="AG10" s="78">
        <v>18305</v>
      </c>
      <c r="AH10" s="78">
        <v>66499</v>
      </c>
      <c r="AI10" s="78"/>
      <c r="AJ10" s="78" t="s">
        <v>870</v>
      </c>
      <c r="AK10" s="78"/>
      <c r="AL10" s="78"/>
      <c r="AM10" s="78"/>
      <c r="AN10" s="80">
        <v>43209.67875</v>
      </c>
      <c r="AO10" s="84" t="s">
        <v>983</v>
      </c>
      <c r="AP10" s="78" t="b">
        <v>1</v>
      </c>
      <c r="AQ10" s="78" t="b">
        <v>0</v>
      </c>
      <c r="AR10" s="78" t="b">
        <v>0</v>
      </c>
      <c r="AS10" s="78"/>
      <c r="AT10" s="78">
        <v>3</v>
      </c>
      <c r="AU10" s="78"/>
      <c r="AV10" s="78" t="b">
        <v>0</v>
      </c>
      <c r="AW10" s="78" t="s">
        <v>1047</v>
      </c>
      <c r="AX10" s="84" t="s">
        <v>1055</v>
      </c>
      <c r="AY10" s="78" t="s">
        <v>66</v>
      </c>
      <c r="AZ10" s="78" t="str">
        <f>REPLACE(INDEX(GroupVertices[Group],MATCH(Vertices[[#This Row],[Vertex]],GroupVertices[Vertex],0)),1,1,"")</f>
        <v>6</v>
      </c>
      <c r="BA10" s="48" t="s">
        <v>388</v>
      </c>
      <c r="BB10" s="48" t="s">
        <v>388</v>
      </c>
      <c r="BC10" s="48" t="s">
        <v>443</v>
      </c>
      <c r="BD10" s="48" t="s">
        <v>443</v>
      </c>
      <c r="BE10" s="48"/>
      <c r="BF10" s="48"/>
      <c r="BG10" s="116" t="s">
        <v>1503</v>
      </c>
      <c r="BH10" s="116" t="s">
        <v>1503</v>
      </c>
      <c r="BI10" s="116" t="s">
        <v>1558</v>
      </c>
      <c r="BJ10" s="116" t="s">
        <v>1558</v>
      </c>
      <c r="BK10" s="116">
        <v>0</v>
      </c>
      <c r="BL10" s="120">
        <v>0</v>
      </c>
      <c r="BM10" s="116">
        <v>0</v>
      </c>
      <c r="BN10" s="120">
        <v>0</v>
      </c>
      <c r="BO10" s="116">
        <v>0</v>
      </c>
      <c r="BP10" s="120">
        <v>0</v>
      </c>
      <c r="BQ10" s="116">
        <v>12</v>
      </c>
      <c r="BR10" s="120">
        <v>100</v>
      </c>
      <c r="BS10" s="116">
        <v>12</v>
      </c>
      <c r="BT10" s="2"/>
      <c r="BU10" s="3"/>
      <c r="BV10" s="3"/>
      <c r="BW10" s="3"/>
      <c r="BX10" s="3"/>
    </row>
    <row r="11" spans="1:76" ht="15">
      <c r="A11" s="64" t="s">
        <v>277</v>
      </c>
      <c r="B11" s="65"/>
      <c r="C11" s="65" t="s">
        <v>64</v>
      </c>
      <c r="D11" s="66">
        <v>1000</v>
      </c>
      <c r="E11" s="68"/>
      <c r="F11" s="100" t="s">
        <v>1043</v>
      </c>
      <c r="G11" s="65"/>
      <c r="H11" s="69" t="s">
        <v>277</v>
      </c>
      <c r="I11" s="70"/>
      <c r="J11" s="70"/>
      <c r="K11" s="69" t="s">
        <v>1123</v>
      </c>
      <c r="L11" s="73">
        <v>1</v>
      </c>
      <c r="M11" s="74">
        <v>9650.0419921875</v>
      </c>
      <c r="N11" s="74">
        <v>9367.1806640625</v>
      </c>
      <c r="O11" s="75"/>
      <c r="P11" s="76"/>
      <c r="Q11" s="76"/>
      <c r="R11" s="86"/>
      <c r="S11" s="48">
        <v>1</v>
      </c>
      <c r="T11" s="48">
        <v>0</v>
      </c>
      <c r="U11" s="49">
        <v>0</v>
      </c>
      <c r="V11" s="49">
        <v>0.015385</v>
      </c>
      <c r="W11" s="49">
        <v>0.003934</v>
      </c>
      <c r="X11" s="49">
        <v>0.466759</v>
      </c>
      <c r="Y11" s="49">
        <v>0</v>
      </c>
      <c r="Z11" s="49">
        <v>0</v>
      </c>
      <c r="AA11" s="71">
        <v>11</v>
      </c>
      <c r="AB11" s="71"/>
      <c r="AC11" s="72"/>
      <c r="AD11" s="78" t="s">
        <v>811</v>
      </c>
      <c r="AE11" s="78">
        <v>290</v>
      </c>
      <c r="AF11" s="78">
        <v>42861</v>
      </c>
      <c r="AG11" s="78">
        <v>160303</v>
      </c>
      <c r="AH11" s="78">
        <v>1187</v>
      </c>
      <c r="AI11" s="78"/>
      <c r="AJ11" s="78" t="s">
        <v>871</v>
      </c>
      <c r="AK11" s="78"/>
      <c r="AL11" s="78"/>
      <c r="AM11" s="78"/>
      <c r="AN11" s="80">
        <v>41227.85803240741</v>
      </c>
      <c r="AO11" s="84" t="s">
        <v>984</v>
      </c>
      <c r="AP11" s="78" t="b">
        <v>1</v>
      </c>
      <c r="AQ11" s="78" t="b">
        <v>0</v>
      </c>
      <c r="AR11" s="78" t="b">
        <v>0</v>
      </c>
      <c r="AS11" s="78" t="s">
        <v>772</v>
      </c>
      <c r="AT11" s="78">
        <v>98</v>
      </c>
      <c r="AU11" s="84" t="s">
        <v>1031</v>
      </c>
      <c r="AV11" s="78" t="b">
        <v>0</v>
      </c>
      <c r="AW11" s="78" t="s">
        <v>1047</v>
      </c>
      <c r="AX11" s="84" t="s">
        <v>1056</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278</v>
      </c>
      <c r="B12" s="65"/>
      <c r="C12" s="65" t="s">
        <v>64</v>
      </c>
      <c r="D12" s="66">
        <v>162.72901261418008</v>
      </c>
      <c r="E12" s="68"/>
      <c r="F12" s="100" t="s">
        <v>1044</v>
      </c>
      <c r="G12" s="65"/>
      <c r="H12" s="69" t="s">
        <v>278</v>
      </c>
      <c r="I12" s="70"/>
      <c r="J12" s="70"/>
      <c r="K12" s="69" t="s">
        <v>1124</v>
      </c>
      <c r="L12" s="73">
        <v>1</v>
      </c>
      <c r="M12" s="74">
        <v>9801.2607421875</v>
      </c>
      <c r="N12" s="74">
        <v>5552.3857421875</v>
      </c>
      <c r="O12" s="75"/>
      <c r="P12" s="76"/>
      <c r="Q12" s="76"/>
      <c r="R12" s="86"/>
      <c r="S12" s="48">
        <v>1</v>
      </c>
      <c r="T12" s="48">
        <v>0</v>
      </c>
      <c r="U12" s="49">
        <v>0</v>
      </c>
      <c r="V12" s="49">
        <v>0.015385</v>
      </c>
      <c r="W12" s="49">
        <v>0.003934</v>
      </c>
      <c r="X12" s="49">
        <v>0.466759</v>
      </c>
      <c r="Y12" s="49">
        <v>0</v>
      </c>
      <c r="Z12" s="49">
        <v>0</v>
      </c>
      <c r="AA12" s="71">
        <v>12</v>
      </c>
      <c r="AB12" s="71"/>
      <c r="AC12" s="72"/>
      <c r="AD12" s="78" t="s">
        <v>812</v>
      </c>
      <c r="AE12" s="78">
        <v>122</v>
      </c>
      <c r="AF12" s="78">
        <v>15</v>
      </c>
      <c r="AG12" s="78">
        <v>160</v>
      </c>
      <c r="AH12" s="78">
        <v>68</v>
      </c>
      <c r="AI12" s="78"/>
      <c r="AJ12" s="78" t="s">
        <v>872</v>
      </c>
      <c r="AK12" s="78"/>
      <c r="AL12" s="78"/>
      <c r="AM12" s="78"/>
      <c r="AN12" s="80">
        <v>43615.06899305555</v>
      </c>
      <c r="AO12" s="84" t="s">
        <v>985</v>
      </c>
      <c r="AP12" s="78" t="b">
        <v>1</v>
      </c>
      <c r="AQ12" s="78" t="b">
        <v>0</v>
      </c>
      <c r="AR12" s="78" t="b">
        <v>0</v>
      </c>
      <c r="AS12" s="78"/>
      <c r="AT12" s="78">
        <v>0</v>
      </c>
      <c r="AU12" s="78"/>
      <c r="AV12" s="78" t="b">
        <v>0</v>
      </c>
      <c r="AW12" s="78" t="s">
        <v>1047</v>
      </c>
      <c r="AX12" s="84" t="s">
        <v>1057</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220</v>
      </c>
      <c r="B13" s="65"/>
      <c r="C13" s="65" t="s">
        <v>64</v>
      </c>
      <c r="D13" s="66">
        <v>179.6785558938669</v>
      </c>
      <c r="E13" s="68"/>
      <c r="F13" s="100" t="s">
        <v>460</v>
      </c>
      <c r="G13" s="65"/>
      <c r="H13" s="69" t="s">
        <v>220</v>
      </c>
      <c r="I13" s="70"/>
      <c r="J13" s="70"/>
      <c r="K13" s="69" t="s">
        <v>1125</v>
      </c>
      <c r="L13" s="73">
        <v>1</v>
      </c>
      <c r="M13" s="74">
        <v>1383.877197265625</v>
      </c>
      <c r="N13" s="74">
        <v>2676.202880859375</v>
      </c>
      <c r="O13" s="75"/>
      <c r="P13" s="76"/>
      <c r="Q13" s="76"/>
      <c r="R13" s="86"/>
      <c r="S13" s="48">
        <v>1</v>
      </c>
      <c r="T13" s="48">
        <v>1</v>
      </c>
      <c r="U13" s="49">
        <v>0</v>
      </c>
      <c r="V13" s="49">
        <v>0</v>
      </c>
      <c r="W13" s="49">
        <v>0</v>
      </c>
      <c r="X13" s="49">
        <v>0.999992</v>
      </c>
      <c r="Y13" s="49">
        <v>0</v>
      </c>
      <c r="Z13" s="49" t="s">
        <v>1244</v>
      </c>
      <c r="AA13" s="71">
        <v>13</v>
      </c>
      <c r="AB13" s="71"/>
      <c r="AC13" s="72"/>
      <c r="AD13" s="78" t="s">
        <v>813</v>
      </c>
      <c r="AE13" s="78">
        <v>315</v>
      </c>
      <c r="AF13" s="78">
        <v>294</v>
      </c>
      <c r="AG13" s="78">
        <v>843</v>
      </c>
      <c r="AH13" s="78">
        <v>85</v>
      </c>
      <c r="AI13" s="78"/>
      <c r="AJ13" s="78" t="s">
        <v>873</v>
      </c>
      <c r="AK13" s="78" t="s">
        <v>922</v>
      </c>
      <c r="AL13" s="78"/>
      <c r="AM13" s="78"/>
      <c r="AN13" s="80">
        <v>43048.52001157407</v>
      </c>
      <c r="AO13" s="84" t="s">
        <v>986</v>
      </c>
      <c r="AP13" s="78" t="b">
        <v>0</v>
      </c>
      <c r="AQ13" s="78" t="b">
        <v>0</v>
      </c>
      <c r="AR13" s="78" t="b">
        <v>0</v>
      </c>
      <c r="AS13" s="78"/>
      <c r="AT13" s="78">
        <v>0</v>
      </c>
      <c r="AU13" s="84" t="s">
        <v>1031</v>
      </c>
      <c r="AV13" s="78" t="b">
        <v>0</v>
      </c>
      <c r="AW13" s="78" t="s">
        <v>1047</v>
      </c>
      <c r="AX13" s="84" t="s">
        <v>1058</v>
      </c>
      <c r="AY13" s="78" t="s">
        <v>66</v>
      </c>
      <c r="AZ13" s="78" t="str">
        <f>REPLACE(INDEX(GroupVertices[Group],MATCH(Vertices[[#This Row],[Vertex]],GroupVertices[Vertex],0)),1,1,"")</f>
        <v>1</v>
      </c>
      <c r="BA13" s="48" t="s">
        <v>389</v>
      </c>
      <c r="BB13" s="48" t="s">
        <v>389</v>
      </c>
      <c r="BC13" s="48" t="s">
        <v>443</v>
      </c>
      <c r="BD13" s="48" t="s">
        <v>443</v>
      </c>
      <c r="BE13" s="48"/>
      <c r="BF13" s="48"/>
      <c r="BG13" s="116" t="s">
        <v>1504</v>
      </c>
      <c r="BH13" s="116" t="s">
        <v>1504</v>
      </c>
      <c r="BI13" s="116" t="s">
        <v>1559</v>
      </c>
      <c r="BJ13" s="116" t="s">
        <v>1559</v>
      </c>
      <c r="BK13" s="116">
        <v>0</v>
      </c>
      <c r="BL13" s="120">
        <v>0</v>
      </c>
      <c r="BM13" s="116">
        <v>0</v>
      </c>
      <c r="BN13" s="120">
        <v>0</v>
      </c>
      <c r="BO13" s="116">
        <v>0</v>
      </c>
      <c r="BP13" s="120">
        <v>0</v>
      </c>
      <c r="BQ13" s="116">
        <v>5</v>
      </c>
      <c r="BR13" s="120">
        <v>100</v>
      </c>
      <c r="BS13" s="116">
        <v>5</v>
      </c>
      <c r="BT13" s="2"/>
      <c r="BU13" s="3"/>
      <c r="BV13" s="3"/>
      <c r="BW13" s="3"/>
      <c r="BX13" s="3"/>
    </row>
    <row r="14" spans="1:76" ht="15">
      <c r="A14" s="64" t="s">
        <v>221</v>
      </c>
      <c r="B14" s="65"/>
      <c r="C14" s="65" t="s">
        <v>64</v>
      </c>
      <c r="D14" s="66">
        <v>162.06075105118168</v>
      </c>
      <c r="E14" s="68"/>
      <c r="F14" s="100" t="s">
        <v>461</v>
      </c>
      <c r="G14" s="65"/>
      <c r="H14" s="69" t="s">
        <v>221</v>
      </c>
      <c r="I14" s="70"/>
      <c r="J14" s="70"/>
      <c r="K14" s="69" t="s">
        <v>1126</v>
      </c>
      <c r="L14" s="73">
        <v>1</v>
      </c>
      <c r="M14" s="74">
        <v>1383.877197265625</v>
      </c>
      <c r="N14" s="74">
        <v>1127.3380126953125</v>
      </c>
      <c r="O14" s="75"/>
      <c r="P14" s="76"/>
      <c r="Q14" s="76"/>
      <c r="R14" s="86"/>
      <c r="S14" s="48">
        <v>1</v>
      </c>
      <c r="T14" s="48">
        <v>1</v>
      </c>
      <c r="U14" s="49">
        <v>0</v>
      </c>
      <c r="V14" s="49">
        <v>0</v>
      </c>
      <c r="W14" s="49">
        <v>0</v>
      </c>
      <c r="X14" s="49">
        <v>0.999992</v>
      </c>
      <c r="Y14" s="49">
        <v>0</v>
      </c>
      <c r="Z14" s="49" t="s">
        <v>1244</v>
      </c>
      <c r="AA14" s="71">
        <v>14</v>
      </c>
      <c r="AB14" s="71"/>
      <c r="AC14" s="72"/>
      <c r="AD14" s="78" t="s">
        <v>814</v>
      </c>
      <c r="AE14" s="78">
        <v>63</v>
      </c>
      <c r="AF14" s="78">
        <v>4</v>
      </c>
      <c r="AG14" s="78">
        <v>1</v>
      </c>
      <c r="AH14" s="78">
        <v>0</v>
      </c>
      <c r="AI14" s="78"/>
      <c r="AJ14" s="78"/>
      <c r="AK14" s="78"/>
      <c r="AL14" s="78"/>
      <c r="AM14" s="78"/>
      <c r="AN14" s="80">
        <v>43000.400034722225</v>
      </c>
      <c r="AO14" s="78"/>
      <c r="AP14" s="78" t="b">
        <v>1</v>
      </c>
      <c r="AQ14" s="78" t="b">
        <v>1</v>
      </c>
      <c r="AR14" s="78" t="b">
        <v>0</v>
      </c>
      <c r="AS14" s="78"/>
      <c r="AT14" s="78">
        <v>0</v>
      </c>
      <c r="AU14" s="78"/>
      <c r="AV14" s="78" t="b">
        <v>0</v>
      </c>
      <c r="AW14" s="78" t="s">
        <v>1047</v>
      </c>
      <c r="AX14" s="84" t="s">
        <v>1059</v>
      </c>
      <c r="AY14" s="78" t="s">
        <v>66</v>
      </c>
      <c r="AZ14" s="78" t="str">
        <f>REPLACE(INDEX(GroupVertices[Group],MATCH(Vertices[[#This Row],[Vertex]],GroupVertices[Vertex],0)),1,1,"")</f>
        <v>1</v>
      </c>
      <c r="BA14" s="48" t="s">
        <v>389</v>
      </c>
      <c r="BB14" s="48" t="s">
        <v>389</v>
      </c>
      <c r="BC14" s="48" t="s">
        <v>443</v>
      </c>
      <c r="BD14" s="48" t="s">
        <v>443</v>
      </c>
      <c r="BE14" s="48"/>
      <c r="BF14" s="48"/>
      <c r="BG14" s="116" t="s">
        <v>1505</v>
      </c>
      <c r="BH14" s="116" t="s">
        <v>1505</v>
      </c>
      <c r="BI14" s="116" t="s">
        <v>1560</v>
      </c>
      <c r="BJ14" s="116" t="s">
        <v>1560</v>
      </c>
      <c r="BK14" s="116">
        <v>0</v>
      </c>
      <c r="BL14" s="120">
        <v>0</v>
      </c>
      <c r="BM14" s="116">
        <v>0</v>
      </c>
      <c r="BN14" s="120">
        <v>0</v>
      </c>
      <c r="BO14" s="116">
        <v>0</v>
      </c>
      <c r="BP14" s="120">
        <v>0</v>
      </c>
      <c r="BQ14" s="116">
        <v>25</v>
      </c>
      <c r="BR14" s="120">
        <v>100</v>
      </c>
      <c r="BS14" s="116">
        <v>25</v>
      </c>
      <c r="BT14" s="2"/>
      <c r="BU14" s="3"/>
      <c r="BV14" s="3"/>
      <c r="BW14" s="3"/>
      <c r="BX14" s="3"/>
    </row>
    <row r="15" spans="1:76" ht="15">
      <c r="A15" s="64" t="s">
        <v>222</v>
      </c>
      <c r="B15" s="65"/>
      <c r="C15" s="65" t="s">
        <v>64</v>
      </c>
      <c r="D15" s="66">
        <v>764.6504277221981</v>
      </c>
      <c r="E15" s="68"/>
      <c r="F15" s="100" t="s">
        <v>462</v>
      </c>
      <c r="G15" s="65"/>
      <c r="H15" s="69" t="s">
        <v>222</v>
      </c>
      <c r="I15" s="70"/>
      <c r="J15" s="70"/>
      <c r="K15" s="69" t="s">
        <v>1127</v>
      </c>
      <c r="L15" s="73">
        <v>1834.6943231441048</v>
      </c>
      <c r="M15" s="74">
        <v>8413.7138671875</v>
      </c>
      <c r="N15" s="74">
        <v>8245.486328125</v>
      </c>
      <c r="O15" s="75"/>
      <c r="P15" s="76"/>
      <c r="Q15" s="76"/>
      <c r="R15" s="86"/>
      <c r="S15" s="48">
        <v>1</v>
      </c>
      <c r="T15" s="48">
        <v>3</v>
      </c>
      <c r="U15" s="49">
        <v>42</v>
      </c>
      <c r="V15" s="49">
        <v>0.027778</v>
      </c>
      <c r="W15" s="49">
        <v>0.048567</v>
      </c>
      <c r="X15" s="49">
        <v>0.96555</v>
      </c>
      <c r="Y15" s="49">
        <v>0.3333333333333333</v>
      </c>
      <c r="Z15" s="49">
        <v>0.3333333333333333</v>
      </c>
      <c r="AA15" s="71">
        <v>15</v>
      </c>
      <c r="AB15" s="71"/>
      <c r="AC15" s="72"/>
      <c r="AD15" s="78" t="s">
        <v>815</v>
      </c>
      <c r="AE15" s="78">
        <v>724</v>
      </c>
      <c r="AF15" s="78">
        <v>9923</v>
      </c>
      <c r="AG15" s="78">
        <v>137188</v>
      </c>
      <c r="AH15" s="78">
        <v>2531</v>
      </c>
      <c r="AI15" s="78"/>
      <c r="AJ15" s="78" t="s">
        <v>874</v>
      </c>
      <c r="AK15" s="78" t="s">
        <v>923</v>
      </c>
      <c r="AL15" s="78"/>
      <c r="AM15" s="78"/>
      <c r="AN15" s="80">
        <v>39563.045578703706</v>
      </c>
      <c r="AO15" s="84" t="s">
        <v>987</v>
      </c>
      <c r="AP15" s="78" t="b">
        <v>0</v>
      </c>
      <c r="AQ15" s="78" t="b">
        <v>0</v>
      </c>
      <c r="AR15" s="78" t="b">
        <v>1</v>
      </c>
      <c r="AS15" s="78"/>
      <c r="AT15" s="78">
        <v>101</v>
      </c>
      <c r="AU15" s="84" t="s">
        <v>1034</v>
      </c>
      <c r="AV15" s="78" t="b">
        <v>1</v>
      </c>
      <c r="AW15" s="78" t="s">
        <v>1047</v>
      </c>
      <c r="AX15" s="84" t="s">
        <v>1060</v>
      </c>
      <c r="AY15" s="78" t="s">
        <v>66</v>
      </c>
      <c r="AZ15" s="78" t="str">
        <f>REPLACE(INDEX(GroupVertices[Group],MATCH(Vertices[[#This Row],[Vertex]],GroupVertices[Vertex],0)),1,1,"")</f>
        <v>6</v>
      </c>
      <c r="BA15" s="48"/>
      <c r="BB15" s="48"/>
      <c r="BC15" s="48"/>
      <c r="BD15" s="48"/>
      <c r="BE15" s="48"/>
      <c r="BF15" s="48"/>
      <c r="BG15" s="116" t="s">
        <v>1506</v>
      </c>
      <c r="BH15" s="116" t="s">
        <v>1506</v>
      </c>
      <c r="BI15" s="116" t="s">
        <v>1561</v>
      </c>
      <c r="BJ15" s="116" t="s">
        <v>1561</v>
      </c>
      <c r="BK15" s="116">
        <v>0</v>
      </c>
      <c r="BL15" s="120">
        <v>0</v>
      </c>
      <c r="BM15" s="116">
        <v>0</v>
      </c>
      <c r="BN15" s="120">
        <v>0</v>
      </c>
      <c r="BO15" s="116">
        <v>0</v>
      </c>
      <c r="BP15" s="120">
        <v>0</v>
      </c>
      <c r="BQ15" s="116">
        <v>20</v>
      </c>
      <c r="BR15" s="120">
        <v>100</v>
      </c>
      <c r="BS15" s="116">
        <v>20</v>
      </c>
      <c r="BT15" s="2"/>
      <c r="BU15" s="3"/>
      <c r="BV15" s="3"/>
      <c r="BW15" s="3"/>
      <c r="BX15" s="3"/>
    </row>
    <row r="16" spans="1:76" ht="15">
      <c r="A16" s="64" t="s">
        <v>223</v>
      </c>
      <c r="B16" s="65"/>
      <c r="C16" s="65" t="s">
        <v>64</v>
      </c>
      <c r="D16" s="66">
        <v>162.36450630709004</v>
      </c>
      <c r="E16" s="68"/>
      <c r="F16" s="100" t="s">
        <v>463</v>
      </c>
      <c r="G16" s="65"/>
      <c r="H16" s="69" t="s">
        <v>223</v>
      </c>
      <c r="I16" s="70"/>
      <c r="J16" s="70"/>
      <c r="K16" s="69" t="s">
        <v>1128</v>
      </c>
      <c r="L16" s="73">
        <v>1834.6943231441048</v>
      </c>
      <c r="M16" s="74">
        <v>8480.06640625</v>
      </c>
      <c r="N16" s="74">
        <v>6210.44140625</v>
      </c>
      <c r="O16" s="75"/>
      <c r="P16" s="76"/>
      <c r="Q16" s="76"/>
      <c r="R16" s="86"/>
      <c r="S16" s="48">
        <v>1</v>
      </c>
      <c r="T16" s="48">
        <v>3</v>
      </c>
      <c r="U16" s="49">
        <v>42</v>
      </c>
      <c r="V16" s="49">
        <v>0.027778</v>
      </c>
      <c r="W16" s="49">
        <v>0.048567</v>
      </c>
      <c r="X16" s="49">
        <v>0.96555</v>
      </c>
      <c r="Y16" s="49">
        <v>0.3333333333333333</v>
      </c>
      <c r="Z16" s="49">
        <v>0.3333333333333333</v>
      </c>
      <c r="AA16" s="71">
        <v>16</v>
      </c>
      <c r="AB16" s="71"/>
      <c r="AC16" s="72"/>
      <c r="AD16" s="78" t="s">
        <v>816</v>
      </c>
      <c r="AE16" s="78">
        <v>49</v>
      </c>
      <c r="AF16" s="78">
        <v>9</v>
      </c>
      <c r="AG16" s="78">
        <v>140</v>
      </c>
      <c r="AH16" s="78">
        <v>195</v>
      </c>
      <c r="AI16" s="78"/>
      <c r="AJ16" s="78" t="s">
        <v>875</v>
      </c>
      <c r="AK16" s="78" t="s">
        <v>924</v>
      </c>
      <c r="AL16" s="78"/>
      <c r="AM16" s="78"/>
      <c r="AN16" s="80">
        <v>43674.91646990741</v>
      </c>
      <c r="AO16" s="84" t="s">
        <v>988</v>
      </c>
      <c r="AP16" s="78" t="b">
        <v>1</v>
      </c>
      <c r="AQ16" s="78" t="b">
        <v>0</v>
      </c>
      <c r="AR16" s="78" t="b">
        <v>0</v>
      </c>
      <c r="AS16" s="78"/>
      <c r="AT16" s="78">
        <v>0</v>
      </c>
      <c r="AU16" s="78"/>
      <c r="AV16" s="78" t="b">
        <v>0</v>
      </c>
      <c r="AW16" s="78" t="s">
        <v>1047</v>
      </c>
      <c r="AX16" s="84" t="s">
        <v>1061</v>
      </c>
      <c r="AY16" s="78" t="s">
        <v>66</v>
      </c>
      <c r="AZ16" s="78" t="str">
        <f>REPLACE(INDEX(GroupVertices[Group],MATCH(Vertices[[#This Row],[Vertex]],GroupVertices[Vertex],0)),1,1,"")</f>
        <v>6</v>
      </c>
      <c r="BA16" s="48"/>
      <c r="BB16" s="48"/>
      <c r="BC16" s="48"/>
      <c r="BD16" s="48"/>
      <c r="BE16" s="48"/>
      <c r="BF16" s="48"/>
      <c r="BG16" s="116" t="s">
        <v>1507</v>
      </c>
      <c r="BH16" s="116" t="s">
        <v>1507</v>
      </c>
      <c r="BI16" s="116" t="s">
        <v>1562</v>
      </c>
      <c r="BJ16" s="116" t="s">
        <v>1562</v>
      </c>
      <c r="BK16" s="116">
        <v>0</v>
      </c>
      <c r="BL16" s="120">
        <v>0</v>
      </c>
      <c r="BM16" s="116">
        <v>0</v>
      </c>
      <c r="BN16" s="120">
        <v>0</v>
      </c>
      <c r="BO16" s="116">
        <v>0</v>
      </c>
      <c r="BP16" s="120">
        <v>0</v>
      </c>
      <c r="BQ16" s="116">
        <v>23</v>
      </c>
      <c r="BR16" s="120">
        <v>100</v>
      </c>
      <c r="BS16" s="116">
        <v>23</v>
      </c>
      <c r="BT16" s="2"/>
      <c r="BU16" s="3"/>
      <c r="BV16" s="3"/>
      <c r="BW16" s="3"/>
      <c r="BX16" s="3"/>
    </row>
    <row r="17" spans="1:76" ht="15">
      <c r="A17" s="64" t="s">
        <v>268</v>
      </c>
      <c r="B17" s="65"/>
      <c r="C17" s="65" t="s">
        <v>64</v>
      </c>
      <c r="D17" s="66">
        <v>514.5991010584312</v>
      </c>
      <c r="E17" s="68"/>
      <c r="F17" s="100" t="s">
        <v>507</v>
      </c>
      <c r="G17" s="65"/>
      <c r="H17" s="69" t="s">
        <v>268</v>
      </c>
      <c r="I17" s="70"/>
      <c r="J17" s="70"/>
      <c r="K17" s="69" t="s">
        <v>1129</v>
      </c>
      <c r="L17" s="73">
        <v>9999</v>
      </c>
      <c r="M17" s="74">
        <v>7334.83837890625</v>
      </c>
      <c r="N17" s="74">
        <v>7400.33056640625</v>
      </c>
      <c r="O17" s="75"/>
      <c r="P17" s="76"/>
      <c r="Q17" s="76"/>
      <c r="R17" s="86"/>
      <c r="S17" s="48">
        <v>14</v>
      </c>
      <c r="T17" s="48">
        <v>1</v>
      </c>
      <c r="U17" s="49">
        <v>229</v>
      </c>
      <c r="V17" s="49">
        <v>0.038462</v>
      </c>
      <c r="W17" s="49">
        <v>0.182039</v>
      </c>
      <c r="X17" s="49">
        <v>3.709486</v>
      </c>
      <c r="Y17" s="49">
        <v>0.08974358974358974</v>
      </c>
      <c r="Z17" s="49">
        <v>0</v>
      </c>
      <c r="AA17" s="71">
        <v>17</v>
      </c>
      <c r="AB17" s="71"/>
      <c r="AC17" s="72"/>
      <c r="AD17" s="78" t="s">
        <v>817</v>
      </c>
      <c r="AE17" s="78">
        <v>12</v>
      </c>
      <c r="AF17" s="78">
        <v>5807</v>
      </c>
      <c r="AG17" s="78">
        <v>11110</v>
      </c>
      <c r="AH17" s="78">
        <v>7</v>
      </c>
      <c r="AI17" s="78"/>
      <c r="AJ17" s="78" t="s">
        <v>876</v>
      </c>
      <c r="AK17" s="78" t="s">
        <v>925</v>
      </c>
      <c r="AL17" s="84" t="s">
        <v>960</v>
      </c>
      <c r="AM17" s="78"/>
      <c r="AN17" s="80">
        <v>42707.43209490741</v>
      </c>
      <c r="AO17" s="84" t="s">
        <v>989</v>
      </c>
      <c r="AP17" s="78" t="b">
        <v>0</v>
      </c>
      <c r="AQ17" s="78" t="b">
        <v>0</v>
      </c>
      <c r="AR17" s="78" t="b">
        <v>0</v>
      </c>
      <c r="AS17" s="78"/>
      <c r="AT17" s="78">
        <v>29</v>
      </c>
      <c r="AU17" s="84" t="s">
        <v>1031</v>
      </c>
      <c r="AV17" s="78" t="b">
        <v>0</v>
      </c>
      <c r="AW17" s="78" t="s">
        <v>1047</v>
      </c>
      <c r="AX17" s="84" t="s">
        <v>1062</v>
      </c>
      <c r="AY17" s="78" t="s">
        <v>66</v>
      </c>
      <c r="AZ17" s="78" t="str">
        <f>REPLACE(INDEX(GroupVertices[Group],MATCH(Vertices[[#This Row],[Vertex]],GroupVertices[Vertex],0)),1,1,"")</f>
        <v>3</v>
      </c>
      <c r="BA17" s="48" t="s">
        <v>1486</v>
      </c>
      <c r="BB17" s="48" t="s">
        <v>1486</v>
      </c>
      <c r="BC17" s="48" t="s">
        <v>443</v>
      </c>
      <c r="BD17" s="48" t="s">
        <v>443</v>
      </c>
      <c r="BE17" s="48"/>
      <c r="BF17" s="48"/>
      <c r="BG17" s="116" t="s">
        <v>1508</v>
      </c>
      <c r="BH17" s="116" t="s">
        <v>1508</v>
      </c>
      <c r="BI17" s="116" t="s">
        <v>1563</v>
      </c>
      <c r="BJ17" s="116" t="s">
        <v>1601</v>
      </c>
      <c r="BK17" s="116">
        <v>0</v>
      </c>
      <c r="BL17" s="120">
        <v>0</v>
      </c>
      <c r="BM17" s="116">
        <v>0</v>
      </c>
      <c r="BN17" s="120">
        <v>0</v>
      </c>
      <c r="BO17" s="116">
        <v>0</v>
      </c>
      <c r="BP17" s="120">
        <v>0</v>
      </c>
      <c r="BQ17" s="116">
        <v>93</v>
      </c>
      <c r="BR17" s="120">
        <v>100</v>
      </c>
      <c r="BS17" s="116">
        <v>93</v>
      </c>
      <c r="BT17" s="2"/>
      <c r="BU17" s="3"/>
      <c r="BV17" s="3"/>
      <c r="BW17" s="3"/>
      <c r="BX17" s="3"/>
    </row>
    <row r="18" spans="1:76" ht="15">
      <c r="A18" s="64" t="s">
        <v>224</v>
      </c>
      <c r="B18" s="65"/>
      <c r="C18" s="65" t="s">
        <v>64</v>
      </c>
      <c r="D18" s="66">
        <v>191.9502682325649</v>
      </c>
      <c r="E18" s="68"/>
      <c r="F18" s="100" t="s">
        <v>464</v>
      </c>
      <c r="G18" s="65"/>
      <c r="H18" s="69" t="s">
        <v>224</v>
      </c>
      <c r="I18" s="70"/>
      <c r="J18" s="70"/>
      <c r="K18" s="69" t="s">
        <v>1130</v>
      </c>
      <c r="L18" s="73">
        <v>1</v>
      </c>
      <c r="M18" s="74">
        <v>2176.5205078125</v>
      </c>
      <c r="N18" s="74">
        <v>1127.3380126953125</v>
      </c>
      <c r="O18" s="75"/>
      <c r="P18" s="76"/>
      <c r="Q18" s="76"/>
      <c r="R18" s="86"/>
      <c r="S18" s="48">
        <v>1</v>
      </c>
      <c r="T18" s="48">
        <v>1</v>
      </c>
      <c r="U18" s="49">
        <v>0</v>
      </c>
      <c r="V18" s="49">
        <v>0</v>
      </c>
      <c r="W18" s="49">
        <v>0</v>
      </c>
      <c r="X18" s="49">
        <v>0.999992</v>
      </c>
      <c r="Y18" s="49">
        <v>0</v>
      </c>
      <c r="Z18" s="49" t="s">
        <v>1244</v>
      </c>
      <c r="AA18" s="71">
        <v>18</v>
      </c>
      <c r="AB18" s="71"/>
      <c r="AC18" s="72"/>
      <c r="AD18" s="78" t="s">
        <v>818</v>
      </c>
      <c r="AE18" s="78">
        <v>312</v>
      </c>
      <c r="AF18" s="78">
        <v>496</v>
      </c>
      <c r="AG18" s="78">
        <v>2605</v>
      </c>
      <c r="AH18" s="78">
        <v>837</v>
      </c>
      <c r="AI18" s="78"/>
      <c r="AJ18" s="78" t="s">
        <v>877</v>
      </c>
      <c r="AK18" s="78" t="s">
        <v>926</v>
      </c>
      <c r="AL18" s="78"/>
      <c r="AM18" s="78"/>
      <c r="AN18" s="80">
        <v>40876.808587962965</v>
      </c>
      <c r="AO18" s="84" t="s">
        <v>990</v>
      </c>
      <c r="AP18" s="78" t="b">
        <v>1</v>
      </c>
      <c r="AQ18" s="78" t="b">
        <v>0</v>
      </c>
      <c r="AR18" s="78" t="b">
        <v>0</v>
      </c>
      <c r="AS18" s="78"/>
      <c r="AT18" s="78">
        <v>5</v>
      </c>
      <c r="AU18" s="84" t="s">
        <v>1031</v>
      </c>
      <c r="AV18" s="78" t="b">
        <v>0</v>
      </c>
      <c r="AW18" s="78" t="s">
        <v>1047</v>
      </c>
      <c r="AX18" s="84" t="s">
        <v>1063</v>
      </c>
      <c r="AY18" s="78" t="s">
        <v>66</v>
      </c>
      <c r="AZ18" s="78" t="str">
        <f>REPLACE(INDEX(GroupVertices[Group],MATCH(Vertices[[#This Row],[Vertex]],GroupVertices[Vertex],0)),1,1,"")</f>
        <v>1</v>
      </c>
      <c r="BA18" s="48" t="s">
        <v>390</v>
      </c>
      <c r="BB18" s="48" t="s">
        <v>390</v>
      </c>
      <c r="BC18" s="48" t="s">
        <v>443</v>
      </c>
      <c r="BD18" s="48" t="s">
        <v>443</v>
      </c>
      <c r="BE18" s="48"/>
      <c r="BF18" s="48"/>
      <c r="BG18" s="116" t="s">
        <v>1509</v>
      </c>
      <c r="BH18" s="116" t="s">
        <v>1509</v>
      </c>
      <c r="BI18" s="116" t="s">
        <v>1564</v>
      </c>
      <c r="BJ18" s="116" t="s">
        <v>1564</v>
      </c>
      <c r="BK18" s="116">
        <v>0</v>
      </c>
      <c r="BL18" s="120">
        <v>0</v>
      </c>
      <c r="BM18" s="116">
        <v>0</v>
      </c>
      <c r="BN18" s="120">
        <v>0</v>
      </c>
      <c r="BO18" s="116">
        <v>0</v>
      </c>
      <c r="BP18" s="120">
        <v>0</v>
      </c>
      <c r="BQ18" s="116">
        <v>49</v>
      </c>
      <c r="BR18" s="120">
        <v>100</v>
      </c>
      <c r="BS18" s="116">
        <v>49</v>
      </c>
      <c r="BT18" s="2"/>
      <c r="BU18" s="3"/>
      <c r="BV18" s="3"/>
      <c r="BW18" s="3"/>
      <c r="BX18" s="3"/>
    </row>
    <row r="19" spans="1:76" ht="15">
      <c r="A19" s="64" t="s">
        <v>225</v>
      </c>
      <c r="B19" s="65"/>
      <c r="C19" s="65" t="s">
        <v>64</v>
      </c>
      <c r="D19" s="66">
        <v>168.86486878352906</v>
      </c>
      <c r="E19" s="68"/>
      <c r="F19" s="100" t="s">
        <v>465</v>
      </c>
      <c r="G19" s="65"/>
      <c r="H19" s="69" t="s">
        <v>225</v>
      </c>
      <c r="I19" s="70"/>
      <c r="J19" s="70"/>
      <c r="K19" s="69" t="s">
        <v>1131</v>
      </c>
      <c r="L19" s="73">
        <v>1</v>
      </c>
      <c r="M19" s="74">
        <v>9086.1611328125</v>
      </c>
      <c r="N19" s="74">
        <v>3114.39453125</v>
      </c>
      <c r="O19" s="75"/>
      <c r="P19" s="76"/>
      <c r="Q19" s="76"/>
      <c r="R19" s="86"/>
      <c r="S19" s="48">
        <v>0</v>
      </c>
      <c r="T19" s="48">
        <v>1</v>
      </c>
      <c r="U19" s="49">
        <v>0</v>
      </c>
      <c r="V19" s="49">
        <v>1</v>
      </c>
      <c r="W19" s="49">
        <v>0</v>
      </c>
      <c r="X19" s="49">
        <v>0.701749</v>
      </c>
      <c r="Y19" s="49">
        <v>0</v>
      </c>
      <c r="Z19" s="49">
        <v>0</v>
      </c>
      <c r="AA19" s="71">
        <v>19</v>
      </c>
      <c r="AB19" s="71"/>
      <c r="AC19" s="72"/>
      <c r="AD19" s="78" t="s">
        <v>819</v>
      </c>
      <c r="AE19" s="78">
        <v>78</v>
      </c>
      <c r="AF19" s="78">
        <v>116</v>
      </c>
      <c r="AG19" s="78">
        <v>4719</v>
      </c>
      <c r="AH19" s="78">
        <v>6170</v>
      </c>
      <c r="AI19" s="78"/>
      <c r="AJ19" s="78"/>
      <c r="AK19" s="78" t="s">
        <v>927</v>
      </c>
      <c r="AL19" s="78"/>
      <c r="AM19" s="78"/>
      <c r="AN19" s="80">
        <v>42597.245405092595</v>
      </c>
      <c r="AO19" s="84" t="s">
        <v>991</v>
      </c>
      <c r="AP19" s="78" t="b">
        <v>1</v>
      </c>
      <c r="AQ19" s="78" t="b">
        <v>0</v>
      </c>
      <c r="AR19" s="78" t="b">
        <v>1</v>
      </c>
      <c r="AS19" s="78"/>
      <c r="AT19" s="78">
        <v>0</v>
      </c>
      <c r="AU19" s="78"/>
      <c r="AV19" s="78" t="b">
        <v>0</v>
      </c>
      <c r="AW19" s="78" t="s">
        <v>1047</v>
      </c>
      <c r="AX19" s="84" t="s">
        <v>1064</v>
      </c>
      <c r="AY19" s="78" t="s">
        <v>66</v>
      </c>
      <c r="AZ19" s="78" t="str">
        <f>REPLACE(INDEX(GroupVertices[Group],MATCH(Vertices[[#This Row],[Vertex]],GroupVertices[Vertex],0)),1,1,"")</f>
        <v>9</v>
      </c>
      <c r="BA19" s="48" t="s">
        <v>390</v>
      </c>
      <c r="BB19" s="48" t="s">
        <v>390</v>
      </c>
      <c r="BC19" s="48" t="s">
        <v>443</v>
      </c>
      <c r="BD19" s="48" t="s">
        <v>443</v>
      </c>
      <c r="BE19" s="48"/>
      <c r="BF19" s="48"/>
      <c r="BG19" s="116" t="s">
        <v>1510</v>
      </c>
      <c r="BH19" s="116" t="s">
        <v>1510</v>
      </c>
      <c r="BI19" s="116" t="s">
        <v>1565</v>
      </c>
      <c r="BJ19" s="116" t="s">
        <v>1565</v>
      </c>
      <c r="BK19" s="116">
        <v>0</v>
      </c>
      <c r="BL19" s="120">
        <v>0</v>
      </c>
      <c r="BM19" s="116">
        <v>0</v>
      </c>
      <c r="BN19" s="120">
        <v>0</v>
      </c>
      <c r="BO19" s="116">
        <v>0</v>
      </c>
      <c r="BP19" s="120">
        <v>0</v>
      </c>
      <c r="BQ19" s="116">
        <v>35</v>
      </c>
      <c r="BR19" s="120">
        <v>100</v>
      </c>
      <c r="BS19" s="116">
        <v>35</v>
      </c>
      <c r="BT19" s="2"/>
      <c r="BU19" s="3"/>
      <c r="BV19" s="3"/>
      <c r="BW19" s="3"/>
      <c r="BX19" s="3"/>
    </row>
    <row r="20" spans="1:76" ht="15">
      <c r="A20" s="64" t="s">
        <v>251</v>
      </c>
      <c r="B20" s="65"/>
      <c r="C20" s="65" t="s">
        <v>64</v>
      </c>
      <c r="D20" s="66">
        <v>227.48963317384369</v>
      </c>
      <c r="E20" s="68"/>
      <c r="F20" s="100" t="s">
        <v>491</v>
      </c>
      <c r="G20" s="65"/>
      <c r="H20" s="69" t="s">
        <v>251</v>
      </c>
      <c r="I20" s="70"/>
      <c r="J20" s="70"/>
      <c r="K20" s="69" t="s">
        <v>1132</v>
      </c>
      <c r="L20" s="73">
        <v>1</v>
      </c>
      <c r="M20" s="74">
        <v>9086.1611328125</v>
      </c>
      <c r="N20" s="74">
        <v>2426.22802734375</v>
      </c>
      <c r="O20" s="75"/>
      <c r="P20" s="76"/>
      <c r="Q20" s="76"/>
      <c r="R20" s="86"/>
      <c r="S20" s="48">
        <v>2</v>
      </c>
      <c r="T20" s="48">
        <v>1</v>
      </c>
      <c r="U20" s="49">
        <v>0</v>
      </c>
      <c r="V20" s="49">
        <v>1</v>
      </c>
      <c r="W20" s="49">
        <v>0</v>
      </c>
      <c r="X20" s="49">
        <v>1.298235</v>
      </c>
      <c r="Y20" s="49">
        <v>0</v>
      </c>
      <c r="Z20" s="49">
        <v>0</v>
      </c>
      <c r="AA20" s="71">
        <v>20</v>
      </c>
      <c r="AB20" s="71"/>
      <c r="AC20" s="72"/>
      <c r="AD20" s="78" t="s">
        <v>820</v>
      </c>
      <c r="AE20" s="78">
        <v>2017</v>
      </c>
      <c r="AF20" s="78">
        <v>1081</v>
      </c>
      <c r="AG20" s="78">
        <v>12175</v>
      </c>
      <c r="AH20" s="78">
        <v>25428</v>
      </c>
      <c r="AI20" s="78"/>
      <c r="AJ20" s="78" t="s">
        <v>878</v>
      </c>
      <c r="AK20" s="78" t="s">
        <v>928</v>
      </c>
      <c r="AL20" s="78"/>
      <c r="AM20" s="78"/>
      <c r="AN20" s="80">
        <v>43026.883738425924</v>
      </c>
      <c r="AO20" s="84" t="s">
        <v>992</v>
      </c>
      <c r="AP20" s="78" t="b">
        <v>1</v>
      </c>
      <c r="AQ20" s="78" t="b">
        <v>0</v>
      </c>
      <c r="AR20" s="78" t="b">
        <v>1</v>
      </c>
      <c r="AS20" s="78"/>
      <c r="AT20" s="78">
        <v>1</v>
      </c>
      <c r="AU20" s="78"/>
      <c r="AV20" s="78" t="b">
        <v>0</v>
      </c>
      <c r="AW20" s="78" t="s">
        <v>1047</v>
      </c>
      <c r="AX20" s="84" t="s">
        <v>1065</v>
      </c>
      <c r="AY20" s="78" t="s">
        <v>66</v>
      </c>
      <c r="AZ20" s="78" t="str">
        <f>REPLACE(INDEX(GroupVertices[Group],MATCH(Vertices[[#This Row],[Vertex]],GroupVertices[Vertex],0)),1,1,"")</f>
        <v>9</v>
      </c>
      <c r="BA20" s="48" t="s">
        <v>1487</v>
      </c>
      <c r="BB20" s="48" t="s">
        <v>1487</v>
      </c>
      <c r="BC20" s="48" t="s">
        <v>443</v>
      </c>
      <c r="BD20" s="48" t="s">
        <v>443</v>
      </c>
      <c r="BE20" s="48"/>
      <c r="BF20" s="48"/>
      <c r="BG20" s="116" t="s">
        <v>1511</v>
      </c>
      <c r="BH20" s="116" t="s">
        <v>1511</v>
      </c>
      <c r="BI20" s="116" t="s">
        <v>1566</v>
      </c>
      <c r="BJ20" s="116" t="s">
        <v>1566</v>
      </c>
      <c r="BK20" s="116">
        <v>0</v>
      </c>
      <c r="BL20" s="120">
        <v>0</v>
      </c>
      <c r="BM20" s="116">
        <v>0</v>
      </c>
      <c r="BN20" s="120">
        <v>0</v>
      </c>
      <c r="BO20" s="116">
        <v>0</v>
      </c>
      <c r="BP20" s="120">
        <v>0</v>
      </c>
      <c r="BQ20" s="116">
        <v>38</v>
      </c>
      <c r="BR20" s="120">
        <v>100</v>
      </c>
      <c r="BS20" s="116">
        <v>38</v>
      </c>
      <c r="BT20" s="2"/>
      <c r="BU20" s="3"/>
      <c r="BV20" s="3"/>
      <c r="BW20" s="3"/>
      <c r="BX20" s="3"/>
    </row>
    <row r="21" spans="1:76" ht="15">
      <c r="A21" s="64" t="s">
        <v>226</v>
      </c>
      <c r="B21" s="65"/>
      <c r="C21" s="65" t="s">
        <v>64</v>
      </c>
      <c r="D21" s="66">
        <v>167.04233724807887</v>
      </c>
      <c r="E21" s="68"/>
      <c r="F21" s="100" t="s">
        <v>466</v>
      </c>
      <c r="G21" s="65"/>
      <c r="H21" s="69" t="s">
        <v>226</v>
      </c>
      <c r="I21" s="70"/>
      <c r="J21" s="70"/>
      <c r="K21" s="69" t="s">
        <v>1133</v>
      </c>
      <c r="L21" s="73">
        <v>1</v>
      </c>
      <c r="M21" s="74">
        <v>5996.80126953125</v>
      </c>
      <c r="N21" s="74">
        <v>1159.5211181640625</v>
      </c>
      <c r="O21" s="75"/>
      <c r="P21" s="76"/>
      <c r="Q21" s="76"/>
      <c r="R21" s="86"/>
      <c r="S21" s="48">
        <v>0</v>
      </c>
      <c r="T21" s="48">
        <v>2</v>
      </c>
      <c r="U21" s="49">
        <v>0</v>
      </c>
      <c r="V21" s="49">
        <v>0.025</v>
      </c>
      <c r="W21" s="49">
        <v>0.050326</v>
      </c>
      <c r="X21" s="49">
        <v>0.622589</v>
      </c>
      <c r="Y21" s="49">
        <v>0.5</v>
      </c>
      <c r="Z21" s="49">
        <v>0</v>
      </c>
      <c r="AA21" s="71">
        <v>21</v>
      </c>
      <c r="AB21" s="71"/>
      <c r="AC21" s="72"/>
      <c r="AD21" s="78" t="s">
        <v>821</v>
      </c>
      <c r="AE21" s="78">
        <v>923</v>
      </c>
      <c r="AF21" s="78">
        <v>86</v>
      </c>
      <c r="AG21" s="78">
        <v>1888</v>
      </c>
      <c r="AH21" s="78">
        <v>3493</v>
      </c>
      <c r="AI21" s="78"/>
      <c r="AJ21" s="78"/>
      <c r="AK21" s="78"/>
      <c r="AL21" s="78"/>
      <c r="AM21" s="78"/>
      <c r="AN21" s="80">
        <v>41158.74675925926</v>
      </c>
      <c r="AO21" s="78"/>
      <c r="AP21" s="78" t="b">
        <v>1</v>
      </c>
      <c r="AQ21" s="78" t="b">
        <v>0</v>
      </c>
      <c r="AR21" s="78" t="b">
        <v>0</v>
      </c>
      <c r="AS21" s="78"/>
      <c r="AT21" s="78">
        <v>1</v>
      </c>
      <c r="AU21" s="84" t="s">
        <v>1031</v>
      </c>
      <c r="AV21" s="78" t="b">
        <v>0</v>
      </c>
      <c r="AW21" s="78" t="s">
        <v>1047</v>
      </c>
      <c r="AX21" s="84" t="s">
        <v>1066</v>
      </c>
      <c r="AY21" s="78" t="s">
        <v>66</v>
      </c>
      <c r="AZ21" s="78" t="str">
        <f>REPLACE(INDEX(GroupVertices[Group],MATCH(Vertices[[#This Row],[Vertex]],GroupVertices[Vertex],0)),1,1,"")</f>
        <v>4</v>
      </c>
      <c r="BA21" s="48"/>
      <c r="BB21" s="48"/>
      <c r="BC21" s="48"/>
      <c r="BD21" s="48"/>
      <c r="BE21" s="48"/>
      <c r="BF21" s="48"/>
      <c r="BG21" s="116" t="s">
        <v>1512</v>
      </c>
      <c r="BH21" s="116" t="s">
        <v>1512</v>
      </c>
      <c r="BI21" s="116" t="s">
        <v>1567</v>
      </c>
      <c r="BJ21" s="116" t="s">
        <v>1567</v>
      </c>
      <c r="BK21" s="116">
        <v>0</v>
      </c>
      <c r="BL21" s="120">
        <v>0</v>
      </c>
      <c r="BM21" s="116">
        <v>0</v>
      </c>
      <c r="BN21" s="120">
        <v>0</v>
      </c>
      <c r="BO21" s="116">
        <v>0</v>
      </c>
      <c r="BP21" s="120">
        <v>0</v>
      </c>
      <c r="BQ21" s="116">
        <v>70</v>
      </c>
      <c r="BR21" s="120">
        <v>100</v>
      </c>
      <c r="BS21" s="116">
        <v>70</v>
      </c>
      <c r="BT21" s="2"/>
      <c r="BU21" s="3"/>
      <c r="BV21" s="3"/>
      <c r="BW21" s="3"/>
      <c r="BX21" s="3"/>
    </row>
    <row r="22" spans="1:76" ht="15">
      <c r="A22" s="64" t="s">
        <v>232</v>
      </c>
      <c r="B22" s="65"/>
      <c r="C22" s="65" t="s">
        <v>64</v>
      </c>
      <c r="D22" s="66">
        <v>1000</v>
      </c>
      <c r="E22" s="68"/>
      <c r="F22" s="100" t="s">
        <v>472</v>
      </c>
      <c r="G22" s="65"/>
      <c r="H22" s="69" t="s">
        <v>232</v>
      </c>
      <c r="I22" s="70"/>
      <c r="J22" s="70"/>
      <c r="K22" s="69" t="s">
        <v>1134</v>
      </c>
      <c r="L22" s="73">
        <v>3057.157205240175</v>
      </c>
      <c r="M22" s="74">
        <v>4733.64697265625</v>
      </c>
      <c r="N22" s="74">
        <v>1590.0264892578125</v>
      </c>
      <c r="O22" s="75"/>
      <c r="P22" s="76"/>
      <c r="Q22" s="76"/>
      <c r="R22" s="86"/>
      <c r="S22" s="48">
        <v>4</v>
      </c>
      <c r="T22" s="48">
        <v>2</v>
      </c>
      <c r="U22" s="49">
        <v>70</v>
      </c>
      <c r="V22" s="49">
        <v>0.028571</v>
      </c>
      <c r="W22" s="49">
        <v>0.078042</v>
      </c>
      <c r="X22" s="49">
        <v>1.74615</v>
      </c>
      <c r="Y22" s="49">
        <v>0.13333333333333333</v>
      </c>
      <c r="Z22" s="49">
        <v>0</v>
      </c>
      <c r="AA22" s="71">
        <v>22</v>
      </c>
      <c r="AB22" s="71"/>
      <c r="AC22" s="72"/>
      <c r="AD22" s="78" t="s">
        <v>822</v>
      </c>
      <c r="AE22" s="78">
        <v>4097</v>
      </c>
      <c r="AF22" s="78">
        <v>80941</v>
      </c>
      <c r="AG22" s="78">
        <v>84155</v>
      </c>
      <c r="AH22" s="78">
        <v>19015</v>
      </c>
      <c r="AI22" s="78"/>
      <c r="AJ22" s="78" t="s">
        <v>879</v>
      </c>
      <c r="AK22" s="78"/>
      <c r="AL22" s="84" t="s">
        <v>961</v>
      </c>
      <c r="AM22" s="78"/>
      <c r="AN22" s="80">
        <v>39953.65491898148</v>
      </c>
      <c r="AO22" s="84" t="s">
        <v>993</v>
      </c>
      <c r="AP22" s="78" t="b">
        <v>0</v>
      </c>
      <c r="AQ22" s="78" t="b">
        <v>0</v>
      </c>
      <c r="AR22" s="78" t="b">
        <v>1</v>
      </c>
      <c r="AS22" s="78"/>
      <c r="AT22" s="78">
        <v>371</v>
      </c>
      <c r="AU22" s="84" t="s">
        <v>1035</v>
      </c>
      <c r="AV22" s="78" t="b">
        <v>0</v>
      </c>
      <c r="AW22" s="78" t="s">
        <v>1047</v>
      </c>
      <c r="AX22" s="84" t="s">
        <v>1067</v>
      </c>
      <c r="AY22" s="78" t="s">
        <v>66</v>
      </c>
      <c r="AZ22" s="78" t="str">
        <f>REPLACE(INDEX(GroupVertices[Group],MATCH(Vertices[[#This Row],[Vertex]],GroupVertices[Vertex],0)),1,1,"")</f>
        <v>4</v>
      </c>
      <c r="BA22" s="48" t="s">
        <v>391</v>
      </c>
      <c r="BB22" s="48" t="s">
        <v>391</v>
      </c>
      <c r="BC22" s="48" t="s">
        <v>443</v>
      </c>
      <c r="BD22" s="48" t="s">
        <v>443</v>
      </c>
      <c r="BE22" s="48"/>
      <c r="BF22" s="48"/>
      <c r="BG22" s="116" t="s">
        <v>1513</v>
      </c>
      <c r="BH22" s="116" t="s">
        <v>1545</v>
      </c>
      <c r="BI22" s="116" t="s">
        <v>1568</v>
      </c>
      <c r="BJ22" s="116" t="s">
        <v>1602</v>
      </c>
      <c r="BK22" s="116">
        <v>0</v>
      </c>
      <c r="BL22" s="120">
        <v>0</v>
      </c>
      <c r="BM22" s="116">
        <v>0</v>
      </c>
      <c r="BN22" s="120">
        <v>0</v>
      </c>
      <c r="BO22" s="116">
        <v>0</v>
      </c>
      <c r="BP22" s="120">
        <v>0</v>
      </c>
      <c r="BQ22" s="116">
        <v>106</v>
      </c>
      <c r="BR22" s="120">
        <v>100</v>
      </c>
      <c r="BS22" s="116">
        <v>106</v>
      </c>
      <c r="BT22" s="2"/>
      <c r="BU22" s="3"/>
      <c r="BV22" s="3"/>
      <c r="BW22" s="3"/>
      <c r="BX22" s="3"/>
    </row>
    <row r="23" spans="1:76" ht="15">
      <c r="A23" s="64" t="s">
        <v>227</v>
      </c>
      <c r="B23" s="65"/>
      <c r="C23" s="65" t="s">
        <v>64</v>
      </c>
      <c r="D23" s="66">
        <v>162.42525735827172</v>
      </c>
      <c r="E23" s="68"/>
      <c r="F23" s="100" t="s">
        <v>467</v>
      </c>
      <c r="G23" s="65"/>
      <c r="H23" s="69" t="s">
        <v>227</v>
      </c>
      <c r="I23" s="70"/>
      <c r="J23" s="70"/>
      <c r="K23" s="69" t="s">
        <v>1135</v>
      </c>
      <c r="L23" s="73">
        <v>1</v>
      </c>
      <c r="M23" s="74">
        <v>3633.884033203125</v>
      </c>
      <c r="N23" s="74">
        <v>912.09423828125</v>
      </c>
      <c r="O23" s="75"/>
      <c r="P23" s="76"/>
      <c r="Q23" s="76"/>
      <c r="R23" s="86"/>
      <c r="S23" s="48">
        <v>0</v>
      </c>
      <c r="T23" s="48">
        <v>2</v>
      </c>
      <c r="U23" s="49">
        <v>0</v>
      </c>
      <c r="V23" s="49">
        <v>0.025</v>
      </c>
      <c r="W23" s="49">
        <v>0.050326</v>
      </c>
      <c r="X23" s="49">
        <v>0.622589</v>
      </c>
      <c r="Y23" s="49">
        <v>0.5</v>
      </c>
      <c r="Z23" s="49">
        <v>0</v>
      </c>
      <c r="AA23" s="71">
        <v>23</v>
      </c>
      <c r="AB23" s="71"/>
      <c r="AC23" s="72"/>
      <c r="AD23" s="78" t="s">
        <v>823</v>
      </c>
      <c r="AE23" s="78">
        <v>95</v>
      </c>
      <c r="AF23" s="78">
        <v>10</v>
      </c>
      <c r="AG23" s="78">
        <v>207</v>
      </c>
      <c r="AH23" s="78">
        <v>290</v>
      </c>
      <c r="AI23" s="78"/>
      <c r="AJ23" s="78" t="s">
        <v>880</v>
      </c>
      <c r="AK23" s="78"/>
      <c r="AL23" s="78"/>
      <c r="AM23" s="78"/>
      <c r="AN23" s="80">
        <v>43502.77997685185</v>
      </c>
      <c r="AO23" s="84" t="s">
        <v>994</v>
      </c>
      <c r="AP23" s="78" t="b">
        <v>1</v>
      </c>
      <c r="AQ23" s="78" t="b">
        <v>0</v>
      </c>
      <c r="AR23" s="78" t="b">
        <v>0</v>
      </c>
      <c r="AS23" s="78"/>
      <c r="AT23" s="78">
        <v>0</v>
      </c>
      <c r="AU23" s="78"/>
      <c r="AV23" s="78" t="b">
        <v>0</v>
      </c>
      <c r="AW23" s="78" t="s">
        <v>1047</v>
      </c>
      <c r="AX23" s="84" t="s">
        <v>1068</v>
      </c>
      <c r="AY23" s="78" t="s">
        <v>66</v>
      </c>
      <c r="AZ23" s="78" t="str">
        <f>REPLACE(INDEX(GroupVertices[Group],MATCH(Vertices[[#This Row],[Vertex]],GroupVertices[Vertex],0)),1,1,"")</f>
        <v>4</v>
      </c>
      <c r="BA23" s="48"/>
      <c r="BB23" s="48"/>
      <c r="BC23" s="48"/>
      <c r="BD23" s="48"/>
      <c r="BE23" s="48"/>
      <c r="BF23" s="48"/>
      <c r="BG23" s="116" t="s">
        <v>1514</v>
      </c>
      <c r="BH23" s="116" t="s">
        <v>1514</v>
      </c>
      <c r="BI23" s="116" t="s">
        <v>1569</v>
      </c>
      <c r="BJ23" s="116" t="s">
        <v>1569</v>
      </c>
      <c r="BK23" s="116">
        <v>0</v>
      </c>
      <c r="BL23" s="120">
        <v>0</v>
      </c>
      <c r="BM23" s="116">
        <v>0</v>
      </c>
      <c r="BN23" s="120">
        <v>0</v>
      </c>
      <c r="BO23" s="116">
        <v>0</v>
      </c>
      <c r="BP23" s="120">
        <v>0</v>
      </c>
      <c r="BQ23" s="116">
        <v>73</v>
      </c>
      <c r="BR23" s="120">
        <v>100</v>
      </c>
      <c r="BS23" s="116">
        <v>73</v>
      </c>
      <c r="BT23" s="2"/>
      <c r="BU23" s="3"/>
      <c r="BV23" s="3"/>
      <c r="BW23" s="3"/>
      <c r="BX23" s="3"/>
    </row>
    <row r="24" spans="1:76" ht="15">
      <c r="A24" s="64" t="s">
        <v>228</v>
      </c>
      <c r="B24" s="65"/>
      <c r="C24" s="65" t="s">
        <v>64</v>
      </c>
      <c r="D24" s="66">
        <v>204.70798898071627</v>
      </c>
      <c r="E24" s="68"/>
      <c r="F24" s="100" t="s">
        <v>468</v>
      </c>
      <c r="G24" s="65"/>
      <c r="H24" s="69" t="s">
        <v>228</v>
      </c>
      <c r="I24" s="70"/>
      <c r="J24" s="70"/>
      <c r="K24" s="69" t="s">
        <v>1136</v>
      </c>
      <c r="L24" s="73">
        <v>1</v>
      </c>
      <c r="M24" s="74">
        <v>5754.29736328125</v>
      </c>
      <c r="N24" s="74">
        <v>3752.56591796875</v>
      </c>
      <c r="O24" s="75"/>
      <c r="P24" s="76"/>
      <c r="Q24" s="76"/>
      <c r="R24" s="86"/>
      <c r="S24" s="48">
        <v>0</v>
      </c>
      <c r="T24" s="48">
        <v>1</v>
      </c>
      <c r="U24" s="49">
        <v>0</v>
      </c>
      <c r="V24" s="49">
        <v>0.014925</v>
      </c>
      <c r="W24" s="49">
        <v>0.003806</v>
      </c>
      <c r="X24" s="49">
        <v>0.462532</v>
      </c>
      <c r="Y24" s="49">
        <v>0</v>
      </c>
      <c r="Z24" s="49">
        <v>0</v>
      </c>
      <c r="AA24" s="71">
        <v>24</v>
      </c>
      <c r="AB24" s="71"/>
      <c r="AC24" s="72"/>
      <c r="AD24" s="78" t="s">
        <v>824</v>
      </c>
      <c r="AE24" s="78">
        <v>547</v>
      </c>
      <c r="AF24" s="78">
        <v>706</v>
      </c>
      <c r="AG24" s="78">
        <v>24883</v>
      </c>
      <c r="AH24" s="78">
        <v>11738</v>
      </c>
      <c r="AI24" s="78"/>
      <c r="AJ24" s="78" t="s">
        <v>881</v>
      </c>
      <c r="AK24" s="78" t="s">
        <v>929</v>
      </c>
      <c r="AL24" s="84" t="s">
        <v>962</v>
      </c>
      <c r="AM24" s="78"/>
      <c r="AN24" s="80">
        <v>41512.69222222222</v>
      </c>
      <c r="AO24" s="84" t="s">
        <v>995</v>
      </c>
      <c r="AP24" s="78" t="b">
        <v>0</v>
      </c>
      <c r="AQ24" s="78" t="b">
        <v>0</v>
      </c>
      <c r="AR24" s="78" t="b">
        <v>1</v>
      </c>
      <c r="AS24" s="78"/>
      <c r="AT24" s="78">
        <v>6</v>
      </c>
      <c r="AU24" s="84" t="s">
        <v>1031</v>
      </c>
      <c r="AV24" s="78" t="b">
        <v>0</v>
      </c>
      <c r="AW24" s="78" t="s">
        <v>1047</v>
      </c>
      <c r="AX24" s="84" t="s">
        <v>1069</v>
      </c>
      <c r="AY24" s="78" t="s">
        <v>66</v>
      </c>
      <c r="AZ24" s="78" t="str">
        <f>REPLACE(INDEX(GroupVertices[Group],MATCH(Vertices[[#This Row],[Vertex]],GroupVertices[Vertex],0)),1,1,"")</f>
        <v>4</v>
      </c>
      <c r="BA24" s="48" t="s">
        <v>391</v>
      </c>
      <c r="BB24" s="48" t="s">
        <v>391</v>
      </c>
      <c r="BC24" s="48" t="s">
        <v>443</v>
      </c>
      <c r="BD24" s="48" t="s">
        <v>443</v>
      </c>
      <c r="BE24" s="48"/>
      <c r="BF24" s="48"/>
      <c r="BG24" s="116" t="s">
        <v>1515</v>
      </c>
      <c r="BH24" s="116" t="s">
        <v>1515</v>
      </c>
      <c r="BI24" s="116" t="s">
        <v>1570</v>
      </c>
      <c r="BJ24" s="116" t="s">
        <v>1570</v>
      </c>
      <c r="BK24" s="116">
        <v>0</v>
      </c>
      <c r="BL24" s="120">
        <v>0</v>
      </c>
      <c r="BM24" s="116">
        <v>0</v>
      </c>
      <c r="BN24" s="120">
        <v>0</v>
      </c>
      <c r="BO24" s="116">
        <v>0</v>
      </c>
      <c r="BP24" s="120">
        <v>0</v>
      </c>
      <c r="BQ24" s="116">
        <v>38</v>
      </c>
      <c r="BR24" s="120">
        <v>100</v>
      </c>
      <c r="BS24" s="116">
        <v>38</v>
      </c>
      <c r="BT24" s="2"/>
      <c r="BU24" s="3"/>
      <c r="BV24" s="3"/>
      <c r="BW24" s="3"/>
      <c r="BX24" s="3"/>
    </row>
    <row r="25" spans="1:76" ht="15">
      <c r="A25" s="64" t="s">
        <v>231</v>
      </c>
      <c r="B25" s="65"/>
      <c r="C25" s="65" t="s">
        <v>64</v>
      </c>
      <c r="D25" s="66">
        <v>320.37799043062205</v>
      </c>
      <c r="E25" s="68"/>
      <c r="F25" s="100" t="s">
        <v>471</v>
      </c>
      <c r="G25" s="65"/>
      <c r="H25" s="69" t="s">
        <v>231</v>
      </c>
      <c r="I25" s="70"/>
      <c r="J25" s="70"/>
      <c r="K25" s="69" t="s">
        <v>1137</v>
      </c>
      <c r="L25" s="73">
        <v>1485.419213973799</v>
      </c>
      <c r="M25" s="74">
        <v>5260.82470703125</v>
      </c>
      <c r="N25" s="74">
        <v>2707.003173828125</v>
      </c>
      <c r="O25" s="75"/>
      <c r="P25" s="76"/>
      <c r="Q25" s="76"/>
      <c r="R25" s="86"/>
      <c r="S25" s="48">
        <v>3</v>
      </c>
      <c r="T25" s="48">
        <v>1</v>
      </c>
      <c r="U25" s="49">
        <v>34</v>
      </c>
      <c r="V25" s="49">
        <v>0.02</v>
      </c>
      <c r="W25" s="49">
        <v>0.019646</v>
      </c>
      <c r="X25" s="49">
        <v>1.103054</v>
      </c>
      <c r="Y25" s="49">
        <v>0</v>
      </c>
      <c r="Z25" s="49">
        <v>0</v>
      </c>
      <c r="AA25" s="71">
        <v>25</v>
      </c>
      <c r="AB25" s="71"/>
      <c r="AC25" s="72"/>
      <c r="AD25" s="78" t="s">
        <v>825</v>
      </c>
      <c r="AE25" s="78">
        <v>484</v>
      </c>
      <c r="AF25" s="78">
        <v>2610</v>
      </c>
      <c r="AG25" s="78">
        <v>37007</v>
      </c>
      <c r="AH25" s="78">
        <v>19846</v>
      </c>
      <c r="AI25" s="78"/>
      <c r="AJ25" s="78" t="s">
        <v>882</v>
      </c>
      <c r="AK25" s="78" t="s">
        <v>930</v>
      </c>
      <c r="AL25" s="84" t="s">
        <v>963</v>
      </c>
      <c r="AM25" s="78"/>
      <c r="AN25" s="80">
        <v>42212.56983796296</v>
      </c>
      <c r="AO25" s="84" t="s">
        <v>996</v>
      </c>
      <c r="AP25" s="78" t="b">
        <v>0</v>
      </c>
      <c r="AQ25" s="78" t="b">
        <v>0</v>
      </c>
      <c r="AR25" s="78" t="b">
        <v>0</v>
      </c>
      <c r="AS25" s="78"/>
      <c r="AT25" s="78">
        <v>21</v>
      </c>
      <c r="AU25" s="84" t="s">
        <v>1031</v>
      </c>
      <c r="AV25" s="78" t="b">
        <v>0</v>
      </c>
      <c r="AW25" s="78" t="s">
        <v>1047</v>
      </c>
      <c r="AX25" s="84" t="s">
        <v>1070</v>
      </c>
      <c r="AY25" s="78" t="s">
        <v>66</v>
      </c>
      <c r="AZ25" s="78" t="str">
        <f>REPLACE(INDEX(GroupVertices[Group],MATCH(Vertices[[#This Row],[Vertex]],GroupVertices[Vertex],0)),1,1,"")</f>
        <v>4</v>
      </c>
      <c r="BA25" s="48" t="s">
        <v>391</v>
      </c>
      <c r="BB25" s="48" t="s">
        <v>391</v>
      </c>
      <c r="BC25" s="48" t="s">
        <v>443</v>
      </c>
      <c r="BD25" s="48" t="s">
        <v>443</v>
      </c>
      <c r="BE25" s="48"/>
      <c r="BF25" s="48"/>
      <c r="BG25" s="116" t="s">
        <v>1516</v>
      </c>
      <c r="BH25" s="116" t="s">
        <v>1516</v>
      </c>
      <c r="BI25" s="116" t="s">
        <v>1571</v>
      </c>
      <c r="BJ25" s="116" t="s">
        <v>1571</v>
      </c>
      <c r="BK25" s="116">
        <v>0</v>
      </c>
      <c r="BL25" s="120">
        <v>0</v>
      </c>
      <c r="BM25" s="116">
        <v>0</v>
      </c>
      <c r="BN25" s="120">
        <v>0</v>
      </c>
      <c r="BO25" s="116">
        <v>0</v>
      </c>
      <c r="BP25" s="120">
        <v>0</v>
      </c>
      <c r="BQ25" s="116">
        <v>36</v>
      </c>
      <c r="BR25" s="120">
        <v>100</v>
      </c>
      <c r="BS25" s="116">
        <v>36</v>
      </c>
      <c r="BT25" s="2"/>
      <c r="BU25" s="3"/>
      <c r="BV25" s="3"/>
      <c r="BW25" s="3"/>
      <c r="BX25" s="3"/>
    </row>
    <row r="26" spans="1:76" ht="15">
      <c r="A26" s="64" t="s">
        <v>229</v>
      </c>
      <c r="B26" s="65"/>
      <c r="C26" s="65" t="s">
        <v>64</v>
      </c>
      <c r="D26" s="66">
        <v>176.7017543859649</v>
      </c>
      <c r="E26" s="68"/>
      <c r="F26" s="100" t="s">
        <v>469</v>
      </c>
      <c r="G26" s="65"/>
      <c r="H26" s="69" t="s">
        <v>229</v>
      </c>
      <c r="I26" s="70"/>
      <c r="J26" s="70"/>
      <c r="K26" s="69" t="s">
        <v>1138</v>
      </c>
      <c r="L26" s="73">
        <v>1</v>
      </c>
      <c r="M26" s="74">
        <v>4929.564453125</v>
      </c>
      <c r="N26" s="74">
        <v>366.66900634765625</v>
      </c>
      <c r="O26" s="75"/>
      <c r="P26" s="76"/>
      <c r="Q26" s="76"/>
      <c r="R26" s="86"/>
      <c r="S26" s="48">
        <v>0</v>
      </c>
      <c r="T26" s="48">
        <v>2</v>
      </c>
      <c r="U26" s="49">
        <v>0</v>
      </c>
      <c r="V26" s="49">
        <v>0.025</v>
      </c>
      <c r="W26" s="49">
        <v>0.050326</v>
      </c>
      <c r="X26" s="49">
        <v>0.622589</v>
      </c>
      <c r="Y26" s="49">
        <v>0.5</v>
      </c>
      <c r="Z26" s="49">
        <v>0</v>
      </c>
      <c r="AA26" s="71">
        <v>26</v>
      </c>
      <c r="AB26" s="71"/>
      <c r="AC26" s="72"/>
      <c r="AD26" s="78" t="s">
        <v>229</v>
      </c>
      <c r="AE26" s="78">
        <v>110</v>
      </c>
      <c r="AF26" s="78">
        <v>245</v>
      </c>
      <c r="AG26" s="78">
        <v>2643</v>
      </c>
      <c r="AH26" s="78">
        <v>5078</v>
      </c>
      <c r="AI26" s="78"/>
      <c r="AJ26" s="78" t="s">
        <v>883</v>
      </c>
      <c r="AK26" s="78"/>
      <c r="AL26" s="78"/>
      <c r="AM26" s="78"/>
      <c r="AN26" s="80">
        <v>43563.03922453704</v>
      </c>
      <c r="AO26" s="84" t="s">
        <v>997</v>
      </c>
      <c r="AP26" s="78" t="b">
        <v>1</v>
      </c>
      <c r="AQ26" s="78" t="b">
        <v>0</v>
      </c>
      <c r="AR26" s="78" t="b">
        <v>0</v>
      </c>
      <c r="AS26" s="78"/>
      <c r="AT26" s="78">
        <v>0</v>
      </c>
      <c r="AU26" s="78"/>
      <c r="AV26" s="78" t="b">
        <v>0</v>
      </c>
      <c r="AW26" s="78" t="s">
        <v>1047</v>
      </c>
      <c r="AX26" s="84" t="s">
        <v>1071</v>
      </c>
      <c r="AY26" s="78" t="s">
        <v>66</v>
      </c>
      <c r="AZ26" s="78" t="str">
        <f>REPLACE(INDEX(GroupVertices[Group],MATCH(Vertices[[#This Row],[Vertex]],GroupVertices[Vertex],0)),1,1,"")</f>
        <v>4</v>
      </c>
      <c r="BA26" s="48"/>
      <c r="BB26" s="48"/>
      <c r="BC26" s="48"/>
      <c r="BD26" s="48"/>
      <c r="BE26" s="48"/>
      <c r="BF26" s="48"/>
      <c r="BG26" s="116" t="s">
        <v>1517</v>
      </c>
      <c r="BH26" s="116" t="s">
        <v>1517</v>
      </c>
      <c r="BI26" s="116" t="s">
        <v>1572</v>
      </c>
      <c r="BJ26" s="116" t="s">
        <v>1572</v>
      </c>
      <c r="BK26" s="116">
        <v>0</v>
      </c>
      <c r="BL26" s="120">
        <v>0</v>
      </c>
      <c r="BM26" s="116">
        <v>0</v>
      </c>
      <c r="BN26" s="120">
        <v>0</v>
      </c>
      <c r="BO26" s="116">
        <v>0</v>
      </c>
      <c r="BP26" s="120">
        <v>0</v>
      </c>
      <c r="BQ26" s="116">
        <v>24</v>
      </c>
      <c r="BR26" s="120">
        <v>100</v>
      </c>
      <c r="BS26" s="116">
        <v>24</v>
      </c>
      <c r="BT26" s="2"/>
      <c r="BU26" s="3"/>
      <c r="BV26" s="3"/>
      <c r="BW26" s="3"/>
      <c r="BX26" s="3"/>
    </row>
    <row r="27" spans="1:76" ht="15">
      <c r="A27" s="64" t="s">
        <v>230</v>
      </c>
      <c r="B27" s="65"/>
      <c r="C27" s="65" t="s">
        <v>64</v>
      </c>
      <c r="D27" s="66">
        <v>230.52718573292736</v>
      </c>
      <c r="E27" s="68"/>
      <c r="F27" s="100" t="s">
        <v>470</v>
      </c>
      <c r="G27" s="65"/>
      <c r="H27" s="69" t="s">
        <v>230</v>
      </c>
      <c r="I27" s="70"/>
      <c r="J27" s="70"/>
      <c r="K27" s="69" t="s">
        <v>1139</v>
      </c>
      <c r="L27" s="73">
        <v>1</v>
      </c>
      <c r="M27" s="74">
        <v>6687.11572265625</v>
      </c>
      <c r="N27" s="74">
        <v>1552.785888671875</v>
      </c>
      <c r="O27" s="75"/>
      <c r="P27" s="76"/>
      <c r="Q27" s="76"/>
      <c r="R27" s="86"/>
      <c r="S27" s="48">
        <v>0</v>
      </c>
      <c r="T27" s="48">
        <v>1</v>
      </c>
      <c r="U27" s="49">
        <v>0</v>
      </c>
      <c r="V27" s="49">
        <v>0.333333</v>
      </c>
      <c r="W27" s="49">
        <v>0</v>
      </c>
      <c r="X27" s="49">
        <v>0.638293</v>
      </c>
      <c r="Y27" s="49">
        <v>0</v>
      </c>
      <c r="Z27" s="49">
        <v>0</v>
      </c>
      <c r="AA27" s="71">
        <v>27</v>
      </c>
      <c r="AB27" s="71"/>
      <c r="AC27" s="72"/>
      <c r="AD27" s="78" t="s">
        <v>826</v>
      </c>
      <c r="AE27" s="78">
        <v>1217</v>
      </c>
      <c r="AF27" s="78">
        <v>1131</v>
      </c>
      <c r="AG27" s="78">
        <v>59926</v>
      </c>
      <c r="AH27" s="78">
        <v>2971</v>
      </c>
      <c r="AI27" s="78"/>
      <c r="AJ27" s="78" t="s">
        <v>884</v>
      </c>
      <c r="AK27" s="78"/>
      <c r="AL27" s="84" t="s">
        <v>964</v>
      </c>
      <c r="AM27" s="78"/>
      <c r="AN27" s="80">
        <v>39952.8672337963</v>
      </c>
      <c r="AO27" s="84" t="s">
        <v>998</v>
      </c>
      <c r="AP27" s="78" t="b">
        <v>0</v>
      </c>
      <c r="AQ27" s="78" t="b">
        <v>0</v>
      </c>
      <c r="AR27" s="78" t="b">
        <v>1</v>
      </c>
      <c r="AS27" s="78"/>
      <c r="AT27" s="78">
        <v>77</v>
      </c>
      <c r="AU27" s="84" t="s">
        <v>1031</v>
      </c>
      <c r="AV27" s="78" t="b">
        <v>0</v>
      </c>
      <c r="AW27" s="78" t="s">
        <v>1047</v>
      </c>
      <c r="AX27" s="84" t="s">
        <v>1072</v>
      </c>
      <c r="AY27" s="78" t="s">
        <v>66</v>
      </c>
      <c r="AZ27" s="78" t="str">
        <f>REPLACE(INDEX(GroupVertices[Group],MATCH(Vertices[[#This Row],[Vertex]],GroupVertices[Vertex],0)),1,1,"")</f>
        <v>7</v>
      </c>
      <c r="BA27" s="48" t="s">
        <v>390</v>
      </c>
      <c r="BB27" s="48" t="s">
        <v>390</v>
      </c>
      <c r="BC27" s="48" t="s">
        <v>443</v>
      </c>
      <c r="BD27" s="48" t="s">
        <v>443</v>
      </c>
      <c r="BE27" s="48"/>
      <c r="BF27" s="48"/>
      <c r="BG27" s="116" t="s">
        <v>1518</v>
      </c>
      <c r="BH27" s="116" t="s">
        <v>1518</v>
      </c>
      <c r="BI27" s="116" t="s">
        <v>1573</v>
      </c>
      <c r="BJ27" s="116" t="s">
        <v>1573</v>
      </c>
      <c r="BK27" s="116">
        <v>0</v>
      </c>
      <c r="BL27" s="120">
        <v>0</v>
      </c>
      <c r="BM27" s="116">
        <v>0</v>
      </c>
      <c r="BN27" s="120">
        <v>0</v>
      </c>
      <c r="BO27" s="116">
        <v>0</v>
      </c>
      <c r="BP27" s="120">
        <v>0</v>
      </c>
      <c r="BQ27" s="116">
        <v>46</v>
      </c>
      <c r="BR27" s="120">
        <v>100</v>
      </c>
      <c r="BS27" s="116">
        <v>46</v>
      </c>
      <c r="BT27" s="2"/>
      <c r="BU27" s="3"/>
      <c r="BV27" s="3"/>
      <c r="BW27" s="3"/>
      <c r="BX27" s="3"/>
    </row>
    <row r="28" spans="1:76" ht="15">
      <c r="A28" s="64" t="s">
        <v>239</v>
      </c>
      <c r="B28" s="65"/>
      <c r="C28" s="65" t="s">
        <v>64</v>
      </c>
      <c r="D28" s="66">
        <v>261.267217630854</v>
      </c>
      <c r="E28" s="68"/>
      <c r="F28" s="100" t="s">
        <v>479</v>
      </c>
      <c r="G28" s="65"/>
      <c r="H28" s="69" t="s">
        <v>239</v>
      </c>
      <c r="I28" s="70"/>
      <c r="J28" s="70"/>
      <c r="K28" s="69" t="s">
        <v>1140</v>
      </c>
      <c r="L28" s="73">
        <v>88.31877729257641</v>
      </c>
      <c r="M28" s="74">
        <v>6687.11572265625</v>
      </c>
      <c r="N28" s="74">
        <v>752.8659057617188</v>
      </c>
      <c r="O28" s="75"/>
      <c r="P28" s="76"/>
      <c r="Q28" s="76"/>
      <c r="R28" s="86"/>
      <c r="S28" s="48">
        <v>3</v>
      </c>
      <c r="T28" s="48">
        <v>1</v>
      </c>
      <c r="U28" s="49">
        <v>2</v>
      </c>
      <c r="V28" s="49">
        <v>0.5</v>
      </c>
      <c r="W28" s="49">
        <v>0</v>
      </c>
      <c r="X28" s="49">
        <v>1.72339</v>
      </c>
      <c r="Y28" s="49">
        <v>0</v>
      </c>
      <c r="Z28" s="49">
        <v>0</v>
      </c>
      <c r="AA28" s="71">
        <v>28</v>
      </c>
      <c r="AB28" s="71"/>
      <c r="AC28" s="72"/>
      <c r="AD28" s="78" t="s">
        <v>827</v>
      </c>
      <c r="AE28" s="78">
        <v>362</v>
      </c>
      <c r="AF28" s="78">
        <v>1637</v>
      </c>
      <c r="AG28" s="78">
        <v>31991</v>
      </c>
      <c r="AH28" s="78">
        <v>1771</v>
      </c>
      <c r="AI28" s="78"/>
      <c r="AJ28" s="78" t="s">
        <v>885</v>
      </c>
      <c r="AK28" s="78"/>
      <c r="AL28" s="78"/>
      <c r="AM28" s="78"/>
      <c r="AN28" s="80">
        <v>40513.85412037037</v>
      </c>
      <c r="AO28" s="84" t="s">
        <v>999</v>
      </c>
      <c r="AP28" s="78" t="b">
        <v>1</v>
      </c>
      <c r="AQ28" s="78" t="b">
        <v>0</v>
      </c>
      <c r="AR28" s="78" t="b">
        <v>0</v>
      </c>
      <c r="AS28" s="78"/>
      <c r="AT28" s="78">
        <v>6</v>
      </c>
      <c r="AU28" s="84" t="s">
        <v>1031</v>
      </c>
      <c r="AV28" s="78" t="b">
        <v>0</v>
      </c>
      <c r="AW28" s="78" t="s">
        <v>1047</v>
      </c>
      <c r="AX28" s="84" t="s">
        <v>1073</v>
      </c>
      <c r="AY28" s="78" t="s">
        <v>66</v>
      </c>
      <c r="AZ28" s="78" t="str">
        <f>REPLACE(INDEX(GroupVertices[Group],MATCH(Vertices[[#This Row],[Vertex]],GroupVertices[Vertex],0)),1,1,"")</f>
        <v>7</v>
      </c>
      <c r="BA28" s="48" t="s">
        <v>390</v>
      </c>
      <c r="BB28" s="48" t="s">
        <v>390</v>
      </c>
      <c r="BC28" s="48" t="s">
        <v>443</v>
      </c>
      <c r="BD28" s="48" t="s">
        <v>443</v>
      </c>
      <c r="BE28" s="48"/>
      <c r="BF28" s="48"/>
      <c r="BG28" s="116" t="s">
        <v>1360</v>
      </c>
      <c r="BH28" s="116" t="s">
        <v>1360</v>
      </c>
      <c r="BI28" s="116" t="s">
        <v>1430</v>
      </c>
      <c r="BJ28" s="116" t="s">
        <v>1430</v>
      </c>
      <c r="BK28" s="116">
        <v>0</v>
      </c>
      <c r="BL28" s="120">
        <v>0</v>
      </c>
      <c r="BM28" s="116">
        <v>0</v>
      </c>
      <c r="BN28" s="120">
        <v>0</v>
      </c>
      <c r="BO28" s="116">
        <v>0</v>
      </c>
      <c r="BP28" s="120">
        <v>0</v>
      </c>
      <c r="BQ28" s="116">
        <v>44</v>
      </c>
      <c r="BR28" s="120">
        <v>100</v>
      </c>
      <c r="BS28" s="116">
        <v>44</v>
      </c>
      <c r="BT28" s="2"/>
      <c r="BU28" s="3"/>
      <c r="BV28" s="3"/>
      <c r="BW28" s="3"/>
      <c r="BX28" s="3"/>
    </row>
    <row r="29" spans="1:76" ht="15">
      <c r="A29" s="64" t="s">
        <v>233</v>
      </c>
      <c r="B29" s="65"/>
      <c r="C29" s="65" t="s">
        <v>64</v>
      </c>
      <c r="D29" s="66">
        <v>162.48600840945338</v>
      </c>
      <c r="E29" s="68"/>
      <c r="F29" s="100" t="s">
        <v>473</v>
      </c>
      <c r="G29" s="65"/>
      <c r="H29" s="69" t="s">
        <v>233</v>
      </c>
      <c r="I29" s="70"/>
      <c r="J29" s="70"/>
      <c r="K29" s="69" t="s">
        <v>1141</v>
      </c>
      <c r="L29" s="73">
        <v>1</v>
      </c>
      <c r="M29" s="74">
        <v>3560.397705078125</v>
      </c>
      <c r="N29" s="74">
        <v>2211.022216796875</v>
      </c>
      <c r="O29" s="75"/>
      <c r="P29" s="76"/>
      <c r="Q29" s="76"/>
      <c r="R29" s="86"/>
      <c r="S29" s="48">
        <v>0</v>
      </c>
      <c r="T29" s="48">
        <v>2</v>
      </c>
      <c r="U29" s="49">
        <v>0</v>
      </c>
      <c r="V29" s="49">
        <v>0.025</v>
      </c>
      <c r="W29" s="49">
        <v>0.050326</v>
      </c>
      <c r="X29" s="49">
        <v>0.622589</v>
      </c>
      <c r="Y29" s="49">
        <v>0.5</v>
      </c>
      <c r="Z29" s="49">
        <v>0</v>
      </c>
      <c r="AA29" s="71">
        <v>29</v>
      </c>
      <c r="AB29" s="71"/>
      <c r="AC29" s="72"/>
      <c r="AD29" s="78" t="s">
        <v>828</v>
      </c>
      <c r="AE29" s="78">
        <v>18</v>
      </c>
      <c r="AF29" s="78">
        <v>11</v>
      </c>
      <c r="AG29" s="78">
        <v>216</v>
      </c>
      <c r="AH29" s="78">
        <v>350</v>
      </c>
      <c r="AI29" s="78"/>
      <c r="AJ29" s="78" t="s">
        <v>886</v>
      </c>
      <c r="AK29" s="78"/>
      <c r="AL29" s="78"/>
      <c r="AM29" s="78"/>
      <c r="AN29" s="80">
        <v>42496.30483796296</v>
      </c>
      <c r="AO29" s="84" t="s">
        <v>1000</v>
      </c>
      <c r="AP29" s="78" t="b">
        <v>1</v>
      </c>
      <c r="AQ29" s="78" t="b">
        <v>0</v>
      </c>
      <c r="AR29" s="78" t="b">
        <v>0</v>
      </c>
      <c r="AS29" s="78"/>
      <c r="AT29" s="78">
        <v>0</v>
      </c>
      <c r="AU29" s="78"/>
      <c r="AV29" s="78" t="b">
        <v>0</v>
      </c>
      <c r="AW29" s="78" t="s">
        <v>1047</v>
      </c>
      <c r="AX29" s="84" t="s">
        <v>1074</v>
      </c>
      <c r="AY29" s="78" t="s">
        <v>66</v>
      </c>
      <c r="AZ29" s="78" t="str">
        <f>REPLACE(INDEX(GroupVertices[Group],MATCH(Vertices[[#This Row],[Vertex]],GroupVertices[Vertex],0)),1,1,"")</f>
        <v>4</v>
      </c>
      <c r="BA29" s="48"/>
      <c r="BB29" s="48"/>
      <c r="BC29" s="48"/>
      <c r="BD29" s="48"/>
      <c r="BE29" s="48"/>
      <c r="BF29" s="48"/>
      <c r="BG29" s="116" t="s">
        <v>1519</v>
      </c>
      <c r="BH29" s="116" t="s">
        <v>1519</v>
      </c>
      <c r="BI29" s="116" t="s">
        <v>1574</v>
      </c>
      <c r="BJ29" s="116" t="s">
        <v>1574</v>
      </c>
      <c r="BK29" s="116">
        <v>0</v>
      </c>
      <c r="BL29" s="120">
        <v>0</v>
      </c>
      <c r="BM29" s="116">
        <v>0</v>
      </c>
      <c r="BN29" s="120">
        <v>0</v>
      </c>
      <c r="BO29" s="116">
        <v>0</v>
      </c>
      <c r="BP29" s="120">
        <v>0</v>
      </c>
      <c r="BQ29" s="116">
        <v>16</v>
      </c>
      <c r="BR29" s="120">
        <v>100</v>
      </c>
      <c r="BS29" s="116">
        <v>16</v>
      </c>
      <c r="BT29" s="2"/>
      <c r="BU29" s="3"/>
      <c r="BV29" s="3"/>
      <c r="BW29" s="3"/>
      <c r="BX29" s="3"/>
    </row>
    <row r="30" spans="1:76" ht="15">
      <c r="A30" s="64" t="s">
        <v>234</v>
      </c>
      <c r="B30" s="65"/>
      <c r="C30" s="65" t="s">
        <v>64</v>
      </c>
      <c r="D30" s="66">
        <v>262.29998550094246</v>
      </c>
      <c r="E30" s="68"/>
      <c r="F30" s="100" t="s">
        <v>474</v>
      </c>
      <c r="G30" s="65"/>
      <c r="H30" s="69" t="s">
        <v>234</v>
      </c>
      <c r="I30" s="70"/>
      <c r="J30" s="70"/>
      <c r="K30" s="69" t="s">
        <v>1142</v>
      </c>
      <c r="L30" s="73">
        <v>1</v>
      </c>
      <c r="M30" s="74">
        <v>591.2339477539062</v>
      </c>
      <c r="N30" s="74">
        <v>1127.3380126953125</v>
      </c>
      <c r="O30" s="75"/>
      <c r="P30" s="76"/>
      <c r="Q30" s="76"/>
      <c r="R30" s="86"/>
      <c r="S30" s="48">
        <v>1</v>
      </c>
      <c r="T30" s="48">
        <v>1</v>
      </c>
      <c r="U30" s="49">
        <v>0</v>
      </c>
      <c r="V30" s="49">
        <v>0</v>
      </c>
      <c r="W30" s="49">
        <v>0</v>
      </c>
      <c r="X30" s="49">
        <v>0.999992</v>
      </c>
      <c r="Y30" s="49">
        <v>0</v>
      </c>
      <c r="Z30" s="49" t="s">
        <v>1244</v>
      </c>
      <c r="AA30" s="71">
        <v>30</v>
      </c>
      <c r="AB30" s="71"/>
      <c r="AC30" s="72"/>
      <c r="AD30" s="78" t="s">
        <v>829</v>
      </c>
      <c r="AE30" s="78">
        <v>3913</v>
      </c>
      <c r="AF30" s="78">
        <v>1654</v>
      </c>
      <c r="AG30" s="78">
        <v>9625</v>
      </c>
      <c r="AH30" s="78">
        <v>810</v>
      </c>
      <c r="AI30" s="78"/>
      <c r="AJ30" s="78" t="s">
        <v>887</v>
      </c>
      <c r="AK30" s="78" t="s">
        <v>922</v>
      </c>
      <c r="AL30" s="84" t="s">
        <v>965</v>
      </c>
      <c r="AM30" s="78"/>
      <c r="AN30" s="80">
        <v>40571.5409375</v>
      </c>
      <c r="AO30" s="84" t="s">
        <v>1001</v>
      </c>
      <c r="AP30" s="78" t="b">
        <v>0</v>
      </c>
      <c r="AQ30" s="78" t="b">
        <v>0</v>
      </c>
      <c r="AR30" s="78" t="b">
        <v>1</v>
      </c>
      <c r="AS30" s="78"/>
      <c r="AT30" s="78">
        <v>20</v>
      </c>
      <c r="AU30" s="84" t="s">
        <v>1036</v>
      </c>
      <c r="AV30" s="78" t="b">
        <v>0</v>
      </c>
      <c r="AW30" s="78" t="s">
        <v>1047</v>
      </c>
      <c r="AX30" s="84" t="s">
        <v>1075</v>
      </c>
      <c r="AY30" s="78" t="s">
        <v>66</v>
      </c>
      <c r="AZ30" s="78" t="str">
        <f>REPLACE(INDEX(GroupVertices[Group],MATCH(Vertices[[#This Row],[Vertex]],GroupVertices[Vertex],0)),1,1,"")</f>
        <v>1</v>
      </c>
      <c r="BA30" s="48" t="s">
        <v>1488</v>
      </c>
      <c r="BB30" s="48" t="s">
        <v>1492</v>
      </c>
      <c r="BC30" s="48" t="s">
        <v>443</v>
      </c>
      <c r="BD30" s="48" t="s">
        <v>443</v>
      </c>
      <c r="BE30" s="48"/>
      <c r="BF30" s="48"/>
      <c r="BG30" s="116" t="s">
        <v>1520</v>
      </c>
      <c r="BH30" s="116" t="s">
        <v>1546</v>
      </c>
      <c r="BI30" s="116" t="s">
        <v>1575</v>
      </c>
      <c r="BJ30" s="116" t="s">
        <v>1603</v>
      </c>
      <c r="BK30" s="116">
        <v>0</v>
      </c>
      <c r="BL30" s="120">
        <v>0</v>
      </c>
      <c r="BM30" s="116">
        <v>0</v>
      </c>
      <c r="BN30" s="120">
        <v>0</v>
      </c>
      <c r="BO30" s="116">
        <v>0</v>
      </c>
      <c r="BP30" s="120">
        <v>0</v>
      </c>
      <c r="BQ30" s="116">
        <v>458</v>
      </c>
      <c r="BR30" s="120">
        <v>100</v>
      </c>
      <c r="BS30" s="116">
        <v>458</v>
      </c>
      <c r="BT30" s="2"/>
      <c r="BU30" s="3"/>
      <c r="BV30" s="3"/>
      <c r="BW30" s="3"/>
      <c r="BX30" s="3"/>
    </row>
    <row r="31" spans="1:76" ht="15">
      <c r="A31" s="64" t="s">
        <v>235</v>
      </c>
      <c r="B31" s="65"/>
      <c r="C31" s="65" t="s">
        <v>64</v>
      </c>
      <c r="D31" s="66">
        <v>655.1162824416413</v>
      </c>
      <c r="E31" s="68"/>
      <c r="F31" s="100" t="s">
        <v>475</v>
      </c>
      <c r="G31" s="65"/>
      <c r="H31" s="69" t="s">
        <v>235</v>
      </c>
      <c r="I31" s="70"/>
      <c r="J31" s="70"/>
      <c r="K31" s="69" t="s">
        <v>1143</v>
      </c>
      <c r="L31" s="73">
        <v>1</v>
      </c>
      <c r="M31" s="74">
        <v>3560.397705078125</v>
      </c>
      <c r="N31" s="74">
        <v>6180.6748046875</v>
      </c>
      <c r="O31" s="75"/>
      <c r="P31" s="76"/>
      <c r="Q31" s="76"/>
      <c r="R31" s="86"/>
      <c r="S31" s="48">
        <v>0</v>
      </c>
      <c r="T31" s="48">
        <v>1</v>
      </c>
      <c r="U31" s="49">
        <v>0</v>
      </c>
      <c r="V31" s="49">
        <v>0.052632</v>
      </c>
      <c r="W31" s="49">
        <v>0.000608</v>
      </c>
      <c r="X31" s="49">
        <v>0.564098</v>
      </c>
      <c r="Y31" s="49">
        <v>0</v>
      </c>
      <c r="Z31" s="49">
        <v>0</v>
      </c>
      <c r="AA31" s="71">
        <v>31</v>
      </c>
      <c r="AB31" s="71"/>
      <c r="AC31" s="72"/>
      <c r="AD31" s="78" t="s">
        <v>830</v>
      </c>
      <c r="AE31" s="78">
        <v>910</v>
      </c>
      <c r="AF31" s="78">
        <v>8120</v>
      </c>
      <c r="AG31" s="78">
        <v>64316</v>
      </c>
      <c r="AH31" s="78">
        <v>6832</v>
      </c>
      <c r="AI31" s="78"/>
      <c r="AJ31" s="78" t="s">
        <v>888</v>
      </c>
      <c r="AK31" s="78" t="s">
        <v>931</v>
      </c>
      <c r="AL31" s="84" t="s">
        <v>966</v>
      </c>
      <c r="AM31" s="78"/>
      <c r="AN31" s="80">
        <v>41195.130844907406</v>
      </c>
      <c r="AO31" s="84" t="s">
        <v>1002</v>
      </c>
      <c r="AP31" s="78" t="b">
        <v>0</v>
      </c>
      <c r="AQ31" s="78" t="b">
        <v>0</v>
      </c>
      <c r="AR31" s="78" t="b">
        <v>1</v>
      </c>
      <c r="AS31" s="78"/>
      <c r="AT31" s="78">
        <v>151</v>
      </c>
      <c r="AU31" s="84" t="s">
        <v>1031</v>
      </c>
      <c r="AV31" s="78" t="b">
        <v>0</v>
      </c>
      <c r="AW31" s="78" t="s">
        <v>1047</v>
      </c>
      <c r="AX31" s="84" t="s">
        <v>1076</v>
      </c>
      <c r="AY31" s="78" t="s">
        <v>66</v>
      </c>
      <c r="AZ31" s="78" t="str">
        <f>REPLACE(INDEX(GroupVertices[Group],MATCH(Vertices[[#This Row],[Vertex]],GroupVertices[Vertex],0)),1,1,"")</f>
        <v>2</v>
      </c>
      <c r="BA31" s="48"/>
      <c r="BB31" s="48"/>
      <c r="BC31" s="48"/>
      <c r="BD31" s="48"/>
      <c r="BE31" s="48" t="s">
        <v>444</v>
      </c>
      <c r="BF31" s="48" t="s">
        <v>444</v>
      </c>
      <c r="BG31" s="116" t="s">
        <v>1355</v>
      </c>
      <c r="BH31" s="116" t="s">
        <v>1355</v>
      </c>
      <c r="BI31" s="116" t="s">
        <v>1576</v>
      </c>
      <c r="BJ31" s="116" t="s">
        <v>1576</v>
      </c>
      <c r="BK31" s="116">
        <v>0</v>
      </c>
      <c r="BL31" s="120">
        <v>0</v>
      </c>
      <c r="BM31" s="116">
        <v>0</v>
      </c>
      <c r="BN31" s="120">
        <v>0</v>
      </c>
      <c r="BO31" s="116">
        <v>0</v>
      </c>
      <c r="BP31" s="120">
        <v>0</v>
      </c>
      <c r="BQ31" s="116">
        <v>80</v>
      </c>
      <c r="BR31" s="120">
        <v>100</v>
      </c>
      <c r="BS31" s="116">
        <v>80</v>
      </c>
      <c r="BT31" s="2"/>
      <c r="BU31" s="3"/>
      <c r="BV31" s="3"/>
      <c r="BW31" s="3"/>
      <c r="BX31" s="3"/>
    </row>
    <row r="32" spans="1:76" ht="15">
      <c r="A32" s="64" t="s">
        <v>266</v>
      </c>
      <c r="B32" s="65"/>
      <c r="C32" s="65" t="s">
        <v>64</v>
      </c>
      <c r="D32" s="66">
        <v>226.39611425257357</v>
      </c>
      <c r="E32" s="68"/>
      <c r="F32" s="100" t="s">
        <v>1045</v>
      </c>
      <c r="G32" s="65"/>
      <c r="H32" s="69" t="s">
        <v>266</v>
      </c>
      <c r="I32" s="70"/>
      <c r="J32" s="70"/>
      <c r="K32" s="69" t="s">
        <v>1144</v>
      </c>
      <c r="L32" s="73">
        <v>3930.3449781659388</v>
      </c>
      <c r="M32" s="74">
        <v>4778.935546875</v>
      </c>
      <c r="N32" s="74">
        <v>6876.4921875</v>
      </c>
      <c r="O32" s="75"/>
      <c r="P32" s="76"/>
      <c r="Q32" s="76"/>
      <c r="R32" s="86"/>
      <c r="S32" s="48">
        <v>11</v>
      </c>
      <c r="T32" s="48">
        <v>1</v>
      </c>
      <c r="U32" s="49">
        <v>90</v>
      </c>
      <c r="V32" s="49">
        <v>0.1</v>
      </c>
      <c r="W32" s="49">
        <v>0.002299</v>
      </c>
      <c r="X32" s="49">
        <v>5.358927</v>
      </c>
      <c r="Y32" s="49">
        <v>0</v>
      </c>
      <c r="Z32" s="49">
        <v>0</v>
      </c>
      <c r="AA32" s="71">
        <v>32</v>
      </c>
      <c r="AB32" s="71"/>
      <c r="AC32" s="72"/>
      <c r="AD32" s="78" t="s">
        <v>831</v>
      </c>
      <c r="AE32" s="78">
        <v>1129</v>
      </c>
      <c r="AF32" s="78">
        <v>1063</v>
      </c>
      <c r="AG32" s="78">
        <v>1119</v>
      </c>
      <c r="AH32" s="78">
        <v>809</v>
      </c>
      <c r="AI32" s="78"/>
      <c r="AJ32" s="78"/>
      <c r="AK32" s="78"/>
      <c r="AL32" s="78"/>
      <c r="AM32" s="78"/>
      <c r="AN32" s="80">
        <v>43568.47886574074</v>
      </c>
      <c r="AO32" s="84" t="s">
        <v>1003</v>
      </c>
      <c r="AP32" s="78" t="b">
        <v>1</v>
      </c>
      <c r="AQ32" s="78" t="b">
        <v>0</v>
      </c>
      <c r="AR32" s="78" t="b">
        <v>0</v>
      </c>
      <c r="AS32" s="78"/>
      <c r="AT32" s="78">
        <v>0</v>
      </c>
      <c r="AU32" s="78"/>
      <c r="AV32" s="78" t="b">
        <v>0</v>
      </c>
      <c r="AW32" s="78" t="s">
        <v>1047</v>
      </c>
      <c r="AX32" s="84" t="s">
        <v>1077</v>
      </c>
      <c r="AY32" s="78" t="s">
        <v>66</v>
      </c>
      <c r="AZ32" s="78" t="str">
        <f>REPLACE(INDEX(GroupVertices[Group],MATCH(Vertices[[#This Row],[Vertex]],GroupVertices[Vertex],0)),1,1,"")</f>
        <v>2</v>
      </c>
      <c r="BA32" s="48" t="s">
        <v>1269</v>
      </c>
      <c r="BB32" s="48" t="s">
        <v>1269</v>
      </c>
      <c r="BC32" s="48" t="s">
        <v>443</v>
      </c>
      <c r="BD32" s="48" t="s">
        <v>443</v>
      </c>
      <c r="BE32" s="48" t="s">
        <v>1496</v>
      </c>
      <c r="BF32" s="48" t="s">
        <v>1496</v>
      </c>
      <c r="BG32" s="116" t="s">
        <v>1521</v>
      </c>
      <c r="BH32" s="116" t="s">
        <v>1521</v>
      </c>
      <c r="BI32" s="116" t="s">
        <v>1577</v>
      </c>
      <c r="BJ32" s="116" t="s">
        <v>1577</v>
      </c>
      <c r="BK32" s="116">
        <v>0</v>
      </c>
      <c r="BL32" s="120">
        <v>0</v>
      </c>
      <c r="BM32" s="116">
        <v>0</v>
      </c>
      <c r="BN32" s="120">
        <v>0</v>
      </c>
      <c r="BO32" s="116">
        <v>0</v>
      </c>
      <c r="BP32" s="120">
        <v>0</v>
      </c>
      <c r="BQ32" s="116">
        <v>93</v>
      </c>
      <c r="BR32" s="120">
        <v>100</v>
      </c>
      <c r="BS32" s="116">
        <v>93</v>
      </c>
      <c r="BT32" s="2"/>
      <c r="BU32" s="3"/>
      <c r="BV32" s="3"/>
      <c r="BW32" s="3"/>
      <c r="BX32" s="3"/>
    </row>
    <row r="33" spans="1:76" ht="15">
      <c r="A33" s="64" t="s">
        <v>236</v>
      </c>
      <c r="B33" s="65"/>
      <c r="C33" s="65" t="s">
        <v>64</v>
      </c>
      <c r="D33" s="66">
        <v>180.589821661592</v>
      </c>
      <c r="E33" s="68"/>
      <c r="F33" s="100" t="s">
        <v>476</v>
      </c>
      <c r="G33" s="65"/>
      <c r="H33" s="69" t="s">
        <v>236</v>
      </c>
      <c r="I33" s="70"/>
      <c r="J33" s="70"/>
      <c r="K33" s="69" t="s">
        <v>1145</v>
      </c>
      <c r="L33" s="73">
        <v>1</v>
      </c>
      <c r="M33" s="74">
        <v>3978.88427734375</v>
      </c>
      <c r="N33" s="74">
        <v>4734.76171875</v>
      </c>
      <c r="O33" s="75"/>
      <c r="P33" s="76"/>
      <c r="Q33" s="76"/>
      <c r="R33" s="86"/>
      <c r="S33" s="48">
        <v>0</v>
      </c>
      <c r="T33" s="48">
        <v>1</v>
      </c>
      <c r="U33" s="49">
        <v>0</v>
      </c>
      <c r="V33" s="49">
        <v>0.052632</v>
      </c>
      <c r="W33" s="49">
        <v>0.000608</v>
      </c>
      <c r="X33" s="49">
        <v>0.564098</v>
      </c>
      <c r="Y33" s="49">
        <v>0</v>
      </c>
      <c r="Z33" s="49">
        <v>0</v>
      </c>
      <c r="AA33" s="71">
        <v>33</v>
      </c>
      <c r="AB33" s="71"/>
      <c r="AC33" s="72"/>
      <c r="AD33" s="78" t="s">
        <v>832</v>
      </c>
      <c r="AE33" s="78">
        <v>1235</v>
      </c>
      <c r="AF33" s="78">
        <v>309</v>
      </c>
      <c r="AG33" s="78">
        <v>17921</v>
      </c>
      <c r="AH33" s="78">
        <v>4835</v>
      </c>
      <c r="AI33" s="78"/>
      <c r="AJ33" s="78" t="s">
        <v>889</v>
      </c>
      <c r="AK33" s="78"/>
      <c r="AL33" s="78"/>
      <c r="AM33" s="78"/>
      <c r="AN33" s="80">
        <v>40220.78738425926</v>
      </c>
      <c r="AO33" s="84" t="s">
        <v>1004</v>
      </c>
      <c r="AP33" s="78" t="b">
        <v>0</v>
      </c>
      <c r="AQ33" s="78" t="b">
        <v>0</v>
      </c>
      <c r="AR33" s="78" t="b">
        <v>0</v>
      </c>
      <c r="AS33" s="78"/>
      <c r="AT33" s="78">
        <v>17</v>
      </c>
      <c r="AU33" s="84" t="s">
        <v>1037</v>
      </c>
      <c r="AV33" s="78" t="b">
        <v>0</v>
      </c>
      <c r="AW33" s="78" t="s">
        <v>1047</v>
      </c>
      <c r="AX33" s="84" t="s">
        <v>1078</v>
      </c>
      <c r="AY33" s="78" t="s">
        <v>66</v>
      </c>
      <c r="AZ33" s="78" t="str">
        <f>REPLACE(INDEX(GroupVertices[Group],MATCH(Vertices[[#This Row],[Vertex]],GroupVertices[Vertex],0)),1,1,"")</f>
        <v>2</v>
      </c>
      <c r="BA33" s="48"/>
      <c r="BB33" s="48"/>
      <c r="BC33" s="48"/>
      <c r="BD33" s="48"/>
      <c r="BE33" s="48" t="s">
        <v>444</v>
      </c>
      <c r="BF33" s="48" t="s">
        <v>444</v>
      </c>
      <c r="BG33" s="116" t="s">
        <v>1355</v>
      </c>
      <c r="BH33" s="116" t="s">
        <v>1355</v>
      </c>
      <c r="BI33" s="116" t="s">
        <v>1576</v>
      </c>
      <c r="BJ33" s="116" t="s">
        <v>1576</v>
      </c>
      <c r="BK33" s="116">
        <v>0</v>
      </c>
      <c r="BL33" s="120">
        <v>0</v>
      </c>
      <c r="BM33" s="116">
        <v>0</v>
      </c>
      <c r="BN33" s="120">
        <v>0</v>
      </c>
      <c r="BO33" s="116">
        <v>0</v>
      </c>
      <c r="BP33" s="120">
        <v>0</v>
      </c>
      <c r="BQ33" s="116">
        <v>80</v>
      </c>
      <c r="BR33" s="120">
        <v>100</v>
      </c>
      <c r="BS33" s="116">
        <v>80</v>
      </c>
      <c r="BT33" s="2"/>
      <c r="BU33" s="3"/>
      <c r="BV33" s="3"/>
      <c r="BW33" s="3"/>
      <c r="BX33" s="3"/>
    </row>
    <row r="34" spans="1:76" ht="15">
      <c r="A34" s="64" t="s">
        <v>237</v>
      </c>
      <c r="B34" s="65"/>
      <c r="C34" s="65" t="s">
        <v>64</v>
      </c>
      <c r="D34" s="66">
        <v>169.59388139770914</v>
      </c>
      <c r="E34" s="68"/>
      <c r="F34" s="100" t="s">
        <v>477</v>
      </c>
      <c r="G34" s="65"/>
      <c r="H34" s="69" t="s">
        <v>237</v>
      </c>
      <c r="I34" s="70"/>
      <c r="J34" s="70"/>
      <c r="K34" s="69" t="s">
        <v>1146</v>
      </c>
      <c r="L34" s="73">
        <v>1</v>
      </c>
      <c r="M34" s="74">
        <v>5950.18310546875</v>
      </c>
      <c r="N34" s="74">
        <v>5859.7841796875</v>
      </c>
      <c r="O34" s="75"/>
      <c r="P34" s="76"/>
      <c r="Q34" s="76"/>
      <c r="R34" s="86"/>
      <c r="S34" s="48">
        <v>0</v>
      </c>
      <c r="T34" s="48">
        <v>1</v>
      </c>
      <c r="U34" s="49">
        <v>0</v>
      </c>
      <c r="V34" s="49">
        <v>0.052632</v>
      </c>
      <c r="W34" s="49">
        <v>0.000608</v>
      </c>
      <c r="X34" s="49">
        <v>0.564098</v>
      </c>
      <c r="Y34" s="49">
        <v>0</v>
      </c>
      <c r="Z34" s="49">
        <v>0</v>
      </c>
      <c r="AA34" s="71">
        <v>34</v>
      </c>
      <c r="AB34" s="71"/>
      <c r="AC34" s="72"/>
      <c r="AD34" s="78" t="s">
        <v>833</v>
      </c>
      <c r="AE34" s="78">
        <v>339</v>
      </c>
      <c r="AF34" s="78">
        <v>128</v>
      </c>
      <c r="AG34" s="78">
        <v>12998</v>
      </c>
      <c r="AH34" s="78">
        <v>3548</v>
      </c>
      <c r="AI34" s="78"/>
      <c r="AJ34" s="78" t="s">
        <v>890</v>
      </c>
      <c r="AK34" s="78" t="s">
        <v>932</v>
      </c>
      <c r="AL34" s="78"/>
      <c r="AM34" s="78"/>
      <c r="AN34" s="80">
        <v>42859.65346064815</v>
      </c>
      <c r="AO34" s="78"/>
      <c r="AP34" s="78" t="b">
        <v>1</v>
      </c>
      <c r="AQ34" s="78" t="b">
        <v>0</v>
      </c>
      <c r="AR34" s="78" t="b">
        <v>0</v>
      </c>
      <c r="AS34" s="78"/>
      <c r="AT34" s="78">
        <v>0</v>
      </c>
      <c r="AU34" s="78"/>
      <c r="AV34" s="78" t="b">
        <v>0</v>
      </c>
      <c r="AW34" s="78" t="s">
        <v>1047</v>
      </c>
      <c r="AX34" s="84" t="s">
        <v>1079</v>
      </c>
      <c r="AY34" s="78" t="s">
        <v>66</v>
      </c>
      <c r="AZ34" s="78" t="str">
        <f>REPLACE(INDEX(GroupVertices[Group],MATCH(Vertices[[#This Row],[Vertex]],GroupVertices[Vertex],0)),1,1,"")</f>
        <v>2</v>
      </c>
      <c r="BA34" s="48"/>
      <c r="BB34" s="48"/>
      <c r="BC34" s="48"/>
      <c r="BD34" s="48"/>
      <c r="BE34" s="48" t="s">
        <v>444</v>
      </c>
      <c r="BF34" s="48" t="s">
        <v>444</v>
      </c>
      <c r="BG34" s="116" t="s">
        <v>1355</v>
      </c>
      <c r="BH34" s="116" t="s">
        <v>1355</v>
      </c>
      <c r="BI34" s="116" t="s">
        <v>1576</v>
      </c>
      <c r="BJ34" s="116" t="s">
        <v>1576</v>
      </c>
      <c r="BK34" s="116">
        <v>0</v>
      </c>
      <c r="BL34" s="120">
        <v>0</v>
      </c>
      <c r="BM34" s="116">
        <v>0</v>
      </c>
      <c r="BN34" s="120">
        <v>0</v>
      </c>
      <c r="BO34" s="116">
        <v>0</v>
      </c>
      <c r="BP34" s="120">
        <v>0</v>
      </c>
      <c r="BQ34" s="116">
        <v>80</v>
      </c>
      <c r="BR34" s="120">
        <v>100</v>
      </c>
      <c r="BS34" s="116">
        <v>80</v>
      </c>
      <c r="BT34" s="2"/>
      <c r="BU34" s="3"/>
      <c r="BV34" s="3"/>
      <c r="BW34" s="3"/>
      <c r="BX34" s="3"/>
    </row>
    <row r="35" spans="1:76" ht="15">
      <c r="A35" s="64" t="s">
        <v>238</v>
      </c>
      <c r="B35" s="65"/>
      <c r="C35" s="65" t="s">
        <v>64</v>
      </c>
      <c r="D35" s="66">
        <v>185.51065680730753</v>
      </c>
      <c r="E35" s="68"/>
      <c r="F35" s="100" t="s">
        <v>478</v>
      </c>
      <c r="G35" s="65"/>
      <c r="H35" s="69" t="s">
        <v>238</v>
      </c>
      <c r="I35" s="70"/>
      <c r="J35" s="70"/>
      <c r="K35" s="69" t="s">
        <v>1147</v>
      </c>
      <c r="L35" s="73">
        <v>1</v>
      </c>
      <c r="M35" s="74">
        <v>5455.19482421875</v>
      </c>
      <c r="N35" s="74">
        <v>4536.78662109375</v>
      </c>
      <c r="O35" s="75"/>
      <c r="P35" s="76"/>
      <c r="Q35" s="76"/>
      <c r="R35" s="86"/>
      <c r="S35" s="48">
        <v>0</v>
      </c>
      <c r="T35" s="48">
        <v>1</v>
      </c>
      <c r="U35" s="49">
        <v>0</v>
      </c>
      <c r="V35" s="49">
        <v>0.052632</v>
      </c>
      <c r="W35" s="49">
        <v>0.000608</v>
      </c>
      <c r="X35" s="49">
        <v>0.564098</v>
      </c>
      <c r="Y35" s="49">
        <v>0</v>
      </c>
      <c r="Z35" s="49">
        <v>0</v>
      </c>
      <c r="AA35" s="71">
        <v>35</v>
      </c>
      <c r="AB35" s="71"/>
      <c r="AC35" s="72"/>
      <c r="AD35" s="78" t="s">
        <v>834</v>
      </c>
      <c r="AE35" s="78">
        <v>1814</v>
      </c>
      <c r="AF35" s="78">
        <v>390</v>
      </c>
      <c r="AG35" s="78">
        <v>30714</v>
      </c>
      <c r="AH35" s="78">
        <v>8</v>
      </c>
      <c r="AI35" s="78"/>
      <c r="AJ35" s="78" t="s">
        <v>891</v>
      </c>
      <c r="AK35" s="78" t="s">
        <v>933</v>
      </c>
      <c r="AL35" s="84" t="s">
        <v>967</v>
      </c>
      <c r="AM35" s="78"/>
      <c r="AN35" s="80">
        <v>42977.41321759259</v>
      </c>
      <c r="AO35" s="84" t="s">
        <v>1005</v>
      </c>
      <c r="AP35" s="78" t="b">
        <v>1</v>
      </c>
      <c r="AQ35" s="78" t="b">
        <v>0</v>
      </c>
      <c r="AR35" s="78" t="b">
        <v>0</v>
      </c>
      <c r="AS35" s="78"/>
      <c r="AT35" s="78">
        <v>1</v>
      </c>
      <c r="AU35" s="78"/>
      <c r="AV35" s="78" t="b">
        <v>0</v>
      </c>
      <c r="AW35" s="78" t="s">
        <v>1047</v>
      </c>
      <c r="AX35" s="84" t="s">
        <v>1080</v>
      </c>
      <c r="AY35" s="78" t="s">
        <v>66</v>
      </c>
      <c r="AZ35" s="78" t="str">
        <f>REPLACE(INDEX(GroupVertices[Group],MATCH(Vertices[[#This Row],[Vertex]],GroupVertices[Vertex],0)),1,1,"")</f>
        <v>2</v>
      </c>
      <c r="BA35" s="48"/>
      <c r="BB35" s="48"/>
      <c r="BC35" s="48"/>
      <c r="BD35" s="48"/>
      <c r="BE35" s="48" t="s">
        <v>444</v>
      </c>
      <c r="BF35" s="48" t="s">
        <v>444</v>
      </c>
      <c r="BG35" s="116" t="s">
        <v>1355</v>
      </c>
      <c r="BH35" s="116" t="s">
        <v>1355</v>
      </c>
      <c r="BI35" s="116" t="s">
        <v>1576</v>
      </c>
      <c r="BJ35" s="116" t="s">
        <v>1576</v>
      </c>
      <c r="BK35" s="116">
        <v>0</v>
      </c>
      <c r="BL35" s="120">
        <v>0</v>
      </c>
      <c r="BM35" s="116">
        <v>0</v>
      </c>
      <c r="BN35" s="120">
        <v>0</v>
      </c>
      <c r="BO35" s="116">
        <v>0</v>
      </c>
      <c r="BP35" s="120">
        <v>0</v>
      </c>
      <c r="BQ35" s="116">
        <v>80</v>
      </c>
      <c r="BR35" s="120">
        <v>100</v>
      </c>
      <c r="BS35" s="116">
        <v>80</v>
      </c>
      <c r="BT35" s="2"/>
      <c r="BU35" s="3"/>
      <c r="BV35" s="3"/>
      <c r="BW35" s="3"/>
      <c r="BX35" s="3"/>
    </row>
    <row r="36" spans="1:76" ht="15">
      <c r="A36" s="64" t="s">
        <v>240</v>
      </c>
      <c r="B36" s="65"/>
      <c r="C36" s="65" t="s">
        <v>64</v>
      </c>
      <c r="D36" s="66">
        <v>207.3202841815282</v>
      </c>
      <c r="E36" s="68"/>
      <c r="F36" s="100" t="s">
        <v>480</v>
      </c>
      <c r="G36" s="65"/>
      <c r="H36" s="69" t="s">
        <v>240</v>
      </c>
      <c r="I36" s="70"/>
      <c r="J36" s="70"/>
      <c r="K36" s="69" t="s">
        <v>1148</v>
      </c>
      <c r="L36" s="73">
        <v>1</v>
      </c>
      <c r="M36" s="74">
        <v>7677.91943359375</v>
      </c>
      <c r="N36" s="74">
        <v>1552.785888671875</v>
      </c>
      <c r="O36" s="75"/>
      <c r="P36" s="76"/>
      <c r="Q36" s="76"/>
      <c r="R36" s="86"/>
      <c r="S36" s="48">
        <v>0</v>
      </c>
      <c r="T36" s="48">
        <v>1</v>
      </c>
      <c r="U36" s="49">
        <v>0</v>
      </c>
      <c r="V36" s="49">
        <v>0.333333</v>
      </c>
      <c r="W36" s="49">
        <v>0</v>
      </c>
      <c r="X36" s="49">
        <v>0.638293</v>
      </c>
      <c r="Y36" s="49">
        <v>0</v>
      </c>
      <c r="Z36" s="49">
        <v>0</v>
      </c>
      <c r="AA36" s="71">
        <v>36</v>
      </c>
      <c r="AB36" s="71"/>
      <c r="AC36" s="72"/>
      <c r="AD36" s="78" t="s">
        <v>835</v>
      </c>
      <c r="AE36" s="78">
        <v>411</v>
      </c>
      <c r="AF36" s="78">
        <v>749</v>
      </c>
      <c r="AG36" s="78">
        <v>48540</v>
      </c>
      <c r="AH36" s="78">
        <v>6502</v>
      </c>
      <c r="AI36" s="78"/>
      <c r="AJ36" s="78" t="s">
        <v>892</v>
      </c>
      <c r="AK36" s="78" t="s">
        <v>934</v>
      </c>
      <c r="AL36" s="78"/>
      <c r="AM36" s="78"/>
      <c r="AN36" s="80">
        <v>41205.806759259256</v>
      </c>
      <c r="AO36" s="78"/>
      <c r="AP36" s="78" t="b">
        <v>1</v>
      </c>
      <c r="AQ36" s="78" t="b">
        <v>0</v>
      </c>
      <c r="AR36" s="78" t="b">
        <v>0</v>
      </c>
      <c r="AS36" s="78"/>
      <c r="AT36" s="78">
        <v>53</v>
      </c>
      <c r="AU36" s="84" t="s">
        <v>1031</v>
      </c>
      <c r="AV36" s="78" t="b">
        <v>0</v>
      </c>
      <c r="AW36" s="78" t="s">
        <v>1047</v>
      </c>
      <c r="AX36" s="84" t="s">
        <v>1081</v>
      </c>
      <c r="AY36" s="78" t="s">
        <v>66</v>
      </c>
      <c r="AZ36" s="78" t="str">
        <f>REPLACE(INDEX(GroupVertices[Group],MATCH(Vertices[[#This Row],[Vertex]],GroupVertices[Vertex],0)),1,1,"")</f>
        <v>7</v>
      </c>
      <c r="BA36" s="48" t="s">
        <v>390</v>
      </c>
      <c r="BB36" s="48" t="s">
        <v>390</v>
      </c>
      <c r="BC36" s="48" t="s">
        <v>443</v>
      </c>
      <c r="BD36" s="48" t="s">
        <v>443</v>
      </c>
      <c r="BE36" s="48"/>
      <c r="BF36" s="48"/>
      <c r="BG36" s="116" t="s">
        <v>1518</v>
      </c>
      <c r="BH36" s="116" t="s">
        <v>1518</v>
      </c>
      <c r="BI36" s="116" t="s">
        <v>1573</v>
      </c>
      <c r="BJ36" s="116" t="s">
        <v>1573</v>
      </c>
      <c r="BK36" s="116">
        <v>0</v>
      </c>
      <c r="BL36" s="120">
        <v>0</v>
      </c>
      <c r="BM36" s="116">
        <v>0</v>
      </c>
      <c r="BN36" s="120">
        <v>0</v>
      </c>
      <c r="BO36" s="116">
        <v>0</v>
      </c>
      <c r="BP36" s="120">
        <v>0</v>
      </c>
      <c r="BQ36" s="116">
        <v>46</v>
      </c>
      <c r="BR36" s="120">
        <v>100</v>
      </c>
      <c r="BS36" s="116">
        <v>46</v>
      </c>
      <c r="BT36" s="2"/>
      <c r="BU36" s="3"/>
      <c r="BV36" s="3"/>
      <c r="BW36" s="3"/>
      <c r="BX36" s="3"/>
    </row>
    <row r="37" spans="1:76" ht="15">
      <c r="A37" s="64" t="s">
        <v>241</v>
      </c>
      <c r="B37" s="65"/>
      <c r="C37" s="65" t="s">
        <v>64</v>
      </c>
      <c r="D37" s="66">
        <v>315.2141510801798</v>
      </c>
      <c r="E37" s="68"/>
      <c r="F37" s="100" t="s">
        <v>481</v>
      </c>
      <c r="G37" s="65"/>
      <c r="H37" s="69" t="s">
        <v>241</v>
      </c>
      <c r="I37" s="70"/>
      <c r="J37" s="70"/>
      <c r="K37" s="69" t="s">
        <v>1149</v>
      </c>
      <c r="L37" s="73">
        <v>1</v>
      </c>
      <c r="M37" s="74">
        <v>6458.8623046875</v>
      </c>
      <c r="N37" s="74">
        <v>9568.92578125</v>
      </c>
      <c r="O37" s="75"/>
      <c r="P37" s="76"/>
      <c r="Q37" s="76"/>
      <c r="R37" s="86"/>
      <c r="S37" s="48">
        <v>0</v>
      </c>
      <c r="T37" s="48">
        <v>2</v>
      </c>
      <c r="U37" s="49">
        <v>0</v>
      </c>
      <c r="V37" s="49">
        <v>0.02381</v>
      </c>
      <c r="W37" s="49">
        <v>0.052912</v>
      </c>
      <c r="X37" s="49">
        <v>0.605595</v>
      </c>
      <c r="Y37" s="49">
        <v>0.5</v>
      </c>
      <c r="Z37" s="49">
        <v>0</v>
      </c>
      <c r="AA37" s="71">
        <v>37</v>
      </c>
      <c r="AB37" s="71"/>
      <c r="AC37" s="72"/>
      <c r="AD37" s="78" t="s">
        <v>836</v>
      </c>
      <c r="AE37" s="78">
        <v>928</v>
      </c>
      <c r="AF37" s="78">
        <v>2525</v>
      </c>
      <c r="AG37" s="78">
        <v>33070</v>
      </c>
      <c r="AH37" s="78">
        <v>2697</v>
      </c>
      <c r="AI37" s="78"/>
      <c r="AJ37" s="78" t="s">
        <v>893</v>
      </c>
      <c r="AK37" s="78" t="s">
        <v>935</v>
      </c>
      <c r="AL37" s="78"/>
      <c r="AM37" s="78"/>
      <c r="AN37" s="80">
        <v>40769.95244212963</v>
      </c>
      <c r="AO37" s="84" t="s">
        <v>1006</v>
      </c>
      <c r="AP37" s="78" t="b">
        <v>0</v>
      </c>
      <c r="AQ37" s="78" t="b">
        <v>0</v>
      </c>
      <c r="AR37" s="78" t="b">
        <v>1</v>
      </c>
      <c r="AS37" s="78"/>
      <c r="AT37" s="78">
        <v>44</v>
      </c>
      <c r="AU37" s="84" t="s">
        <v>1038</v>
      </c>
      <c r="AV37" s="78" t="b">
        <v>0</v>
      </c>
      <c r="AW37" s="78" t="s">
        <v>1047</v>
      </c>
      <c r="AX37" s="84" t="s">
        <v>1082</v>
      </c>
      <c r="AY37" s="78" t="s">
        <v>66</v>
      </c>
      <c r="AZ37" s="78" t="str">
        <f>REPLACE(INDEX(GroupVertices[Group],MATCH(Vertices[[#This Row],[Vertex]],GroupVertices[Vertex],0)),1,1,"")</f>
        <v>3</v>
      </c>
      <c r="BA37" s="48"/>
      <c r="BB37" s="48"/>
      <c r="BC37" s="48"/>
      <c r="BD37" s="48"/>
      <c r="BE37" s="48" t="s">
        <v>445</v>
      </c>
      <c r="BF37" s="48" t="s">
        <v>445</v>
      </c>
      <c r="BG37" s="116" t="s">
        <v>1522</v>
      </c>
      <c r="BH37" s="116" t="s">
        <v>1522</v>
      </c>
      <c r="BI37" s="116" t="s">
        <v>1578</v>
      </c>
      <c r="BJ37" s="116" t="s">
        <v>1578</v>
      </c>
      <c r="BK37" s="116">
        <v>0</v>
      </c>
      <c r="BL37" s="120">
        <v>0</v>
      </c>
      <c r="BM37" s="116">
        <v>0</v>
      </c>
      <c r="BN37" s="120">
        <v>0</v>
      </c>
      <c r="BO37" s="116">
        <v>0</v>
      </c>
      <c r="BP37" s="120">
        <v>0</v>
      </c>
      <c r="BQ37" s="116">
        <v>20</v>
      </c>
      <c r="BR37" s="120">
        <v>100</v>
      </c>
      <c r="BS37" s="116">
        <v>20</v>
      </c>
      <c r="BT37" s="2"/>
      <c r="BU37" s="3"/>
      <c r="BV37" s="3"/>
      <c r="BW37" s="3"/>
      <c r="BX37" s="3"/>
    </row>
    <row r="38" spans="1:76" ht="15">
      <c r="A38" s="64" t="s">
        <v>246</v>
      </c>
      <c r="B38" s="65"/>
      <c r="C38" s="65" t="s">
        <v>64</v>
      </c>
      <c r="D38" s="66">
        <v>180.28606640568364</v>
      </c>
      <c r="E38" s="68"/>
      <c r="F38" s="100" t="s">
        <v>486</v>
      </c>
      <c r="G38" s="65"/>
      <c r="H38" s="69" t="s">
        <v>246</v>
      </c>
      <c r="I38" s="70"/>
      <c r="J38" s="70"/>
      <c r="K38" s="69" t="s">
        <v>1150</v>
      </c>
      <c r="L38" s="73">
        <v>393.9344978165939</v>
      </c>
      <c r="M38" s="74">
        <v>6974.21435546875</v>
      </c>
      <c r="N38" s="74">
        <v>8013.2451171875</v>
      </c>
      <c r="O38" s="75"/>
      <c r="P38" s="76"/>
      <c r="Q38" s="76"/>
      <c r="R38" s="86"/>
      <c r="S38" s="48">
        <v>5</v>
      </c>
      <c r="T38" s="48">
        <v>3</v>
      </c>
      <c r="U38" s="49">
        <v>9</v>
      </c>
      <c r="V38" s="49">
        <v>0.026316</v>
      </c>
      <c r="W38" s="49">
        <v>0.091412</v>
      </c>
      <c r="X38" s="49">
        <v>1.626193</v>
      </c>
      <c r="Y38" s="49">
        <v>0.2</v>
      </c>
      <c r="Z38" s="49">
        <v>0.3333333333333333</v>
      </c>
      <c r="AA38" s="71">
        <v>38</v>
      </c>
      <c r="AB38" s="71"/>
      <c r="AC38" s="72"/>
      <c r="AD38" s="78" t="s">
        <v>837</v>
      </c>
      <c r="AE38" s="78">
        <v>1399</v>
      </c>
      <c r="AF38" s="78">
        <v>304</v>
      </c>
      <c r="AG38" s="78">
        <v>3120</v>
      </c>
      <c r="AH38" s="78">
        <v>5640</v>
      </c>
      <c r="AI38" s="78"/>
      <c r="AJ38" s="78" t="s">
        <v>894</v>
      </c>
      <c r="AK38" s="78" t="s">
        <v>936</v>
      </c>
      <c r="AL38" s="78"/>
      <c r="AM38" s="78"/>
      <c r="AN38" s="80">
        <v>41469.622511574074</v>
      </c>
      <c r="AO38" s="84" t="s">
        <v>1007</v>
      </c>
      <c r="AP38" s="78" t="b">
        <v>0</v>
      </c>
      <c r="AQ38" s="78" t="b">
        <v>0</v>
      </c>
      <c r="AR38" s="78" t="b">
        <v>1</v>
      </c>
      <c r="AS38" s="78"/>
      <c r="AT38" s="78">
        <v>4</v>
      </c>
      <c r="AU38" s="84" t="s">
        <v>1031</v>
      </c>
      <c r="AV38" s="78" t="b">
        <v>0</v>
      </c>
      <c r="AW38" s="78" t="s">
        <v>1047</v>
      </c>
      <c r="AX38" s="84" t="s">
        <v>1083</v>
      </c>
      <c r="AY38" s="78" t="s">
        <v>66</v>
      </c>
      <c r="AZ38" s="78" t="str">
        <f>REPLACE(INDEX(GroupVertices[Group],MATCH(Vertices[[#This Row],[Vertex]],GroupVertices[Vertex],0)),1,1,"")</f>
        <v>3</v>
      </c>
      <c r="BA38" s="48"/>
      <c r="BB38" s="48"/>
      <c r="BC38" s="48"/>
      <c r="BD38" s="48"/>
      <c r="BE38" s="48" t="s">
        <v>445</v>
      </c>
      <c r="BF38" s="48" t="s">
        <v>445</v>
      </c>
      <c r="BG38" s="116" t="s">
        <v>1523</v>
      </c>
      <c r="BH38" s="116" t="s">
        <v>1547</v>
      </c>
      <c r="BI38" s="116" t="s">
        <v>1579</v>
      </c>
      <c r="BJ38" s="116" t="s">
        <v>1604</v>
      </c>
      <c r="BK38" s="116">
        <v>1</v>
      </c>
      <c r="BL38" s="120">
        <v>0.7246376811594203</v>
      </c>
      <c r="BM38" s="116">
        <v>1</v>
      </c>
      <c r="BN38" s="120">
        <v>0.7246376811594203</v>
      </c>
      <c r="BO38" s="116">
        <v>0</v>
      </c>
      <c r="BP38" s="120">
        <v>0</v>
      </c>
      <c r="BQ38" s="116">
        <v>136</v>
      </c>
      <c r="BR38" s="120">
        <v>98.55072463768116</v>
      </c>
      <c r="BS38" s="116">
        <v>138</v>
      </c>
      <c r="BT38" s="2"/>
      <c r="BU38" s="3"/>
      <c r="BV38" s="3"/>
      <c r="BW38" s="3"/>
      <c r="BX38" s="3"/>
    </row>
    <row r="39" spans="1:76" ht="15">
      <c r="A39" s="64" t="s">
        <v>242</v>
      </c>
      <c r="B39" s="65"/>
      <c r="C39" s="65" t="s">
        <v>64</v>
      </c>
      <c r="D39" s="66">
        <v>173.9679570827896</v>
      </c>
      <c r="E39" s="68"/>
      <c r="F39" s="100" t="s">
        <v>482</v>
      </c>
      <c r="G39" s="65"/>
      <c r="H39" s="69" t="s">
        <v>242</v>
      </c>
      <c r="I39" s="70"/>
      <c r="J39" s="70"/>
      <c r="K39" s="69" t="s">
        <v>1151</v>
      </c>
      <c r="L39" s="73">
        <v>1</v>
      </c>
      <c r="M39" s="74">
        <v>8218.80078125</v>
      </c>
      <c r="N39" s="74">
        <v>6690.9775390625</v>
      </c>
      <c r="O39" s="75"/>
      <c r="P39" s="76"/>
      <c r="Q39" s="76"/>
      <c r="R39" s="86"/>
      <c r="S39" s="48">
        <v>0</v>
      </c>
      <c r="T39" s="48">
        <v>2</v>
      </c>
      <c r="U39" s="49">
        <v>0</v>
      </c>
      <c r="V39" s="49">
        <v>0.02381</v>
      </c>
      <c r="W39" s="49">
        <v>0.052912</v>
      </c>
      <c r="X39" s="49">
        <v>0.605595</v>
      </c>
      <c r="Y39" s="49">
        <v>0.5</v>
      </c>
      <c r="Z39" s="49">
        <v>0</v>
      </c>
      <c r="AA39" s="71">
        <v>39</v>
      </c>
      <c r="AB39" s="71"/>
      <c r="AC39" s="72"/>
      <c r="AD39" s="78" t="s">
        <v>838</v>
      </c>
      <c r="AE39" s="78">
        <v>599</v>
      </c>
      <c r="AF39" s="78">
        <v>200</v>
      </c>
      <c r="AG39" s="78">
        <v>21685</v>
      </c>
      <c r="AH39" s="78">
        <v>45349</v>
      </c>
      <c r="AI39" s="78"/>
      <c r="AJ39" s="78"/>
      <c r="AK39" s="78"/>
      <c r="AL39" s="78"/>
      <c r="AM39" s="78"/>
      <c r="AN39" s="80">
        <v>41832.66222222222</v>
      </c>
      <c r="AO39" s="84" t="s">
        <v>1008</v>
      </c>
      <c r="AP39" s="78" t="b">
        <v>1</v>
      </c>
      <c r="AQ39" s="78" t="b">
        <v>0</v>
      </c>
      <c r="AR39" s="78" t="b">
        <v>0</v>
      </c>
      <c r="AS39" s="78"/>
      <c r="AT39" s="78">
        <v>10</v>
      </c>
      <c r="AU39" s="84" t="s">
        <v>1031</v>
      </c>
      <c r="AV39" s="78" t="b">
        <v>0</v>
      </c>
      <c r="AW39" s="78" t="s">
        <v>1047</v>
      </c>
      <c r="AX39" s="84" t="s">
        <v>1084</v>
      </c>
      <c r="AY39" s="78" t="s">
        <v>66</v>
      </c>
      <c r="AZ39" s="78" t="str">
        <f>REPLACE(INDEX(GroupVertices[Group],MATCH(Vertices[[#This Row],[Vertex]],GroupVertices[Vertex],0)),1,1,"")</f>
        <v>3</v>
      </c>
      <c r="BA39" s="48"/>
      <c r="BB39" s="48"/>
      <c r="BC39" s="48"/>
      <c r="BD39" s="48"/>
      <c r="BE39" s="48" t="s">
        <v>445</v>
      </c>
      <c r="BF39" s="48" t="s">
        <v>445</v>
      </c>
      <c r="BG39" s="116" t="s">
        <v>1524</v>
      </c>
      <c r="BH39" s="116" t="s">
        <v>1548</v>
      </c>
      <c r="BI39" s="116" t="s">
        <v>1580</v>
      </c>
      <c r="BJ39" s="116" t="s">
        <v>1580</v>
      </c>
      <c r="BK39" s="116">
        <v>0</v>
      </c>
      <c r="BL39" s="120">
        <v>0</v>
      </c>
      <c r="BM39" s="116">
        <v>0</v>
      </c>
      <c r="BN39" s="120">
        <v>0</v>
      </c>
      <c r="BO39" s="116">
        <v>0</v>
      </c>
      <c r="BP39" s="120">
        <v>0</v>
      </c>
      <c r="BQ39" s="116">
        <v>60</v>
      </c>
      <c r="BR39" s="120">
        <v>100</v>
      </c>
      <c r="BS39" s="116">
        <v>60</v>
      </c>
      <c r="BT39" s="2"/>
      <c r="BU39" s="3"/>
      <c r="BV39" s="3"/>
      <c r="BW39" s="3"/>
      <c r="BX39" s="3"/>
    </row>
    <row r="40" spans="1:76" ht="15">
      <c r="A40" s="64" t="s">
        <v>243</v>
      </c>
      <c r="B40" s="65"/>
      <c r="C40" s="65" t="s">
        <v>64</v>
      </c>
      <c r="D40" s="66">
        <v>261.5102218355807</v>
      </c>
      <c r="E40" s="68"/>
      <c r="F40" s="100" t="s">
        <v>483</v>
      </c>
      <c r="G40" s="65"/>
      <c r="H40" s="69" t="s">
        <v>243</v>
      </c>
      <c r="I40" s="70"/>
      <c r="J40" s="70"/>
      <c r="K40" s="69" t="s">
        <v>1152</v>
      </c>
      <c r="L40" s="73">
        <v>1</v>
      </c>
      <c r="M40" s="74">
        <v>7869.48779296875</v>
      </c>
      <c r="N40" s="74">
        <v>9493.8603515625</v>
      </c>
      <c r="O40" s="75"/>
      <c r="P40" s="76"/>
      <c r="Q40" s="76"/>
      <c r="R40" s="86"/>
      <c r="S40" s="48">
        <v>0</v>
      </c>
      <c r="T40" s="48">
        <v>2</v>
      </c>
      <c r="U40" s="49">
        <v>0</v>
      </c>
      <c r="V40" s="49">
        <v>0.02381</v>
      </c>
      <c r="W40" s="49">
        <v>0.052912</v>
      </c>
      <c r="X40" s="49">
        <v>0.605595</v>
      </c>
      <c r="Y40" s="49">
        <v>0.5</v>
      </c>
      <c r="Z40" s="49">
        <v>0</v>
      </c>
      <c r="AA40" s="71">
        <v>40</v>
      </c>
      <c r="AB40" s="71"/>
      <c r="AC40" s="72"/>
      <c r="AD40" s="78" t="s">
        <v>839</v>
      </c>
      <c r="AE40" s="78">
        <v>663</v>
      </c>
      <c r="AF40" s="78">
        <v>1641</v>
      </c>
      <c r="AG40" s="78">
        <v>19171</v>
      </c>
      <c r="AH40" s="78">
        <v>5098</v>
      </c>
      <c r="AI40" s="78"/>
      <c r="AJ40" s="78" t="s">
        <v>895</v>
      </c>
      <c r="AK40" s="78" t="s">
        <v>937</v>
      </c>
      <c r="AL40" s="84" t="s">
        <v>968</v>
      </c>
      <c r="AM40" s="78"/>
      <c r="AN40" s="80">
        <v>39917.346967592595</v>
      </c>
      <c r="AO40" s="84" t="s">
        <v>1009</v>
      </c>
      <c r="AP40" s="78" t="b">
        <v>0</v>
      </c>
      <c r="AQ40" s="78" t="b">
        <v>0</v>
      </c>
      <c r="AR40" s="78" t="b">
        <v>1</v>
      </c>
      <c r="AS40" s="78"/>
      <c r="AT40" s="78">
        <v>49</v>
      </c>
      <c r="AU40" s="84" t="s">
        <v>1039</v>
      </c>
      <c r="AV40" s="78" t="b">
        <v>0</v>
      </c>
      <c r="AW40" s="78" t="s">
        <v>1047</v>
      </c>
      <c r="AX40" s="84" t="s">
        <v>1085</v>
      </c>
      <c r="AY40" s="78" t="s">
        <v>66</v>
      </c>
      <c r="AZ40" s="78" t="str">
        <f>REPLACE(INDEX(GroupVertices[Group],MATCH(Vertices[[#This Row],[Vertex]],GroupVertices[Vertex],0)),1,1,"")</f>
        <v>3</v>
      </c>
      <c r="BA40" s="48"/>
      <c r="BB40" s="48"/>
      <c r="BC40" s="48"/>
      <c r="BD40" s="48"/>
      <c r="BE40" s="48" t="s">
        <v>445</v>
      </c>
      <c r="BF40" s="48" t="s">
        <v>445</v>
      </c>
      <c r="BG40" s="116" t="s">
        <v>1522</v>
      </c>
      <c r="BH40" s="116" t="s">
        <v>1522</v>
      </c>
      <c r="BI40" s="116" t="s">
        <v>1578</v>
      </c>
      <c r="BJ40" s="116" t="s">
        <v>1578</v>
      </c>
      <c r="BK40" s="116">
        <v>0</v>
      </c>
      <c r="BL40" s="120">
        <v>0</v>
      </c>
      <c r="BM40" s="116">
        <v>0</v>
      </c>
      <c r="BN40" s="120">
        <v>0</v>
      </c>
      <c r="BO40" s="116">
        <v>0</v>
      </c>
      <c r="BP40" s="120">
        <v>0</v>
      </c>
      <c r="BQ40" s="116">
        <v>20</v>
      </c>
      <c r="BR40" s="120">
        <v>100</v>
      </c>
      <c r="BS40" s="116">
        <v>20</v>
      </c>
      <c r="BT40" s="2"/>
      <c r="BU40" s="3"/>
      <c r="BV40" s="3"/>
      <c r="BW40" s="3"/>
      <c r="BX40" s="3"/>
    </row>
    <row r="41" spans="1:76" ht="15">
      <c r="A41" s="64" t="s">
        <v>244</v>
      </c>
      <c r="B41" s="65"/>
      <c r="C41" s="65" t="s">
        <v>64</v>
      </c>
      <c r="D41" s="66">
        <v>162</v>
      </c>
      <c r="E41" s="68"/>
      <c r="F41" s="100" t="s">
        <v>484</v>
      </c>
      <c r="G41" s="65"/>
      <c r="H41" s="69" t="s">
        <v>244</v>
      </c>
      <c r="I41" s="70"/>
      <c r="J41" s="70"/>
      <c r="K41" s="69" t="s">
        <v>1153</v>
      </c>
      <c r="L41" s="73">
        <v>1</v>
      </c>
      <c r="M41" s="74">
        <v>4102.220703125</v>
      </c>
      <c r="N41" s="74">
        <v>9217.8359375</v>
      </c>
      <c r="O41" s="75"/>
      <c r="P41" s="76"/>
      <c r="Q41" s="76"/>
      <c r="R41" s="86"/>
      <c r="S41" s="48">
        <v>0</v>
      </c>
      <c r="T41" s="48">
        <v>1</v>
      </c>
      <c r="U41" s="49">
        <v>0</v>
      </c>
      <c r="V41" s="49">
        <v>0.052632</v>
      </c>
      <c r="W41" s="49">
        <v>0.000608</v>
      </c>
      <c r="X41" s="49">
        <v>0.564098</v>
      </c>
      <c r="Y41" s="49">
        <v>0</v>
      </c>
      <c r="Z41" s="49">
        <v>0</v>
      </c>
      <c r="AA41" s="71">
        <v>41</v>
      </c>
      <c r="AB41" s="71"/>
      <c r="AC41" s="72"/>
      <c r="AD41" s="78" t="s">
        <v>840</v>
      </c>
      <c r="AE41" s="78">
        <v>62</v>
      </c>
      <c r="AF41" s="78">
        <v>3</v>
      </c>
      <c r="AG41" s="78">
        <v>108</v>
      </c>
      <c r="AH41" s="78">
        <v>94</v>
      </c>
      <c r="AI41" s="78"/>
      <c r="AJ41" s="78" t="s">
        <v>896</v>
      </c>
      <c r="AK41" s="78"/>
      <c r="AL41" s="78"/>
      <c r="AM41" s="78"/>
      <c r="AN41" s="80">
        <v>43671.72659722222</v>
      </c>
      <c r="AO41" s="78"/>
      <c r="AP41" s="78" t="b">
        <v>1</v>
      </c>
      <c r="AQ41" s="78" t="b">
        <v>0</v>
      </c>
      <c r="AR41" s="78" t="b">
        <v>1</v>
      </c>
      <c r="AS41" s="78"/>
      <c r="AT41" s="78">
        <v>0</v>
      </c>
      <c r="AU41" s="78"/>
      <c r="AV41" s="78" t="b">
        <v>0</v>
      </c>
      <c r="AW41" s="78" t="s">
        <v>1047</v>
      </c>
      <c r="AX41" s="84" t="s">
        <v>1086</v>
      </c>
      <c r="AY41" s="78" t="s">
        <v>66</v>
      </c>
      <c r="AZ41" s="78" t="str">
        <f>REPLACE(INDEX(GroupVertices[Group],MATCH(Vertices[[#This Row],[Vertex]],GroupVertices[Vertex],0)),1,1,"")</f>
        <v>2</v>
      </c>
      <c r="BA41" s="48"/>
      <c r="BB41" s="48"/>
      <c r="BC41" s="48"/>
      <c r="BD41" s="48"/>
      <c r="BE41" s="48" t="s">
        <v>444</v>
      </c>
      <c r="BF41" s="48" t="s">
        <v>444</v>
      </c>
      <c r="BG41" s="116" t="s">
        <v>1355</v>
      </c>
      <c r="BH41" s="116" t="s">
        <v>1355</v>
      </c>
      <c r="BI41" s="116" t="s">
        <v>1576</v>
      </c>
      <c r="BJ41" s="116" t="s">
        <v>1576</v>
      </c>
      <c r="BK41" s="116">
        <v>0</v>
      </c>
      <c r="BL41" s="120">
        <v>0</v>
      </c>
      <c r="BM41" s="116">
        <v>0</v>
      </c>
      <c r="BN41" s="120">
        <v>0</v>
      </c>
      <c r="BO41" s="116">
        <v>0</v>
      </c>
      <c r="BP41" s="120">
        <v>0</v>
      </c>
      <c r="BQ41" s="116">
        <v>80</v>
      </c>
      <c r="BR41" s="120">
        <v>100</v>
      </c>
      <c r="BS41" s="116">
        <v>80</v>
      </c>
      <c r="BT41" s="2"/>
      <c r="BU41" s="3"/>
      <c r="BV41" s="3"/>
      <c r="BW41" s="3"/>
      <c r="BX41" s="3"/>
    </row>
    <row r="42" spans="1:76" ht="15">
      <c r="A42" s="64" t="s">
        <v>245</v>
      </c>
      <c r="B42" s="65"/>
      <c r="C42" s="65" t="s">
        <v>64</v>
      </c>
      <c r="D42" s="66">
        <v>357.4361316514427</v>
      </c>
      <c r="E42" s="68"/>
      <c r="F42" s="100" t="s">
        <v>485</v>
      </c>
      <c r="G42" s="65"/>
      <c r="H42" s="69" t="s">
        <v>245</v>
      </c>
      <c r="I42" s="70"/>
      <c r="J42" s="70"/>
      <c r="K42" s="69" t="s">
        <v>1154</v>
      </c>
      <c r="L42" s="73">
        <v>1</v>
      </c>
      <c r="M42" s="74">
        <v>6191.71337890625</v>
      </c>
      <c r="N42" s="74">
        <v>6587.18505859375</v>
      </c>
      <c r="O42" s="75"/>
      <c r="P42" s="76"/>
      <c r="Q42" s="76"/>
      <c r="R42" s="86"/>
      <c r="S42" s="48">
        <v>2</v>
      </c>
      <c r="T42" s="48">
        <v>2</v>
      </c>
      <c r="U42" s="49">
        <v>0</v>
      </c>
      <c r="V42" s="49">
        <v>0.02439</v>
      </c>
      <c r="W42" s="49">
        <v>0.065625</v>
      </c>
      <c r="X42" s="49">
        <v>0.845016</v>
      </c>
      <c r="Y42" s="49">
        <v>0.6666666666666666</v>
      </c>
      <c r="Z42" s="49">
        <v>0.3333333333333333</v>
      </c>
      <c r="AA42" s="71">
        <v>42</v>
      </c>
      <c r="AB42" s="71"/>
      <c r="AC42" s="72"/>
      <c r="AD42" s="78" t="s">
        <v>841</v>
      </c>
      <c r="AE42" s="78">
        <v>846</v>
      </c>
      <c r="AF42" s="78">
        <v>3220</v>
      </c>
      <c r="AG42" s="78">
        <v>61075</v>
      </c>
      <c r="AH42" s="78">
        <v>1152</v>
      </c>
      <c r="AI42" s="78"/>
      <c r="AJ42" s="78" t="s">
        <v>897</v>
      </c>
      <c r="AK42" s="78" t="s">
        <v>938</v>
      </c>
      <c r="AL42" s="78"/>
      <c r="AM42" s="78"/>
      <c r="AN42" s="80">
        <v>41517.52086805556</v>
      </c>
      <c r="AO42" s="84" t="s">
        <v>1010</v>
      </c>
      <c r="AP42" s="78" t="b">
        <v>0</v>
      </c>
      <c r="AQ42" s="78" t="b">
        <v>0</v>
      </c>
      <c r="AR42" s="78" t="b">
        <v>0</v>
      </c>
      <c r="AS42" s="78"/>
      <c r="AT42" s="78">
        <v>70</v>
      </c>
      <c r="AU42" s="84" t="s">
        <v>1038</v>
      </c>
      <c r="AV42" s="78" t="b">
        <v>0</v>
      </c>
      <c r="AW42" s="78" t="s">
        <v>1047</v>
      </c>
      <c r="AX42" s="84" t="s">
        <v>1087</v>
      </c>
      <c r="AY42" s="78" t="s">
        <v>66</v>
      </c>
      <c r="AZ42" s="78" t="str">
        <f>REPLACE(INDEX(GroupVertices[Group],MATCH(Vertices[[#This Row],[Vertex]],GroupVertices[Vertex],0)),1,1,"")</f>
        <v>3</v>
      </c>
      <c r="BA42" s="48"/>
      <c r="BB42" s="48"/>
      <c r="BC42" s="48"/>
      <c r="BD42" s="48"/>
      <c r="BE42" s="48" t="s">
        <v>445</v>
      </c>
      <c r="BF42" s="48" t="s">
        <v>445</v>
      </c>
      <c r="BG42" s="116" t="s">
        <v>1522</v>
      </c>
      <c r="BH42" s="116" t="s">
        <v>1522</v>
      </c>
      <c r="BI42" s="116" t="s">
        <v>1578</v>
      </c>
      <c r="BJ42" s="116" t="s">
        <v>1578</v>
      </c>
      <c r="BK42" s="116">
        <v>0</v>
      </c>
      <c r="BL42" s="120">
        <v>0</v>
      </c>
      <c r="BM42" s="116">
        <v>0</v>
      </c>
      <c r="BN42" s="120">
        <v>0</v>
      </c>
      <c r="BO42" s="116">
        <v>0</v>
      </c>
      <c r="BP42" s="120">
        <v>0</v>
      </c>
      <c r="BQ42" s="116">
        <v>20</v>
      </c>
      <c r="BR42" s="120">
        <v>100</v>
      </c>
      <c r="BS42" s="116">
        <v>20</v>
      </c>
      <c r="BT42" s="2"/>
      <c r="BU42" s="3"/>
      <c r="BV42" s="3"/>
      <c r="BW42" s="3"/>
      <c r="BX42" s="3"/>
    </row>
    <row r="43" spans="1:76" ht="15">
      <c r="A43" s="64" t="s">
        <v>247</v>
      </c>
      <c r="B43" s="65"/>
      <c r="C43" s="65" t="s">
        <v>64</v>
      </c>
      <c r="D43" s="66">
        <v>189.884732492388</v>
      </c>
      <c r="E43" s="68"/>
      <c r="F43" s="100" t="s">
        <v>487</v>
      </c>
      <c r="G43" s="65"/>
      <c r="H43" s="69" t="s">
        <v>247</v>
      </c>
      <c r="I43" s="70"/>
      <c r="J43" s="70"/>
      <c r="K43" s="69" t="s">
        <v>1155</v>
      </c>
      <c r="L43" s="73">
        <v>1</v>
      </c>
      <c r="M43" s="74">
        <v>6806.50048828125</v>
      </c>
      <c r="N43" s="74">
        <v>5552.3857421875</v>
      </c>
      <c r="O43" s="75"/>
      <c r="P43" s="76"/>
      <c r="Q43" s="76"/>
      <c r="R43" s="86"/>
      <c r="S43" s="48">
        <v>1</v>
      </c>
      <c r="T43" s="48">
        <v>3</v>
      </c>
      <c r="U43" s="49">
        <v>0</v>
      </c>
      <c r="V43" s="49">
        <v>0.02439</v>
      </c>
      <c r="W43" s="49">
        <v>0.065625</v>
      </c>
      <c r="X43" s="49">
        <v>0.845016</v>
      </c>
      <c r="Y43" s="49">
        <v>0.6666666666666666</v>
      </c>
      <c r="Z43" s="49">
        <v>0.3333333333333333</v>
      </c>
      <c r="AA43" s="71">
        <v>43</v>
      </c>
      <c r="AB43" s="71"/>
      <c r="AC43" s="72"/>
      <c r="AD43" s="78" t="s">
        <v>842</v>
      </c>
      <c r="AE43" s="78">
        <v>742</v>
      </c>
      <c r="AF43" s="78">
        <v>462</v>
      </c>
      <c r="AG43" s="78">
        <v>26869</v>
      </c>
      <c r="AH43" s="78">
        <v>98404</v>
      </c>
      <c r="AI43" s="78"/>
      <c r="AJ43" s="78" t="s">
        <v>898</v>
      </c>
      <c r="AK43" s="78" t="s">
        <v>939</v>
      </c>
      <c r="AL43" s="78"/>
      <c r="AM43" s="78"/>
      <c r="AN43" s="80">
        <v>42296.42092592592</v>
      </c>
      <c r="AO43" s="84" t="s">
        <v>1011</v>
      </c>
      <c r="AP43" s="78" t="b">
        <v>0</v>
      </c>
      <c r="AQ43" s="78" t="b">
        <v>0</v>
      </c>
      <c r="AR43" s="78" t="b">
        <v>1</v>
      </c>
      <c r="AS43" s="78"/>
      <c r="AT43" s="78">
        <v>18</v>
      </c>
      <c r="AU43" s="84" t="s">
        <v>1031</v>
      </c>
      <c r="AV43" s="78" t="b">
        <v>0</v>
      </c>
      <c r="AW43" s="78" t="s">
        <v>1047</v>
      </c>
      <c r="AX43" s="84" t="s">
        <v>1088</v>
      </c>
      <c r="AY43" s="78" t="s">
        <v>66</v>
      </c>
      <c r="AZ43" s="78" t="str">
        <f>REPLACE(INDEX(GroupVertices[Group],MATCH(Vertices[[#This Row],[Vertex]],GroupVertices[Vertex],0)),1,1,"")</f>
        <v>3</v>
      </c>
      <c r="BA43" s="48"/>
      <c r="BB43" s="48"/>
      <c r="BC43" s="48"/>
      <c r="BD43" s="48"/>
      <c r="BE43" s="48"/>
      <c r="BF43" s="48"/>
      <c r="BG43" s="116" t="s">
        <v>1525</v>
      </c>
      <c r="BH43" s="116" t="s">
        <v>1549</v>
      </c>
      <c r="BI43" s="116" t="s">
        <v>1581</v>
      </c>
      <c r="BJ43" s="116" t="s">
        <v>1605</v>
      </c>
      <c r="BK43" s="116">
        <v>0</v>
      </c>
      <c r="BL43" s="120">
        <v>0</v>
      </c>
      <c r="BM43" s="116">
        <v>1</v>
      </c>
      <c r="BN43" s="120">
        <v>0.9523809523809523</v>
      </c>
      <c r="BO43" s="116">
        <v>0</v>
      </c>
      <c r="BP43" s="120">
        <v>0</v>
      </c>
      <c r="BQ43" s="116">
        <v>104</v>
      </c>
      <c r="BR43" s="120">
        <v>99.04761904761905</v>
      </c>
      <c r="BS43" s="116">
        <v>105</v>
      </c>
      <c r="BT43" s="2"/>
      <c r="BU43" s="3"/>
      <c r="BV43" s="3"/>
      <c r="BW43" s="3"/>
      <c r="BX43" s="3"/>
    </row>
    <row r="44" spans="1:76" ht="15">
      <c r="A44" s="64" t="s">
        <v>248</v>
      </c>
      <c r="B44" s="65"/>
      <c r="C44" s="65" t="s">
        <v>64</v>
      </c>
      <c r="D44" s="66">
        <v>377.4839785413948</v>
      </c>
      <c r="E44" s="68"/>
      <c r="F44" s="100" t="s">
        <v>488</v>
      </c>
      <c r="G44" s="65"/>
      <c r="H44" s="69" t="s">
        <v>248</v>
      </c>
      <c r="I44" s="70"/>
      <c r="J44" s="70"/>
      <c r="K44" s="69" t="s">
        <v>1156</v>
      </c>
      <c r="L44" s="73">
        <v>1</v>
      </c>
      <c r="M44" s="74">
        <v>2176.5205078125</v>
      </c>
      <c r="N44" s="74">
        <v>2676.202880859375</v>
      </c>
      <c r="O44" s="75"/>
      <c r="P44" s="76"/>
      <c r="Q44" s="76"/>
      <c r="R44" s="86"/>
      <c r="S44" s="48">
        <v>1</v>
      </c>
      <c r="T44" s="48">
        <v>1</v>
      </c>
      <c r="U44" s="49">
        <v>0</v>
      </c>
      <c r="V44" s="49">
        <v>0</v>
      </c>
      <c r="W44" s="49">
        <v>0</v>
      </c>
      <c r="X44" s="49">
        <v>0.999992</v>
      </c>
      <c r="Y44" s="49">
        <v>0</v>
      </c>
      <c r="Z44" s="49" t="s">
        <v>1244</v>
      </c>
      <c r="AA44" s="71">
        <v>44</v>
      </c>
      <c r="AB44" s="71"/>
      <c r="AC44" s="72"/>
      <c r="AD44" s="78" t="s">
        <v>843</v>
      </c>
      <c r="AE44" s="78">
        <v>2468</v>
      </c>
      <c r="AF44" s="78">
        <v>3550</v>
      </c>
      <c r="AG44" s="78">
        <v>3904</v>
      </c>
      <c r="AH44" s="78">
        <v>297</v>
      </c>
      <c r="AI44" s="78"/>
      <c r="AJ44" s="78" t="s">
        <v>899</v>
      </c>
      <c r="AK44" s="78" t="s">
        <v>940</v>
      </c>
      <c r="AL44" s="78"/>
      <c r="AM44" s="78"/>
      <c r="AN44" s="80">
        <v>41279.00876157408</v>
      </c>
      <c r="AO44" s="84" t="s">
        <v>1012</v>
      </c>
      <c r="AP44" s="78" t="b">
        <v>0</v>
      </c>
      <c r="AQ44" s="78" t="b">
        <v>0</v>
      </c>
      <c r="AR44" s="78" t="b">
        <v>1</v>
      </c>
      <c r="AS44" s="78"/>
      <c r="AT44" s="78">
        <v>16</v>
      </c>
      <c r="AU44" s="84" t="s">
        <v>1031</v>
      </c>
      <c r="AV44" s="78" t="b">
        <v>1</v>
      </c>
      <c r="AW44" s="78" t="s">
        <v>1047</v>
      </c>
      <c r="AX44" s="84" t="s">
        <v>1089</v>
      </c>
      <c r="AY44" s="78" t="s">
        <v>66</v>
      </c>
      <c r="AZ44" s="78" t="str">
        <f>REPLACE(INDEX(GroupVertices[Group],MATCH(Vertices[[#This Row],[Vertex]],GroupVertices[Vertex],0)),1,1,"")</f>
        <v>1</v>
      </c>
      <c r="BA44" s="48" t="s">
        <v>1489</v>
      </c>
      <c r="BB44" s="48" t="s">
        <v>1489</v>
      </c>
      <c r="BC44" s="48" t="s">
        <v>443</v>
      </c>
      <c r="BD44" s="48" t="s">
        <v>443</v>
      </c>
      <c r="BE44" s="48"/>
      <c r="BF44" s="48"/>
      <c r="BG44" s="116" t="s">
        <v>1526</v>
      </c>
      <c r="BH44" s="116" t="s">
        <v>1550</v>
      </c>
      <c r="BI44" s="116" t="s">
        <v>1582</v>
      </c>
      <c r="BJ44" s="116" t="s">
        <v>1606</v>
      </c>
      <c r="BK44" s="116">
        <v>0</v>
      </c>
      <c r="BL44" s="120">
        <v>0</v>
      </c>
      <c r="BM44" s="116">
        <v>0</v>
      </c>
      <c r="BN44" s="120">
        <v>0</v>
      </c>
      <c r="BO44" s="116">
        <v>0</v>
      </c>
      <c r="BP44" s="120">
        <v>0</v>
      </c>
      <c r="BQ44" s="116">
        <v>167</v>
      </c>
      <c r="BR44" s="120">
        <v>100</v>
      </c>
      <c r="BS44" s="116">
        <v>167</v>
      </c>
      <c r="BT44" s="2"/>
      <c r="BU44" s="3"/>
      <c r="BV44" s="3"/>
      <c r="BW44" s="3"/>
      <c r="BX44" s="3"/>
    </row>
    <row r="45" spans="1:76" ht="15">
      <c r="A45" s="64" t="s">
        <v>249</v>
      </c>
      <c r="B45" s="65"/>
      <c r="C45" s="65" t="s">
        <v>64</v>
      </c>
      <c r="D45" s="66">
        <v>163.88328258663188</v>
      </c>
      <c r="E45" s="68"/>
      <c r="F45" s="100" t="s">
        <v>489</v>
      </c>
      <c r="G45" s="65"/>
      <c r="H45" s="69" t="s">
        <v>249</v>
      </c>
      <c r="I45" s="70"/>
      <c r="J45" s="70"/>
      <c r="K45" s="69" t="s">
        <v>1157</v>
      </c>
      <c r="L45" s="73">
        <v>1</v>
      </c>
      <c r="M45" s="74">
        <v>2969.163818359375</v>
      </c>
      <c r="N45" s="74">
        <v>2676.202880859375</v>
      </c>
      <c r="O45" s="75"/>
      <c r="P45" s="76"/>
      <c r="Q45" s="76"/>
      <c r="R45" s="86"/>
      <c r="S45" s="48">
        <v>1</v>
      </c>
      <c r="T45" s="48">
        <v>1</v>
      </c>
      <c r="U45" s="49">
        <v>0</v>
      </c>
      <c r="V45" s="49">
        <v>0</v>
      </c>
      <c r="W45" s="49">
        <v>0</v>
      </c>
      <c r="X45" s="49">
        <v>0.999992</v>
      </c>
      <c r="Y45" s="49">
        <v>0</v>
      </c>
      <c r="Z45" s="49" t="s">
        <v>1244</v>
      </c>
      <c r="AA45" s="71">
        <v>45</v>
      </c>
      <c r="AB45" s="71"/>
      <c r="AC45" s="72"/>
      <c r="AD45" s="78" t="s">
        <v>844</v>
      </c>
      <c r="AE45" s="78">
        <v>401</v>
      </c>
      <c r="AF45" s="78">
        <v>34</v>
      </c>
      <c r="AG45" s="78">
        <v>531</v>
      </c>
      <c r="AH45" s="78">
        <v>791</v>
      </c>
      <c r="AI45" s="78"/>
      <c r="AJ45" s="78" t="s">
        <v>900</v>
      </c>
      <c r="AK45" s="78" t="s">
        <v>941</v>
      </c>
      <c r="AL45" s="84" t="s">
        <v>969</v>
      </c>
      <c r="AM45" s="78"/>
      <c r="AN45" s="80">
        <v>43454.43854166667</v>
      </c>
      <c r="AO45" s="84" t="s">
        <v>1013</v>
      </c>
      <c r="AP45" s="78" t="b">
        <v>1</v>
      </c>
      <c r="AQ45" s="78" t="b">
        <v>0</v>
      </c>
      <c r="AR45" s="78" t="b">
        <v>0</v>
      </c>
      <c r="AS45" s="78"/>
      <c r="AT45" s="78">
        <v>0</v>
      </c>
      <c r="AU45" s="78"/>
      <c r="AV45" s="78" t="b">
        <v>0</v>
      </c>
      <c r="AW45" s="78" t="s">
        <v>1047</v>
      </c>
      <c r="AX45" s="84" t="s">
        <v>1090</v>
      </c>
      <c r="AY45" s="78" t="s">
        <v>66</v>
      </c>
      <c r="AZ45" s="78" t="str">
        <f>REPLACE(INDEX(GroupVertices[Group],MATCH(Vertices[[#This Row],[Vertex]],GroupVertices[Vertex],0)),1,1,"")</f>
        <v>1</v>
      </c>
      <c r="BA45" s="48" t="s">
        <v>399</v>
      </c>
      <c r="BB45" s="48" t="s">
        <v>399</v>
      </c>
      <c r="BC45" s="48" t="s">
        <v>443</v>
      </c>
      <c r="BD45" s="48" t="s">
        <v>443</v>
      </c>
      <c r="BE45" s="48"/>
      <c r="BF45" s="48"/>
      <c r="BG45" s="116" t="s">
        <v>1527</v>
      </c>
      <c r="BH45" s="116" t="s">
        <v>1527</v>
      </c>
      <c r="BI45" s="116" t="s">
        <v>1583</v>
      </c>
      <c r="BJ45" s="116" t="s">
        <v>1583</v>
      </c>
      <c r="BK45" s="116">
        <v>0</v>
      </c>
      <c r="BL45" s="120">
        <v>0</v>
      </c>
      <c r="BM45" s="116">
        <v>0</v>
      </c>
      <c r="BN45" s="120">
        <v>0</v>
      </c>
      <c r="BO45" s="116">
        <v>0</v>
      </c>
      <c r="BP45" s="120">
        <v>0</v>
      </c>
      <c r="BQ45" s="116">
        <v>35</v>
      </c>
      <c r="BR45" s="120">
        <v>100</v>
      </c>
      <c r="BS45" s="116">
        <v>35</v>
      </c>
      <c r="BT45" s="2"/>
      <c r="BU45" s="3"/>
      <c r="BV45" s="3"/>
      <c r="BW45" s="3"/>
      <c r="BX45" s="3"/>
    </row>
    <row r="46" spans="1:76" ht="15">
      <c r="A46" s="64" t="s">
        <v>250</v>
      </c>
      <c r="B46" s="65"/>
      <c r="C46" s="65" t="s">
        <v>64</v>
      </c>
      <c r="D46" s="66">
        <v>178.88879222850514</v>
      </c>
      <c r="E46" s="68"/>
      <c r="F46" s="100" t="s">
        <v>490</v>
      </c>
      <c r="G46" s="65"/>
      <c r="H46" s="69" t="s">
        <v>250</v>
      </c>
      <c r="I46" s="70"/>
      <c r="J46" s="70"/>
      <c r="K46" s="69" t="s">
        <v>1158</v>
      </c>
      <c r="L46" s="73">
        <v>1</v>
      </c>
      <c r="M46" s="74">
        <v>2969.163818359375</v>
      </c>
      <c r="N46" s="74">
        <v>5773.93212890625</v>
      </c>
      <c r="O46" s="75"/>
      <c r="P46" s="76"/>
      <c r="Q46" s="76"/>
      <c r="R46" s="86"/>
      <c r="S46" s="48">
        <v>1</v>
      </c>
      <c r="T46" s="48">
        <v>1</v>
      </c>
      <c r="U46" s="49">
        <v>0</v>
      </c>
      <c r="V46" s="49">
        <v>0</v>
      </c>
      <c r="W46" s="49">
        <v>0</v>
      </c>
      <c r="X46" s="49">
        <v>0.999992</v>
      </c>
      <c r="Y46" s="49">
        <v>0</v>
      </c>
      <c r="Z46" s="49" t="s">
        <v>1244</v>
      </c>
      <c r="AA46" s="71">
        <v>46</v>
      </c>
      <c r="AB46" s="71"/>
      <c r="AC46" s="72"/>
      <c r="AD46" s="78" t="s">
        <v>845</v>
      </c>
      <c r="AE46" s="78">
        <v>1058</v>
      </c>
      <c r="AF46" s="78">
        <v>281</v>
      </c>
      <c r="AG46" s="78">
        <v>857</v>
      </c>
      <c r="AH46" s="78">
        <v>32</v>
      </c>
      <c r="AI46" s="78"/>
      <c r="AJ46" s="78" t="s">
        <v>901</v>
      </c>
      <c r="AK46" s="78" t="s">
        <v>942</v>
      </c>
      <c r="AL46" s="78"/>
      <c r="AM46" s="78"/>
      <c r="AN46" s="80">
        <v>41990.69605324074</v>
      </c>
      <c r="AO46" s="84" t="s">
        <v>1014</v>
      </c>
      <c r="AP46" s="78" t="b">
        <v>0</v>
      </c>
      <c r="AQ46" s="78" t="b">
        <v>0</v>
      </c>
      <c r="AR46" s="78" t="b">
        <v>0</v>
      </c>
      <c r="AS46" s="78"/>
      <c r="AT46" s="78">
        <v>0</v>
      </c>
      <c r="AU46" s="84" t="s">
        <v>1031</v>
      </c>
      <c r="AV46" s="78" t="b">
        <v>0</v>
      </c>
      <c r="AW46" s="78" t="s">
        <v>1047</v>
      </c>
      <c r="AX46" s="84" t="s">
        <v>1091</v>
      </c>
      <c r="AY46" s="78" t="s">
        <v>66</v>
      </c>
      <c r="AZ46" s="78" t="str">
        <f>REPLACE(INDEX(GroupVertices[Group],MATCH(Vertices[[#This Row],[Vertex]],GroupVertices[Vertex],0)),1,1,"")</f>
        <v>1</v>
      </c>
      <c r="BA46" s="48" t="s">
        <v>400</v>
      </c>
      <c r="BB46" s="48" t="s">
        <v>400</v>
      </c>
      <c r="BC46" s="48" t="s">
        <v>443</v>
      </c>
      <c r="BD46" s="48" t="s">
        <v>443</v>
      </c>
      <c r="BE46" s="48"/>
      <c r="BF46" s="48"/>
      <c r="BG46" s="116" t="s">
        <v>1528</v>
      </c>
      <c r="BH46" s="116" t="s">
        <v>1528</v>
      </c>
      <c r="BI46" s="116" t="s">
        <v>1584</v>
      </c>
      <c r="BJ46" s="116" t="s">
        <v>1584</v>
      </c>
      <c r="BK46" s="116">
        <v>0</v>
      </c>
      <c r="BL46" s="120">
        <v>0</v>
      </c>
      <c r="BM46" s="116">
        <v>0</v>
      </c>
      <c r="BN46" s="120">
        <v>0</v>
      </c>
      <c r="BO46" s="116">
        <v>0</v>
      </c>
      <c r="BP46" s="120">
        <v>0</v>
      </c>
      <c r="BQ46" s="116">
        <v>26</v>
      </c>
      <c r="BR46" s="120">
        <v>100</v>
      </c>
      <c r="BS46" s="116">
        <v>26</v>
      </c>
      <c r="BT46" s="2"/>
      <c r="BU46" s="3"/>
      <c r="BV46" s="3"/>
      <c r="BW46" s="3"/>
      <c r="BX46" s="3"/>
    </row>
    <row r="47" spans="1:76" ht="15">
      <c r="A47" s="64" t="s">
        <v>252</v>
      </c>
      <c r="B47" s="65"/>
      <c r="C47" s="65" t="s">
        <v>64</v>
      </c>
      <c r="D47" s="66">
        <v>174.57546759460635</v>
      </c>
      <c r="E47" s="68"/>
      <c r="F47" s="100" t="s">
        <v>492</v>
      </c>
      <c r="G47" s="65"/>
      <c r="H47" s="69" t="s">
        <v>252</v>
      </c>
      <c r="I47" s="70"/>
      <c r="J47" s="70"/>
      <c r="K47" s="69" t="s">
        <v>1159</v>
      </c>
      <c r="L47" s="73">
        <v>1</v>
      </c>
      <c r="M47" s="74">
        <v>2969.163818359375</v>
      </c>
      <c r="N47" s="74">
        <v>8871.662109375</v>
      </c>
      <c r="O47" s="75"/>
      <c r="P47" s="76"/>
      <c r="Q47" s="76"/>
      <c r="R47" s="86"/>
      <c r="S47" s="48">
        <v>1</v>
      </c>
      <c r="T47" s="48">
        <v>1</v>
      </c>
      <c r="U47" s="49">
        <v>0</v>
      </c>
      <c r="V47" s="49">
        <v>0</v>
      </c>
      <c r="W47" s="49">
        <v>0</v>
      </c>
      <c r="X47" s="49">
        <v>0.999992</v>
      </c>
      <c r="Y47" s="49">
        <v>0</v>
      </c>
      <c r="Z47" s="49" t="s">
        <v>1244</v>
      </c>
      <c r="AA47" s="71">
        <v>47</v>
      </c>
      <c r="AB47" s="71"/>
      <c r="AC47" s="72"/>
      <c r="AD47" s="78" t="s">
        <v>846</v>
      </c>
      <c r="AE47" s="78">
        <v>235</v>
      </c>
      <c r="AF47" s="78">
        <v>210</v>
      </c>
      <c r="AG47" s="78">
        <v>270</v>
      </c>
      <c r="AH47" s="78">
        <v>6</v>
      </c>
      <c r="AI47" s="78"/>
      <c r="AJ47" s="78" t="s">
        <v>902</v>
      </c>
      <c r="AK47" s="78"/>
      <c r="AL47" s="84" t="s">
        <v>970</v>
      </c>
      <c r="AM47" s="78"/>
      <c r="AN47" s="80">
        <v>41214.448229166665</v>
      </c>
      <c r="AO47" s="78"/>
      <c r="AP47" s="78" t="b">
        <v>1</v>
      </c>
      <c r="AQ47" s="78" t="b">
        <v>0</v>
      </c>
      <c r="AR47" s="78" t="b">
        <v>0</v>
      </c>
      <c r="AS47" s="78"/>
      <c r="AT47" s="78">
        <v>1</v>
      </c>
      <c r="AU47" s="84" t="s">
        <v>1031</v>
      </c>
      <c r="AV47" s="78" t="b">
        <v>0</v>
      </c>
      <c r="AW47" s="78" t="s">
        <v>1047</v>
      </c>
      <c r="AX47" s="84" t="s">
        <v>1092</v>
      </c>
      <c r="AY47" s="78" t="s">
        <v>66</v>
      </c>
      <c r="AZ47" s="78" t="str">
        <f>REPLACE(INDEX(GroupVertices[Group],MATCH(Vertices[[#This Row],[Vertex]],GroupVertices[Vertex],0)),1,1,"")</f>
        <v>1</v>
      </c>
      <c r="BA47" s="48" t="s">
        <v>401</v>
      </c>
      <c r="BB47" s="48" t="s">
        <v>401</v>
      </c>
      <c r="BC47" s="48" t="s">
        <v>443</v>
      </c>
      <c r="BD47" s="48" t="s">
        <v>443</v>
      </c>
      <c r="BE47" s="48"/>
      <c r="BF47" s="48"/>
      <c r="BG47" s="116" t="s">
        <v>1529</v>
      </c>
      <c r="BH47" s="116" t="s">
        <v>1529</v>
      </c>
      <c r="BI47" s="116" t="s">
        <v>1585</v>
      </c>
      <c r="BJ47" s="116" t="s">
        <v>1585</v>
      </c>
      <c r="BK47" s="116">
        <v>0</v>
      </c>
      <c r="BL47" s="120">
        <v>0</v>
      </c>
      <c r="BM47" s="116">
        <v>0</v>
      </c>
      <c r="BN47" s="120">
        <v>0</v>
      </c>
      <c r="BO47" s="116">
        <v>0</v>
      </c>
      <c r="BP47" s="120">
        <v>0</v>
      </c>
      <c r="BQ47" s="116">
        <v>6</v>
      </c>
      <c r="BR47" s="120">
        <v>100</v>
      </c>
      <c r="BS47" s="116">
        <v>6</v>
      </c>
      <c r="BT47" s="2"/>
      <c r="BU47" s="3"/>
      <c r="BV47" s="3"/>
      <c r="BW47" s="3"/>
      <c r="BX47" s="3"/>
    </row>
    <row r="48" spans="1:76" ht="15">
      <c r="A48" s="64" t="s">
        <v>253</v>
      </c>
      <c r="B48" s="65"/>
      <c r="C48" s="65" t="s">
        <v>64</v>
      </c>
      <c r="D48" s="66">
        <v>210.60084094533855</v>
      </c>
      <c r="E48" s="68"/>
      <c r="F48" s="100" t="s">
        <v>493</v>
      </c>
      <c r="G48" s="65"/>
      <c r="H48" s="69" t="s">
        <v>253</v>
      </c>
      <c r="I48" s="70"/>
      <c r="J48" s="70"/>
      <c r="K48" s="69" t="s">
        <v>1160</v>
      </c>
      <c r="L48" s="73">
        <v>1</v>
      </c>
      <c r="M48" s="74">
        <v>6461.939453125</v>
      </c>
      <c r="N48" s="74">
        <v>5199.47998046875</v>
      </c>
      <c r="O48" s="75"/>
      <c r="P48" s="76"/>
      <c r="Q48" s="76"/>
      <c r="R48" s="86"/>
      <c r="S48" s="48">
        <v>0</v>
      </c>
      <c r="T48" s="48">
        <v>1</v>
      </c>
      <c r="U48" s="49">
        <v>0</v>
      </c>
      <c r="V48" s="49">
        <v>0.142857</v>
      </c>
      <c r="W48" s="49">
        <v>6E-06</v>
      </c>
      <c r="X48" s="49">
        <v>0.595234</v>
      </c>
      <c r="Y48" s="49">
        <v>0</v>
      </c>
      <c r="Z48" s="49">
        <v>0</v>
      </c>
      <c r="AA48" s="71">
        <v>48</v>
      </c>
      <c r="AB48" s="71"/>
      <c r="AC48" s="72"/>
      <c r="AD48" s="78" t="s">
        <v>847</v>
      </c>
      <c r="AE48" s="78">
        <v>774</v>
      </c>
      <c r="AF48" s="78">
        <v>803</v>
      </c>
      <c r="AG48" s="78">
        <v>1408</v>
      </c>
      <c r="AH48" s="78">
        <v>1733</v>
      </c>
      <c r="AI48" s="78"/>
      <c r="AJ48" s="78" t="s">
        <v>903</v>
      </c>
      <c r="AK48" s="78" t="s">
        <v>943</v>
      </c>
      <c r="AL48" s="84" t="s">
        <v>971</v>
      </c>
      <c r="AM48" s="78"/>
      <c r="AN48" s="80">
        <v>41303.72005787037</v>
      </c>
      <c r="AO48" s="84" t="s">
        <v>1015</v>
      </c>
      <c r="AP48" s="78" t="b">
        <v>1</v>
      </c>
      <c r="AQ48" s="78" t="b">
        <v>0</v>
      </c>
      <c r="AR48" s="78" t="b">
        <v>0</v>
      </c>
      <c r="AS48" s="78"/>
      <c r="AT48" s="78">
        <v>20</v>
      </c>
      <c r="AU48" s="84" t="s">
        <v>1031</v>
      </c>
      <c r="AV48" s="78" t="b">
        <v>0</v>
      </c>
      <c r="AW48" s="78" t="s">
        <v>1047</v>
      </c>
      <c r="AX48" s="84" t="s">
        <v>1093</v>
      </c>
      <c r="AY48" s="78" t="s">
        <v>66</v>
      </c>
      <c r="AZ48" s="78" t="str">
        <f>REPLACE(INDEX(GroupVertices[Group],MATCH(Vertices[[#This Row],[Vertex]],GroupVertices[Vertex],0)),1,1,"")</f>
        <v>5</v>
      </c>
      <c r="BA48" s="48" t="s">
        <v>402</v>
      </c>
      <c r="BB48" s="48" t="s">
        <v>402</v>
      </c>
      <c r="BC48" s="48" t="s">
        <v>443</v>
      </c>
      <c r="BD48" s="48" t="s">
        <v>443</v>
      </c>
      <c r="BE48" s="48"/>
      <c r="BF48" s="48"/>
      <c r="BG48" s="116" t="s">
        <v>1530</v>
      </c>
      <c r="BH48" s="116" t="s">
        <v>1530</v>
      </c>
      <c r="BI48" s="116" t="s">
        <v>1586</v>
      </c>
      <c r="BJ48" s="116" t="s">
        <v>1586</v>
      </c>
      <c r="BK48" s="116">
        <v>0</v>
      </c>
      <c r="BL48" s="120">
        <v>0</v>
      </c>
      <c r="BM48" s="116">
        <v>0</v>
      </c>
      <c r="BN48" s="120">
        <v>0</v>
      </c>
      <c r="BO48" s="116">
        <v>0</v>
      </c>
      <c r="BP48" s="120">
        <v>0</v>
      </c>
      <c r="BQ48" s="116">
        <v>10</v>
      </c>
      <c r="BR48" s="120">
        <v>100</v>
      </c>
      <c r="BS48" s="116">
        <v>10</v>
      </c>
      <c r="BT48" s="2"/>
      <c r="BU48" s="3"/>
      <c r="BV48" s="3"/>
      <c r="BW48" s="3"/>
      <c r="BX48" s="3"/>
    </row>
    <row r="49" spans="1:76" ht="15">
      <c r="A49" s="64" t="s">
        <v>257</v>
      </c>
      <c r="B49" s="65"/>
      <c r="C49" s="65" t="s">
        <v>64</v>
      </c>
      <c r="D49" s="66">
        <v>207.0772799768015</v>
      </c>
      <c r="E49" s="68"/>
      <c r="F49" s="100" t="s">
        <v>497</v>
      </c>
      <c r="G49" s="65"/>
      <c r="H49" s="69" t="s">
        <v>257</v>
      </c>
      <c r="I49" s="70"/>
      <c r="J49" s="70"/>
      <c r="K49" s="69" t="s">
        <v>1161</v>
      </c>
      <c r="L49" s="73">
        <v>524.9126637554585</v>
      </c>
      <c r="M49" s="74">
        <v>7182.5166015625</v>
      </c>
      <c r="N49" s="74">
        <v>3752.5615234375</v>
      </c>
      <c r="O49" s="75"/>
      <c r="P49" s="76"/>
      <c r="Q49" s="76"/>
      <c r="R49" s="86"/>
      <c r="S49" s="48">
        <v>5</v>
      </c>
      <c r="T49" s="48">
        <v>1</v>
      </c>
      <c r="U49" s="49">
        <v>12</v>
      </c>
      <c r="V49" s="49">
        <v>0.25</v>
      </c>
      <c r="W49" s="49">
        <v>1.4E-05</v>
      </c>
      <c r="X49" s="49">
        <v>2.619025</v>
      </c>
      <c r="Y49" s="49">
        <v>0</v>
      </c>
      <c r="Z49" s="49">
        <v>0</v>
      </c>
      <c r="AA49" s="71">
        <v>49</v>
      </c>
      <c r="AB49" s="71"/>
      <c r="AC49" s="72"/>
      <c r="AD49" s="78" t="s">
        <v>848</v>
      </c>
      <c r="AE49" s="78">
        <v>426</v>
      </c>
      <c r="AF49" s="78">
        <v>745</v>
      </c>
      <c r="AG49" s="78">
        <v>307</v>
      </c>
      <c r="AH49" s="78">
        <v>312</v>
      </c>
      <c r="AI49" s="78"/>
      <c r="AJ49" s="78" t="s">
        <v>904</v>
      </c>
      <c r="AK49" s="78" t="s">
        <v>944</v>
      </c>
      <c r="AL49" s="84" t="s">
        <v>972</v>
      </c>
      <c r="AM49" s="78"/>
      <c r="AN49" s="80">
        <v>41080.5402662037</v>
      </c>
      <c r="AO49" s="84" t="s">
        <v>1016</v>
      </c>
      <c r="AP49" s="78" t="b">
        <v>1</v>
      </c>
      <c r="AQ49" s="78" t="b">
        <v>0</v>
      </c>
      <c r="AR49" s="78" t="b">
        <v>0</v>
      </c>
      <c r="AS49" s="78"/>
      <c r="AT49" s="78">
        <v>5</v>
      </c>
      <c r="AU49" s="84" t="s">
        <v>1031</v>
      </c>
      <c r="AV49" s="78" t="b">
        <v>0</v>
      </c>
      <c r="AW49" s="78" t="s">
        <v>1047</v>
      </c>
      <c r="AX49" s="84" t="s">
        <v>1094</v>
      </c>
      <c r="AY49" s="78" t="s">
        <v>66</v>
      </c>
      <c r="AZ49" s="78" t="str">
        <f>REPLACE(INDEX(GroupVertices[Group],MATCH(Vertices[[#This Row],[Vertex]],GroupVertices[Vertex],0)),1,1,"")</f>
        <v>5</v>
      </c>
      <c r="BA49" s="48" t="s">
        <v>402</v>
      </c>
      <c r="BB49" s="48" t="s">
        <v>402</v>
      </c>
      <c r="BC49" s="48" t="s">
        <v>443</v>
      </c>
      <c r="BD49" s="48" t="s">
        <v>443</v>
      </c>
      <c r="BE49" s="48"/>
      <c r="BF49" s="48"/>
      <c r="BG49" s="116" t="s">
        <v>1531</v>
      </c>
      <c r="BH49" s="116" t="s">
        <v>1531</v>
      </c>
      <c r="BI49" s="116" t="s">
        <v>1587</v>
      </c>
      <c r="BJ49" s="116" t="s">
        <v>1587</v>
      </c>
      <c r="BK49" s="116">
        <v>0</v>
      </c>
      <c r="BL49" s="120">
        <v>0</v>
      </c>
      <c r="BM49" s="116">
        <v>0</v>
      </c>
      <c r="BN49" s="120">
        <v>0</v>
      </c>
      <c r="BO49" s="116">
        <v>0</v>
      </c>
      <c r="BP49" s="120">
        <v>0</v>
      </c>
      <c r="BQ49" s="116">
        <v>8</v>
      </c>
      <c r="BR49" s="120">
        <v>100</v>
      </c>
      <c r="BS49" s="116">
        <v>8</v>
      </c>
      <c r="BT49" s="2"/>
      <c r="BU49" s="3"/>
      <c r="BV49" s="3"/>
      <c r="BW49" s="3"/>
      <c r="BX49" s="3"/>
    </row>
    <row r="50" spans="1:76" ht="15">
      <c r="A50" s="64" t="s">
        <v>254</v>
      </c>
      <c r="B50" s="65"/>
      <c r="C50" s="65" t="s">
        <v>64</v>
      </c>
      <c r="D50" s="66">
        <v>486.41061331013486</v>
      </c>
      <c r="E50" s="68"/>
      <c r="F50" s="100" t="s">
        <v>494</v>
      </c>
      <c r="G50" s="65"/>
      <c r="H50" s="69" t="s">
        <v>254</v>
      </c>
      <c r="I50" s="70"/>
      <c r="J50" s="70"/>
      <c r="K50" s="69" t="s">
        <v>1162</v>
      </c>
      <c r="L50" s="73">
        <v>1</v>
      </c>
      <c r="M50" s="74">
        <v>8173.32177734375</v>
      </c>
      <c r="N50" s="74">
        <v>4804.85498046875</v>
      </c>
      <c r="O50" s="75"/>
      <c r="P50" s="76"/>
      <c r="Q50" s="76"/>
      <c r="R50" s="86"/>
      <c r="S50" s="48">
        <v>0</v>
      </c>
      <c r="T50" s="48">
        <v>1</v>
      </c>
      <c r="U50" s="49">
        <v>0</v>
      </c>
      <c r="V50" s="49">
        <v>0.142857</v>
      </c>
      <c r="W50" s="49">
        <v>6E-06</v>
      </c>
      <c r="X50" s="49">
        <v>0.595234</v>
      </c>
      <c r="Y50" s="49">
        <v>0</v>
      </c>
      <c r="Z50" s="49">
        <v>0</v>
      </c>
      <c r="AA50" s="71">
        <v>50</v>
      </c>
      <c r="AB50" s="71"/>
      <c r="AC50" s="72"/>
      <c r="AD50" s="78" t="s">
        <v>849</v>
      </c>
      <c r="AE50" s="78">
        <v>872</v>
      </c>
      <c r="AF50" s="78">
        <v>5343</v>
      </c>
      <c r="AG50" s="78">
        <v>208606</v>
      </c>
      <c r="AH50" s="78">
        <v>32833</v>
      </c>
      <c r="AI50" s="78"/>
      <c r="AJ50" s="78"/>
      <c r="AK50" s="78" t="s">
        <v>945</v>
      </c>
      <c r="AL50" s="78"/>
      <c r="AM50" s="78"/>
      <c r="AN50" s="80">
        <v>40368.74391203704</v>
      </c>
      <c r="AO50" s="84" t="s">
        <v>1017</v>
      </c>
      <c r="AP50" s="78" t="b">
        <v>0</v>
      </c>
      <c r="AQ50" s="78" t="b">
        <v>0</v>
      </c>
      <c r="AR50" s="78" t="b">
        <v>1</v>
      </c>
      <c r="AS50" s="78"/>
      <c r="AT50" s="78">
        <v>38</v>
      </c>
      <c r="AU50" s="84" t="s">
        <v>1040</v>
      </c>
      <c r="AV50" s="78" t="b">
        <v>0</v>
      </c>
      <c r="AW50" s="78" t="s">
        <v>1047</v>
      </c>
      <c r="AX50" s="84" t="s">
        <v>1095</v>
      </c>
      <c r="AY50" s="78" t="s">
        <v>66</v>
      </c>
      <c r="AZ50" s="78" t="str">
        <f>REPLACE(INDEX(GroupVertices[Group],MATCH(Vertices[[#This Row],[Vertex]],GroupVertices[Vertex],0)),1,1,"")</f>
        <v>5</v>
      </c>
      <c r="BA50" s="48" t="s">
        <v>402</v>
      </c>
      <c r="BB50" s="48" t="s">
        <v>402</v>
      </c>
      <c r="BC50" s="48" t="s">
        <v>443</v>
      </c>
      <c r="BD50" s="48" t="s">
        <v>443</v>
      </c>
      <c r="BE50" s="48"/>
      <c r="BF50" s="48"/>
      <c r="BG50" s="116" t="s">
        <v>1530</v>
      </c>
      <c r="BH50" s="116" t="s">
        <v>1530</v>
      </c>
      <c r="BI50" s="116" t="s">
        <v>1586</v>
      </c>
      <c r="BJ50" s="116" t="s">
        <v>1586</v>
      </c>
      <c r="BK50" s="116">
        <v>0</v>
      </c>
      <c r="BL50" s="120">
        <v>0</v>
      </c>
      <c r="BM50" s="116">
        <v>0</v>
      </c>
      <c r="BN50" s="120">
        <v>0</v>
      </c>
      <c r="BO50" s="116">
        <v>0</v>
      </c>
      <c r="BP50" s="120">
        <v>0</v>
      </c>
      <c r="BQ50" s="116">
        <v>10</v>
      </c>
      <c r="BR50" s="120">
        <v>100</v>
      </c>
      <c r="BS50" s="116">
        <v>10</v>
      </c>
      <c r="BT50" s="2"/>
      <c r="BU50" s="3"/>
      <c r="BV50" s="3"/>
      <c r="BW50" s="3"/>
      <c r="BX50" s="3"/>
    </row>
    <row r="51" spans="1:76" ht="15">
      <c r="A51" s="64" t="s">
        <v>255</v>
      </c>
      <c r="B51" s="65"/>
      <c r="C51" s="65" t="s">
        <v>64</v>
      </c>
      <c r="D51" s="66">
        <v>179.86080904741192</v>
      </c>
      <c r="E51" s="68"/>
      <c r="F51" s="100" t="s">
        <v>495</v>
      </c>
      <c r="G51" s="65"/>
      <c r="H51" s="69" t="s">
        <v>255</v>
      </c>
      <c r="I51" s="70"/>
      <c r="J51" s="70"/>
      <c r="K51" s="69" t="s">
        <v>1163</v>
      </c>
      <c r="L51" s="73">
        <v>1</v>
      </c>
      <c r="M51" s="74">
        <v>7903.1025390625</v>
      </c>
      <c r="N51" s="74">
        <v>2305.65185546875</v>
      </c>
      <c r="O51" s="75"/>
      <c r="P51" s="76"/>
      <c r="Q51" s="76"/>
      <c r="R51" s="86"/>
      <c r="S51" s="48">
        <v>0</v>
      </c>
      <c r="T51" s="48">
        <v>1</v>
      </c>
      <c r="U51" s="49">
        <v>0</v>
      </c>
      <c r="V51" s="49">
        <v>0.142857</v>
      </c>
      <c r="W51" s="49">
        <v>6E-06</v>
      </c>
      <c r="X51" s="49">
        <v>0.595234</v>
      </c>
      <c r="Y51" s="49">
        <v>0</v>
      </c>
      <c r="Z51" s="49">
        <v>0</v>
      </c>
      <c r="AA51" s="71">
        <v>51</v>
      </c>
      <c r="AB51" s="71"/>
      <c r="AC51" s="72"/>
      <c r="AD51" s="78" t="s">
        <v>850</v>
      </c>
      <c r="AE51" s="78">
        <v>282</v>
      </c>
      <c r="AF51" s="78">
        <v>297</v>
      </c>
      <c r="AG51" s="78">
        <v>3079</v>
      </c>
      <c r="AH51" s="78">
        <v>10720</v>
      </c>
      <c r="AI51" s="78"/>
      <c r="AJ51" s="78" t="s">
        <v>905</v>
      </c>
      <c r="AK51" s="78"/>
      <c r="AL51" s="78"/>
      <c r="AM51" s="78"/>
      <c r="AN51" s="80">
        <v>43518.7715625</v>
      </c>
      <c r="AO51" s="84" t="s">
        <v>1018</v>
      </c>
      <c r="AP51" s="78" t="b">
        <v>1</v>
      </c>
      <c r="AQ51" s="78" t="b">
        <v>0</v>
      </c>
      <c r="AR51" s="78" t="b">
        <v>0</v>
      </c>
      <c r="AS51" s="78"/>
      <c r="AT51" s="78">
        <v>1</v>
      </c>
      <c r="AU51" s="78"/>
      <c r="AV51" s="78" t="b">
        <v>0</v>
      </c>
      <c r="AW51" s="78" t="s">
        <v>1047</v>
      </c>
      <c r="AX51" s="84" t="s">
        <v>1096</v>
      </c>
      <c r="AY51" s="78" t="s">
        <v>66</v>
      </c>
      <c r="AZ51" s="78" t="str">
        <f>REPLACE(INDEX(GroupVertices[Group],MATCH(Vertices[[#This Row],[Vertex]],GroupVertices[Vertex],0)),1,1,"")</f>
        <v>5</v>
      </c>
      <c r="BA51" s="48" t="s">
        <v>402</v>
      </c>
      <c r="BB51" s="48" t="s">
        <v>402</v>
      </c>
      <c r="BC51" s="48" t="s">
        <v>443</v>
      </c>
      <c r="BD51" s="48" t="s">
        <v>443</v>
      </c>
      <c r="BE51" s="48"/>
      <c r="BF51" s="48"/>
      <c r="BG51" s="116" t="s">
        <v>1530</v>
      </c>
      <c r="BH51" s="116" t="s">
        <v>1530</v>
      </c>
      <c r="BI51" s="116" t="s">
        <v>1586</v>
      </c>
      <c r="BJ51" s="116" t="s">
        <v>1586</v>
      </c>
      <c r="BK51" s="116">
        <v>0</v>
      </c>
      <c r="BL51" s="120">
        <v>0</v>
      </c>
      <c r="BM51" s="116">
        <v>0</v>
      </c>
      <c r="BN51" s="120">
        <v>0</v>
      </c>
      <c r="BO51" s="116">
        <v>0</v>
      </c>
      <c r="BP51" s="120">
        <v>0</v>
      </c>
      <c r="BQ51" s="116">
        <v>10</v>
      </c>
      <c r="BR51" s="120">
        <v>100</v>
      </c>
      <c r="BS51" s="116">
        <v>10</v>
      </c>
      <c r="BT51" s="2"/>
      <c r="BU51" s="3"/>
      <c r="BV51" s="3"/>
      <c r="BW51" s="3"/>
      <c r="BX51" s="3"/>
    </row>
    <row r="52" spans="1:76" ht="15">
      <c r="A52" s="64" t="s">
        <v>256</v>
      </c>
      <c r="B52" s="65"/>
      <c r="C52" s="65" t="s">
        <v>64</v>
      </c>
      <c r="D52" s="66">
        <v>199.90865593736407</v>
      </c>
      <c r="E52" s="68"/>
      <c r="F52" s="100" t="s">
        <v>496</v>
      </c>
      <c r="G52" s="65"/>
      <c r="H52" s="69" t="s">
        <v>256</v>
      </c>
      <c r="I52" s="70"/>
      <c r="J52" s="70"/>
      <c r="K52" s="69" t="s">
        <v>1164</v>
      </c>
      <c r="L52" s="73">
        <v>1</v>
      </c>
      <c r="M52" s="74">
        <v>591.2339477539062</v>
      </c>
      <c r="N52" s="74">
        <v>7322.796875</v>
      </c>
      <c r="O52" s="75"/>
      <c r="P52" s="76"/>
      <c r="Q52" s="76"/>
      <c r="R52" s="86"/>
      <c r="S52" s="48">
        <v>1</v>
      </c>
      <c r="T52" s="48">
        <v>1</v>
      </c>
      <c r="U52" s="49">
        <v>0</v>
      </c>
      <c r="V52" s="49">
        <v>0</v>
      </c>
      <c r="W52" s="49">
        <v>0</v>
      </c>
      <c r="X52" s="49">
        <v>0.999992</v>
      </c>
      <c r="Y52" s="49">
        <v>0</v>
      </c>
      <c r="Z52" s="49" t="s">
        <v>1244</v>
      </c>
      <c r="AA52" s="71">
        <v>52</v>
      </c>
      <c r="AB52" s="71"/>
      <c r="AC52" s="72"/>
      <c r="AD52" s="78" t="s">
        <v>851</v>
      </c>
      <c r="AE52" s="78">
        <v>20</v>
      </c>
      <c r="AF52" s="78">
        <v>627</v>
      </c>
      <c r="AG52" s="78">
        <v>12525</v>
      </c>
      <c r="AH52" s="78">
        <v>0</v>
      </c>
      <c r="AI52" s="78"/>
      <c r="AJ52" s="78"/>
      <c r="AK52" s="78" t="s">
        <v>946</v>
      </c>
      <c r="AL52" s="84" t="s">
        <v>973</v>
      </c>
      <c r="AM52" s="78"/>
      <c r="AN52" s="80">
        <v>41607.703055555554</v>
      </c>
      <c r="AO52" s="78"/>
      <c r="AP52" s="78" t="b">
        <v>1</v>
      </c>
      <c r="AQ52" s="78" t="b">
        <v>0</v>
      </c>
      <c r="AR52" s="78" t="b">
        <v>0</v>
      </c>
      <c r="AS52" s="78"/>
      <c r="AT52" s="78">
        <v>4</v>
      </c>
      <c r="AU52" s="84" t="s">
        <v>1031</v>
      </c>
      <c r="AV52" s="78" t="b">
        <v>0</v>
      </c>
      <c r="AW52" s="78" t="s">
        <v>1047</v>
      </c>
      <c r="AX52" s="84" t="s">
        <v>1097</v>
      </c>
      <c r="AY52" s="78" t="s">
        <v>66</v>
      </c>
      <c r="AZ52" s="78" t="str">
        <f>REPLACE(INDEX(GroupVertices[Group],MATCH(Vertices[[#This Row],[Vertex]],GroupVertices[Vertex],0)),1,1,"")</f>
        <v>1</v>
      </c>
      <c r="BA52" s="48" t="s">
        <v>402</v>
      </c>
      <c r="BB52" s="48" t="s">
        <v>402</v>
      </c>
      <c r="BC52" s="48" t="s">
        <v>443</v>
      </c>
      <c r="BD52" s="48" t="s">
        <v>443</v>
      </c>
      <c r="BE52" s="48"/>
      <c r="BF52" s="48"/>
      <c r="BG52" s="116" t="s">
        <v>1532</v>
      </c>
      <c r="BH52" s="116" t="s">
        <v>1532</v>
      </c>
      <c r="BI52" s="116" t="s">
        <v>1588</v>
      </c>
      <c r="BJ52" s="116" t="s">
        <v>1588</v>
      </c>
      <c r="BK52" s="116">
        <v>0</v>
      </c>
      <c r="BL52" s="120">
        <v>0</v>
      </c>
      <c r="BM52" s="116">
        <v>0</v>
      </c>
      <c r="BN52" s="120">
        <v>0</v>
      </c>
      <c r="BO52" s="116">
        <v>0</v>
      </c>
      <c r="BP52" s="120">
        <v>0</v>
      </c>
      <c r="BQ52" s="116">
        <v>3</v>
      </c>
      <c r="BR52" s="120">
        <v>100</v>
      </c>
      <c r="BS52" s="116">
        <v>3</v>
      </c>
      <c r="BT52" s="2"/>
      <c r="BU52" s="3"/>
      <c r="BV52" s="3"/>
      <c r="BW52" s="3"/>
      <c r="BX52" s="3"/>
    </row>
    <row r="53" spans="1:76" ht="15">
      <c r="A53" s="64" t="s">
        <v>258</v>
      </c>
      <c r="B53" s="65"/>
      <c r="C53" s="65" t="s">
        <v>64</v>
      </c>
      <c r="D53" s="66">
        <v>242.2521386109903</v>
      </c>
      <c r="E53" s="68"/>
      <c r="F53" s="100" t="s">
        <v>498</v>
      </c>
      <c r="G53" s="65"/>
      <c r="H53" s="69" t="s">
        <v>258</v>
      </c>
      <c r="I53" s="70"/>
      <c r="J53" s="70"/>
      <c r="K53" s="69" t="s">
        <v>1165</v>
      </c>
      <c r="L53" s="73">
        <v>1</v>
      </c>
      <c r="M53" s="74">
        <v>6191.71337890625</v>
      </c>
      <c r="N53" s="74">
        <v>2700.261962890625</v>
      </c>
      <c r="O53" s="75"/>
      <c r="P53" s="76"/>
      <c r="Q53" s="76"/>
      <c r="R53" s="86"/>
      <c r="S53" s="48">
        <v>0</v>
      </c>
      <c r="T53" s="48">
        <v>1</v>
      </c>
      <c r="U53" s="49">
        <v>0</v>
      </c>
      <c r="V53" s="49">
        <v>0.142857</v>
      </c>
      <c r="W53" s="49">
        <v>6E-06</v>
      </c>
      <c r="X53" s="49">
        <v>0.595234</v>
      </c>
      <c r="Y53" s="49">
        <v>0</v>
      </c>
      <c r="Z53" s="49">
        <v>0</v>
      </c>
      <c r="AA53" s="71">
        <v>53</v>
      </c>
      <c r="AB53" s="71"/>
      <c r="AC53" s="72"/>
      <c r="AD53" s="78" t="s">
        <v>852</v>
      </c>
      <c r="AE53" s="78">
        <v>755</v>
      </c>
      <c r="AF53" s="78">
        <v>1324</v>
      </c>
      <c r="AG53" s="78">
        <v>82468</v>
      </c>
      <c r="AH53" s="78">
        <v>50023</v>
      </c>
      <c r="AI53" s="78"/>
      <c r="AJ53" s="78" t="s">
        <v>906</v>
      </c>
      <c r="AK53" s="78" t="s">
        <v>947</v>
      </c>
      <c r="AL53" s="84" t="s">
        <v>974</v>
      </c>
      <c r="AM53" s="78"/>
      <c r="AN53" s="80">
        <v>39827.696805555555</v>
      </c>
      <c r="AO53" s="84" t="s">
        <v>1019</v>
      </c>
      <c r="AP53" s="78" t="b">
        <v>0</v>
      </c>
      <c r="AQ53" s="78" t="b">
        <v>0</v>
      </c>
      <c r="AR53" s="78" t="b">
        <v>1</v>
      </c>
      <c r="AS53" s="78"/>
      <c r="AT53" s="78">
        <v>158</v>
      </c>
      <c r="AU53" s="84" t="s">
        <v>1041</v>
      </c>
      <c r="AV53" s="78" t="b">
        <v>0</v>
      </c>
      <c r="AW53" s="78" t="s">
        <v>1047</v>
      </c>
      <c r="AX53" s="84" t="s">
        <v>1098</v>
      </c>
      <c r="AY53" s="78" t="s">
        <v>66</v>
      </c>
      <c r="AZ53" s="78" t="str">
        <f>REPLACE(INDEX(GroupVertices[Group],MATCH(Vertices[[#This Row],[Vertex]],GroupVertices[Vertex],0)),1,1,"")</f>
        <v>5</v>
      </c>
      <c r="BA53" s="48" t="s">
        <v>402</v>
      </c>
      <c r="BB53" s="48" t="s">
        <v>402</v>
      </c>
      <c r="BC53" s="48" t="s">
        <v>443</v>
      </c>
      <c r="BD53" s="48" t="s">
        <v>443</v>
      </c>
      <c r="BE53" s="48"/>
      <c r="BF53" s="48"/>
      <c r="BG53" s="116" t="s">
        <v>1530</v>
      </c>
      <c r="BH53" s="116" t="s">
        <v>1530</v>
      </c>
      <c r="BI53" s="116" t="s">
        <v>1586</v>
      </c>
      <c r="BJ53" s="116" t="s">
        <v>1586</v>
      </c>
      <c r="BK53" s="116">
        <v>0</v>
      </c>
      <c r="BL53" s="120">
        <v>0</v>
      </c>
      <c r="BM53" s="116">
        <v>0</v>
      </c>
      <c r="BN53" s="120">
        <v>0</v>
      </c>
      <c r="BO53" s="116">
        <v>0</v>
      </c>
      <c r="BP53" s="120">
        <v>0</v>
      </c>
      <c r="BQ53" s="116">
        <v>10</v>
      </c>
      <c r="BR53" s="120">
        <v>100</v>
      </c>
      <c r="BS53" s="116">
        <v>10</v>
      </c>
      <c r="BT53" s="2"/>
      <c r="BU53" s="3"/>
      <c r="BV53" s="3"/>
      <c r="BW53" s="3"/>
      <c r="BX53" s="3"/>
    </row>
    <row r="54" spans="1:76" ht="15">
      <c r="A54" s="64" t="s">
        <v>259</v>
      </c>
      <c r="B54" s="65"/>
      <c r="C54" s="65" t="s">
        <v>64</v>
      </c>
      <c r="D54" s="66">
        <v>162.54675946063506</v>
      </c>
      <c r="E54" s="68"/>
      <c r="F54" s="100" t="s">
        <v>499</v>
      </c>
      <c r="G54" s="65"/>
      <c r="H54" s="69" t="s">
        <v>259</v>
      </c>
      <c r="I54" s="70"/>
      <c r="J54" s="70"/>
      <c r="K54" s="69" t="s">
        <v>1166</v>
      </c>
      <c r="L54" s="73">
        <v>1</v>
      </c>
      <c r="M54" s="74">
        <v>2176.5205078125</v>
      </c>
      <c r="N54" s="74">
        <v>8871.662109375</v>
      </c>
      <c r="O54" s="75"/>
      <c r="P54" s="76"/>
      <c r="Q54" s="76"/>
      <c r="R54" s="86"/>
      <c r="S54" s="48">
        <v>1</v>
      </c>
      <c r="T54" s="48">
        <v>1</v>
      </c>
      <c r="U54" s="49">
        <v>0</v>
      </c>
      <c r="V54" s="49">
        <v>0</v>
      </c>
      <c r="W54" s="49">
        <v>0</v>
      </c>
      <c r="X54" s="49">
        <v>0.999992</v>
      </c>
      <c r="Y54" s="49">
        <v>0</v>
      </c>
      <c r="Z54" s="49" t="s">
        <v>1244</v>
      </c>
      <c r="AA54" s="71">
        <v>54</v>
      </c>
      <c r="AB54" s="71"/>
      <c r="AC54" s="72"/>
      <c r="AD54" s="78" t="s">
        <v>259</v>
      </c>
      <c r="AE54" s="78">
        <v>33</v>
      </c>
      <c r="AF54" s="78">
        <v>12</v>
      </c>
      <c r="AG54" s="78">
        <v>3443</v>
      </c>
      <c r="AH54" s="78">
        <v>0</v>
      </c>
      <c r="AI54" s="78"/>
      <c r="AJ54" s="78"/>
      <c r="AK54" s="78"/>
      <c r="AL54" s="84" t="s">
        <v>975</v>
      </c>
      <c r="AM54" s="78"/>
      <c r="AN54" s="80">
        <v>41901.81030092593</v>
      </c>
      <c r="AO54" s="84" t="s">
        <v>1020</v>
      </c>
      <c r="AP54" s="78" t="b">
        <v>0</v>
      </c>
      <c r="AQ54" s="78" t="b">
        <v>0</v>
      </c>
      <c r="AR54" s="78" t="b">
        <v>0</v>
      </c>
      <c r="AS54" s="78"/>
      <c r="AT54" s="78">
        <v>0</v>
      </c>
      <c r="AU54" s="84" t="s">
        <v>1031</v>
      </c>
      <c r="AV54" s="78" t="b">
        <v>0</v>
      </c>
      <c r="AW54" s="78" t="s">
        <v>1047</v>
      </c>
      <c r="AX54" s="84" t="s">
        <v>1099</v>
      </c>
      <c r="AY54" s="78" t="s">
        <v>66</v>
      </c>
      <c r="AZ54" s="78" t="str">
        <f>REPLACE(INDEX(GroupVertices[Group],MATCH(Vertices[[#This Row],[Vertex]],GroupVertices[Vertex],0)),1,1,"")</f>
        <v>1</v>
      </c>
      <c r="BA54" s="48" t="s">
        <v>403</v>
      </c>
      <c r="BB54" s="48" t="s">
        <v>403</v>
      </c>
      <c r="BC54" s="48" t="s">
        <v>443</v>
      </c>
      <c r="BD54" s="48" t="s">
        <v>443</v>
      </c>
      <c r="BE54" s="48"/>
      <c r="BF54" s="48"/>
      <c r="BG54" s="116" t="s">
        <v>1533</v>
      </c>
      <c r="BH54" s="116" t="s">
        <v>1533</v>
      </c>
      <c r="BI54" s="116" t="s">
        <v>1589</v>
      </c>
      <c r="BJ54" s="116" t="s">
        <v>1589</v>
      </c>
      <c r="BK54" s="116">
        <v>0</v>
      </c>
      <c r="BL54" s="120">
        <v>0</v>
      </c>
      <c r="BM54" s="116">
        <v>0</v>
      </c>
      <c r="BN54" s="120">
        <v>0</v>
      </c>
      <c r="BO54" s="116">
        <v>0</v>
      </c>
      <c r="BP54" s="120">
        <v>0</v>
      </c>
      <c r="BQ54" s="116">
        <v>11</v>
      </c>
      <c r="BR54" s="120">
        <v>100</v>
      </c>
      <c r="BS54" s="116">
        <v>11</v>
      </c>
      <c r="BT54" s="2"/>
      <c r="BU54" s="3"/>
      <c r="BV54" s="3"/>
      <c r="BW54" s="3"/>
      <c r="BX54" s="3"/>
    </row>
    <row r="55" spans="1:76" ht="15">
      <c r="A55" s="64" t="s">
        <v>260</v>
      </c>
      <c r="B55" s="65"/>
      <c r="C55" s="65" t="s">
        <v>64</v>
      </c>
      <c r="D55" s="66">
        <v>315.6394084384515</v>
      </c>
      <c r="E55" s="68"/>
      <c r="F55" s="100" t="s">
        <v>500</v>
      </c>
      <c r="G55" s="65"/>
      <c r="H55" s="69" t="s">
        <v>260</v>
      </c>
      <c r="I55" s="70"/>
      <c r="J55" s="70"/>
      <c r="K55" s="69" t="s">
        <v>1167</v>
      </c>
      <c r="L55" s="73">
        <v>1</v>
      </c>
      <c r="M55" s="74">
        <v>591.2339477539062</v>
      </c>
      <c r="N55" s="74">
        <v>8871.662109375</v>
      </c>
      <c r="O55" s="75"/>
      <c r="P55" s="76"/>
      <c r="Q55" s="76"/>
      <c r="R55" s="86"/>
      <c r="S55" s="48">
        <v>1</v>
      </c>
      <c r="T55" s="48">
        <v>1</v>
      </c>
      <c r="U55" s="49">
        <v>0</v>
      </c>
      <c r="V55" s="49">
        <v>0</v>
      </c>
      <c r="W55" s="49">
        <v>0</v>
      </c>
      <c r="X55" s="49">
        <v>0.999992</v>
      </c>
      <c r="Y55" s="49">
        <v>0</v>
      </c>
      <c r="Z55" s="49" t="s">
        <v>1244</v>
      </c>
      <c r="AA55" s="71">
        <v>55</v>
      </c>
      <c r="AB55" s="71"/>
      <c r="AC55" s="72"/>
      <c r="AD55" s="78" t="s">
        <v>853</v>
      </c>
      <c r="AE55" s="78">
        <v>848</v>
      </c>
      <c r="AF55" s="78">
        <v>2532</v>
      </c>
      <c r="AG55" s="78">
        <v>20550</v>
      </c>
      <c r="AH55" s="78">
        <v>2105</v>
      </c>
      <c r="AI55" s="78"/>
      <c r="AJ55" s="78" t="s">
        <v>907</v>
      </c>
      <c r="AK55" s="78" t="s">
        <v>948</v>
      </c>
      <c r="AL55" s="78"/>
      <c r="AM55" s="78"/>
      <c r="AN55" s="80">
        <v>40849.685381944444</v>
      </c>
      <c r="AO55" s="84" t="s">
        <v>1021</v>
      </c>
      <c r="AP55" s="78" t="b">
        <v>0</v>
      </c>
      <c r="AQ55" s="78" t="b">
        <v>0</v>
      </c>
      <c r="AR55" s="78" t="b">
        <v>0</v>
      </c>
      <c r="AS55" s="78"/>
      <c r="AT55" s="78">
        <v>35</v>
      </c>
      <c r="AU55" s="84" t="s">
        <v>1031</v>
      </c>
      <c r="AV55" s="78" t="b">
        <v>0</v>
      </c>
      <c r="AW55" s="78" t="s">
        <v>1047</v>
      </c>
      <c r="AX55" s="84" t="s">
        <v>1100</v>
      </c>
      <c r="AY55" s="78" t="s">
        <v>66</v>
      </c>
      <c r="AZ55" s="78" t="str">
        <f>REPLACE(INDEX(GroupVertices[Group],MATCH(Vertices[[#This Row],[Vertex]],GroupVertices[Vertex],0)),1,1,"")</f>
        <v>1</v>
      </c>
      <c r="BA55" s="48" t="s">
        <v>404</v>
      </c>
      <c r="BB55" s="48" t="s">
        <v>404</v>
      </c>
      <c r="BC55" s="48" t="s">
        <v>443</v>
      </c>
      <c r="BD55" s="48" t="s">
        <v>443</v>
      </c>
      <c r="BE55" s="48"/>
      <c r="BF55" s="48"/>
      <c r="BG55" s="116" t="s">
        <v>1534</v>
      </c>
      <c r="BH55" s="116" t="s">
        <v>1534</v>
      </c>
      <c r="BI55" s="116" t="s">
        <v>1590</v>
      </c>
      <c r="BJ55" s="116" t="s">
        <v>1590</v>
      </c>
      <c r="BK55" s="116">
        <v>0</v>
      </c>
      <c r="BL55" s="120">
        <v>0</v>
      </c>
      <c r="BM55" s="116">
        <v>0</v>
      </c>
      <c r="BN55" s="120">
        <v>0</v>
      </c>
      <c r="BO55" s="116">
        <v>0</v>
      </c>
      <c r="BP55" s="120">
        <v>0</v>
      </c>
      <c r="BQ55" s="116">
        <v>9</v>
      </c>
      <c r="BR55" s="120">
        <v>100</v>
      </c>
      <c r="BS55" s="116">
        <v>9</v>
      </c>
      <c r="BT55" s="2"/>
      <c r="BU55" s="3"/>
      <c r="BV55" s="3"/>
      <c r="BW55" s="3"/>
      <c r="BX55" s="3"/>
    </row>
    <row r="56" spans="1:76" ht="15">
      <c r="A56" s="64" t="s">
        <v>261</v>
      </c>
      <c r="B56" s="65"/>
      <c r="C56" s="65" t="s">
        <v>64</v>
      </c>
      <c r="D56" s="66">
        <v>585.1918225315354</v>
      </c>
      <c r="E56" s="68"/>
      <c r="F56" s="100" t="s">
        <v>501</v>
      </c>
      <c r="G56" s="65"/>
      <c r="H56" s="69" t="s">
        <v>261</v>
      </c>
      <c r="I56" s="70"/>
      <c r="J56" s="70"/>
      <c r="K56" s="69" t="s">
        <v>1168</v>
      </c>
      <c r="L56" s="73">
        <v>1</v>
      </c>
      <c r="M56" s="74">
        <v>3608.342529296875</v>
      </c>
      <c r="N56" s="74">
        <v>7892.57666015625</v>
      </c>
      <c r="O56" s="75"/>
      <c r="P56" s="76"/>
      <c r="Q56" s="76"/>
      <c r="R56" s="86"/>
      <c r="S56" s="48">
        <v>0</v>
      </c>
      <c r="T56" s="48">
        <v>1</v>
      </c>
      <c r="U56" s="49">
        <v>0</v>
      </c>
      <c r="V56" s="49">
        <v>0.052632</v>
      </c>
      <c r="W56" s="49">
        <v>0.000608</v>
      </c>
      <c r="X56" s="49">
        <v>0.564098</v>
      </c>
      <c r="Y56" s="49">
        <v>0</v>
      </c>
      <c r="Z56" s="49">
        <v>0</v>
      </c>
      <c r="AA56" s="71">
        <v>56</v>
      </c>
      <c r="AB56" s="71"/>
      <c r="AC56" s="72"/>
      <c r="AD56" s="78" t="s">
        <v>854</v>
      </c>
      <c r="AE56" s="78">
        <v>6854</v>
      </c>
      <c r="AF56" s="78">
        <v>6969</v>
      </c>
      <c r="AG56" s="78">
        <v>3009</v>
      </c>
      <c r="AH56" s="78">
        <v>2935</v>
      </c>
      <c r="AI56" s="78"/>
      <c r="AJ56" s="78" t="s">
        <v>908</v>
      </c>
      <c r="AK56" s="78" t="s">
        <v>949</v>
      </c>
      <c r="AL56" s="78"/>
      <c r="AM56" s="78"/>
      <c r="AN56" s="80">
        <v>43370.72446759259</v>
      </c>
      <c r="AO56" s="84" t="s">
        <v>1022</v>
      </c>
      <c r="AP56" s="78" t="b">
        <v>1</v>
      </c>
      <c r="AQ56" s="78" t="b">
        <v>0</v>
      </c>
      <c r="AR56" s="78" t="b">
        <v>0</v>
      </c>
      <c r="AS56" s="78"/>
      <c r="AT56" s="78">
        <v>1</v>
      </c>
      <c r="AU56" s="78"/>
      <c r="AV56" s="78" t="b">
        <v>0</v>
      </c>
      <c r="AW56" s="78" t="s">
        <v>1047</v>
      </c>
      <c r="AX56" s="84" t="s">
        <v>1101</v>
      </c>
      <c r="AY56" s="78" t="s">
        <v>66</v>
      </c>
      <c r="AZ56" s="78" t="str">
        <f>REPLACE(INDEX(GroupVertices[Group],MATCH(Vertices[[#This Row],[Vertex]],GroupVertices[Vertex],0)),1,1,"")</f>
        <v>2</v>
      </c>
      <c r="BA56" s="48" t="s">
        <v>405</v>
      </c>
      <c r="BB56" s="48" t="s">
        <v>405</v>
      </c>
      <c r="BC56" s="48" t="s">
        <v>443</v>
      </c>
      <c r="BD56" s="48" t="s">
        <v>443</v>
      </c>
      <c r="BE56" s="48" t="s">
        <v>1496</v>
      </c>
      <c r="BF56" s="48" t="s">
        <v>1496</v>
      </c>
      <c r="BG56" s="116" t="s">
        <v>1535</v>
      </c>
      <c r="BH56" s="116" t="s">
        <v>1521</v>
      </c>
      <c r="BI56" s="116" t="s">
        <v>1591</v>
      </c>
      <c r="BJ56" s="116" t="s">
        <v>1591</v>
      </c>
      <c r="BK56" s="116">
        <v>0</v>
      </c>
      <c r="BL56" s="120">
        <v>0</v>
      </c>
      <c r="BM56" s="116">
        <v>0</v>
      </c>
      <c r="BN56" s="120">
        <v>0</v>
      </c>
      <c r="BO56" s="116">
        <v>0</v>
      </c>
      <c r="BP56" s="120">
        <v>0</v>
      </c>
      <c r="BQ56" s="116">
        <v>99</v>
      </c>
      <c r="BR56" s="120">
        <v>100</v>
      </c>
      <c r="BS56" s="116">
        <v>99</v>
      </c>
      <c r="BT56" s="2"/>
      <c r="BU56" s="3"/>
      <c r="BV56" s="3"/>
      <c r="BW56" s="3"/>
      <c r="BX56" s="3"/>
    </row>
    <row r="57" spans="1:76" ht="15">
      <c r="A57" s="64" t="s">
        <v>262</v>
      </c>
      <c r="B57" s="65"/>
      <c r="C57" s="65" t="s">
        <v>64</v>
      </c>
      <c r="D57" s="66">
        <v>663.3784254023489</v>
      </c>
      <c r="E57" s="68"/>
      <c r="F57" s="100" t="s">
        <v>502</v>
      </c>
      <c r="G57" s="65"/>
      <c r="H57" s="69" t="s">
        <v>262</v>
      </c>
      <c r="I57" s="70"/>
      <c r="J57" s="70"/>
      <c r="K57" s="69" t="s">
        <v>1169</v>
      </c>
      <c r="L57" s="73">
        <v>1</v>
      </c>
      <c r="M57" s="74">
        <v>4855.37451171875</v>
      </c>
      <c r="N57" s="74">
        <v>9453.642578125</v>
      </c>
      <c r="O57" s="75"/>
      <c r="P57" s="76"/>
      <c r="Q57" s="76"/>
      <c r="R57" s="86"/>
      <c r="S57" s="48">
        <v>0</v>
      </c>
      <c r="T57" s="48">
        <v>1</v>
      </c>
      <c r="U57" s="49">
        <v>0</v>
      </c>
      <c r="V57" s="49">
        <v>0.052632</v>
      </c>
      <c r="W57" s="49">
        <v>0.000608</v>
      </c>
      <c r="X57" s="49">
        <v>0.564098</v>
      </c>
      <c r="Y57" s="49">
        <v>0</v>
      </c>
      <c r="Z57" s="49">
        <v>0</v>
      </c>
      <c r="AA57" s="71">
        <v>57</v>
      </c>
      <c r="AB57" s="71"/>
      <c r="AC57" s="72"/>
      <c r="AD57" s="78" t="s">
        <v>855</v>
      </c>
      <c r="AE57" s="78">
        <v>7062</v>
      </c>
      <c r="AF57" s="78">
        <v>8256</v>
      </c>
      <c r="AG57" s="78">
        <v>3667</v>
      </c>
      <c r="AH57" s="78">
        <v>616</v>
      </c>
      <c r="AI57" s="78"/>
      <c r="AJ57" s="78" t="s">
        <v>909</v>
      </c>
      <c r="AK57" s="78" t="s">
        <v>950</v>
      </c>
      <c r="AL57" s="78"/>
      <c r="AM57" s="78"/>
      <c r="AN57" s="80">
        <v>43476.80056712963</v>
      </c>
      <c r="AO57" s="84" t="s">
        <v>1023</v>
      </c>
      <c r="AP57" s="78" t="b">
        <v>1</v>
      </c>
      <c r="AQ57" s="78" t="b">
        <v>0</v>
      </c>
      <c r="AR57" s="78" t="b">
        <v>0</v>
      </c>
      <c r="AS57" s="78"/>
      <c r="AT57" s="78">
        <v>0</v>
      </c>
      <c r="AU57" s="78"/>
      <c r="AV57" s="78" t="b">
        <v>0</v>
      </c>
      <c r="AW57" s="78" t="s">
        <v>1047</v>
      </c>
      <c r="AX57" s="84" t="s">
        <v>1102</v>
      </c>
      <c r="AY57" s="78" t="s">
        <v>66</v>
      </c>
      <c r="AZ57" s="78" t="str">
        <f>REPLACE(INDEX(GroupVertices[Group],MATCH(Vertices[[#This Row],[Vertex]],GroupVertices[Vertex],0)),1,1,"")</f>
        <v>2</v>
      </c>
      <c r="BA57" s="48" t="s">
        <v>405</v>
      </c>
      <c r="BB57" s="48" t="s">
        <v>405</v>
      </c>
      <c r="BC57" s="48" t="s">
        <v>443</v>
      </c>
      <c r="BD57" s="48" t="s">
        <v>443</v>
      </c>
      <c r="BE57" s="48" t="s">
        <v>1496</v>
      </c>
      <c r="BF57" s="48" t="s">
        <v>1496</v>
      </c>
      <c r="BG57" s="116" t="s">
        <v>1535</v>
      </c>
      <c r="BH57" s="116" t="s">
        <v>1521</v>
      </c>
      <c r="BI57" s="116" t="s">
        <v>1591</v>
      </c>
      <c r="BJ57" s="116" t="s">
        <v>1591</v>
      </c>
      <c r="BK57" s="116">
        <v>0</v>
      </c>
      <c r="BL57" s="120">
        <v>0</v>
      </c>
      <c r="BM57" s="116">
        <v>0</v>
      </c>
      <c r="BN57" s="120">
        <v>0</v>
      </c>
      <c r="BO57" s="116">
        <v>0</v>
      </c>
      <c r="BP57" s="120">
        <v>0</v>
      </c>
      <c r="BQ57" s="116">
        <v>99</v>
      </c>
      <c r="BR57" s="120">
        <v>100</v>
      </c>
      <c r="BS57" s="116">
        <v>99</v>
      </c>
      <c r="BT57" s="2"/>
      <c r="BU57" s="3"/>
      <c r="BV57" s="3"/>
      <c r="BW57" s="3"/>
      <c r="BX57" s="3"/>
    </row>
    <row r="58" spans="1:76" ht="15">
      <c r="A58" s="64" t="s">
        <v>263</v>
      </c>
      <c r="B58" s="65"/>
      <c r="C58" s="65" t="s">
        <v>64</v>
      </c>
      <c r="D58" s="66">
        <v>202.03494272872263</v>
      </c>
      <c r="E58" s="68"/>
      <c r="F58" s="100" t="s">
        <v>503</v>
      </c>
      <c r="G58" s="65"/>
      <c r="H58" s="69" t="s">
        <v>263</v>
      </c>
      <c r="I58" s="70"/>
      <c r="J58" s="70"/>
      <c r="K58" s="69" t="s">
        <v>1170</v>
      </c>
      <c r="L58" s="73">
        <v>1</v>
      </c>
      <c r="M58" s="74">
        <v>5579.27685546875</v>
      </c>
      <c r="N58" s="74">
        <v>9019.0859375</v>
      </c>
      <c r="O58" s="75"/>
      <c r="P58" s="76"/>
      <c r="Q58" s="76"/>
      <c r="R58" s="86"/>
      <c r="S58" s="48">
        <v>0</v>
      </c>
      <c r="T58" s="48">
        <v>1</v>
      </c>
      <c r="U58" s="49">
        <v>0</v>
      </c>
      <c r="V58" s="49">
        <v>0.052632</v>
      </c>
      <c r="W58" s="49">
        <v>0.000608</v>
      </c>
      <c r="X58" s="49">
        <v>0.564098</v>
      </c>
      <c r="Y58" s="49">
        <v>0</v>
      </c>
      <c r="Z58" s="49">
        <v>0</v>
      </c>
      <c r="AA58" s="71">
        <v>58</v>
      </c>
      <c r="AB58" s="71"/>
      <c r="AC58" s="72"/>
      <c r="AD58" s="78" t="s">
        <v>856</v>
      </c>
      <c r="AE58" s="78">
        <v>1584</v>
      </c>
      <c r="AF58" s="78">
        <v>662</v>
      </c>
      <c r="AG58" s="78">
        <v>17489</v>
      </c>
      <c r="AH58" s="78">
        <v>30018</v>
      </c>
      <c r="AI58" s="78"/>
      <c r="AJ58" s="78" t="s">
        <v>910</v>
      </c>
      <c r="AK58" s="78" t="s">
        <v>922</v>
      </c>
      <c r="AL58" s="78"/>
      <c r="AM58" s="78"/>
      <c r="AN58" s="80">
        <v>41364.52778935185</v>
      </c>
      <c r="AO58" s="84" t="s">
        <v>1024</v>
      </c>
      <c r="AP58" s="78" t="b">
        <v>1</v>
      </c>
      <c r="AQ58" s="78" t="b">
        <v>0</v>
      </c>
      <c r="AR58" s="78" t="b">
        <v>0</v>
      </c>
      <c r="AS58" s="78"/>
      <c r="AT58" s="78">
        <v>42</v>
      </c>
      <c r="AU58" s="84" t="s">
        <v>1031</v>
      </c>
      <c r="AV58" s="78" t="b">
        <v>0</v>
      </c>
      <c r="AW58" s="78" t="s">
        <v>1047</v>
      </c>
      <c r="AX58" s="84" t="s">
        <v>1103</v>
      </c>
      <c r="AY58" s="78" t="s">
        <v>66</v>
      </c>
      <c r="AZ58" s="78" t="str">
        <f>REPLACE(INDEX(GroupVertices[Group],MATCH(Vertices[[#This Row],[Vertex]],GroupVertices[Vertex],0)),1,1,"")</f>
        <v>2</v>
      </c>
      <c r="BA58" s="48" t="s">
        <v>405</v>
      </c>
      <c r="BB58" s="48" t="s">
        <v>405</v>
      </c>
      <c r="BC58" s="48" t="s">
        <v>443</v>
      </c>
      <c r="BD58" s="48" t="s">
        <v>443</v>
      </c>
      <c r="BE58" s="48" t="s">
        <v>1496</v>
      </c>
      <c r="BF58" s="48" t="s">
        <v>1496</v>
      </c>
      <c r="BG58" s="116" t="s">
        <v>1535</v>
      </c>
      <c r="BH58" s="116" t="s">
        <v>1521</v>
      </c>
      <c r="BI58" s="116" t="s">
        <v>1591</v>
      </c>
      <c r="BJ58" s="116" t="s">
        <v>1591</v>
      </c>
      <c r="BK58" s="116">
        <v>0</v>
      </c>
      <c r="BL58" s="120">
        <v>0</v>
      </c>
      <c r="BM58" s="116">
        <v>0</v>
      </c>
      <c r="BN58" s="120">
        <v>0</v>
      </c>
      <c r="BO58" s="116">
        <v>0</v>
      </c>
      <c r="BP58" s="120">
        <v>0</v>
      </c>
      <c r="BQ58" s="116">
        <v>99</v>
      </c>
      <c r="BR58" s="120">
        <v>100</v>
      </c>
      <c r="BS58" s="116">
        <v>99</v>
      </c>
      <c r="BT58" s="2"/>
      <c r="BU58" s="3"/>
      <c r="BV58" s="3"/>
      <c r="BW58" s="3"/>
      <c r="BX58" s="3"/>
    </row>
    <row r="59" spans="1:76" ht="15">
      <c r="A59" s="64" t="s">
        <v>264</v>
      </c>
      <c r="B59" s="65"/>
      <c r="C59" s="65" t="s">
        <v>64</v>
      </c>
      <c r="D59" s="66">
        <v>242.2521386109903</v>
      </c>
      <c r="E59" s="68"/>
      <c r="F59" s="100" t="s">
        <v>504</v>
      </c>
      <c r="G59" s="65"/>
      <c r="H59" s="69" t="s">
        <v>264</v>
      </c>
      <c r="I59" s="70"/>
      <c r="J59" s="70"/>
      <c r="K59" s="69" t="s">
        <v>1171</v>
      </c>
      <c r="L59" s="73">
        <v>1</v>
      </c>
      <c r="M59" s="74">
        <v>5996.80126953125</v>
      </c>
      <c r="N59" s="74">
        <v>7571.9052734375</v>
      </c>
      <c r="O59" s="75"/>
      <c r="P59" s="76"/>
      <c r="Q59" s="76"/>
      <c r="R59" s="86"/>
      <c r="S59" s="48">
        <v>0</v>
      </c>
      <c r="T59" s="48">
        <v>1</v>
      </c>
      <c r="U59" s="49">
        <v>0</v>
      </c>
      <c r="V59" s="49">
        <v>0.052632</v>
      </c>
      <c r="W59" s="49">
        <v>0.000608</v>
      </c>
      <c r="X59" s="49">
        <v>0.564098</v>
      </c>
      <c r="Y59" s="49">
        <v>0</v>
      </c>
      <c r="Z59" s="49">
        <v>0</v>
      </c>
      <c r="AA59" s="71">
        <v>59</v>
      </c>
      <c r="AB59" s="71"/>
      <c r="AC59" s="72"/>
      <c r="AD59" s="78" t="s">
        <v>857</v>
      </c>
      <c r="AE59" s="78">
        <v>886</v>
      </c>
      <c r="AF59" s="78">
        <v>1324</v>
      </c>
      <c r="AG59" s="78">
        <v>15623</v>
      </c>
      <c r="AH59" s="78">
        <v>3912</v>
      </c>
      <c r="AI59" s="78"/>
      <c r="AJ59" s="78" t="s">
        <v>911</v>
      </c>
      <c r="AK59" s="78" t="s">
        <v>951</v>
      </c>
      <c r="AL59" s="78"/>
      <c r="AM59" s="78"/>
      <c r="AN59" s="80">
        <v>43551.85445601852</v>
      </c>
      <c r="AO59" s="84" t="s">
        <v>1025</v>
      </c>
      <c r="AP59" s="78" t="b">
        <v>1</v>
      </c>
      <c r="AQ59" s="78" t="b">
        <v>0</v>
      </c>
      <c r="AR59" s="78" t="b">
        <v>0</v>
      </c>
      <c r="AS59" s="78"/>
      <c r="AT59" s="78">
        <v>1</v>
      </c>
      <c r="AU59" s="78"/>
      <c r="AV59" s="78" t="b">
        <v>0</v>
      </c>
      <c r="AW59" s="78" t="s">
        <v>1047</v>
      </c>
      <c r="AX59" s="84" t="s">
        <v>1104</v>
      </c>
      <c r="AY59" s="78" t="s">
        <v>66</v>
      </c>
      <c r="AZ59" s="78" t="str">
        <f>REPLACE(INDEX(GroupVertices[Group],MATCH(Vertices[[#This Row],[Vertex]],GroupVertices[Vertex],0)),1,1,"")</f>
        <v>2</v>
      </c>
      <c r="BA59" s="48" t="s">
        <v>405</v>
      </c>
      <c r="BB59" s="48" t="s">
        <v>405</v>
      </c>
      <c r="BC59" s="48" t="s">
        <v>443</v>
      </c>
      <c r="BD59" s="48" t="s">
        <v>443</v>
      </c>
      <c r="BE59" s="48" t="s">
        <v>1496</v>
      </c>
      <c r="BF59" s="48" t="s">
        <v>1496</v>
      </c>
      <c r="BG59" s="116" t="s">
        <v>1535</v>
      </c>
      <c r="BH59" s="116" t="s">
        <v>1521</v>
      </c>
      <c r="BI59" s="116" t="s">
        <v>1591</v>
      </c>
      <c r="BJ59" s="116" t="s">
        <v>1591</v>
      </c>
      <c r="BK59" s="116">
        <v>0</v>
      </c>
      <c r="BL59" s="120">
        <v>0</v>
      </c>
      <c r="BM59" s="116">
        <v>0</v>
      </c>
      <c r="BN59" s="120">
        <v>0</v>
      </c>
      <c r="BO59" s="116">
        <v>0</v>
      </c>
      <c r="BP59" s="120">
        <v>0</v>
      </c>
      <c r="BQ59" s="116">
        <v>99</v>
      </c>
      <c r="BR59" s="120">
        <v>100</v>
      </c>
      <c r="BS59" s="116">
        <v>99</v>
      </c>
      <c r="BT59" s="2"/>
      <c r="BU59" s="3"/>
      <c r="BV59" s="3"/>
      <c r="BW59" s="3"/>
      <c r="BX59" s="3"/>
    </row>
    <row r="60" spans="1:76" ht="15">
      <c r="A60" s="64" t="s">
        <v>265</v>
      </c>
      <c r="B60" s="65"/>
      <c r="C60" s="65" t="s">
        <v>64</v>
      </c>
      <c r="D60" s="66">
        <v>162.06075105118168</v>
      </c>
      <c r="E60" s="68"/>
      <c r="F60" s="100" t="s">
        <v>505</v>
      </c>
      <c r="G60" s="65"/>
      <c r="H60" s="69" t="s">
        <v>265</v>
      </c>
      <c r="I60" s="70"/>
      <c r="J60" s="70"/>
      <c r="K60" s="69" t="s">
        <v>1172</v>
      </c>
      <c r="L60" s="73">
        <v>1</v>
      </c>
      <c r="M60" s="74">
        <v>1383.877197265625</v>
      </c>
      <c r="N60" s="74">
        <v>8871.662109375</v>
      </c>
      <c r="O60" s="75"/>
      <c r="P60" s="76"/>
      <c r="Q60" s="76"/>
      <c r="R60" s="86"/>
      <c r="S60" s="48">
        <v>1</v>
      </c>
      <c r="T60" s="48">
        <v>1</v>
      </c>
      <c r="U60" s="49">
        <v>0</v>
      </c>
      <c r="V60" s="49">
        <v>0</v>
      </c>
      <c r="W60" s="49">
        <v>0</v>
      </c>
      <c r="X60" s="49">
        <v>0.999992</v>
      </c>
      <c r="Y60" s="49">
        <v>0</v>
      </c>
      <c r="Z60" s="49" t="s">
        <v>1244</v>
      </c>
      <c r="AA60" s="71">
        <v>60</v>
      </c>
      <c r="AB60" s="71"/>
      <c r="AC60" s="72"/>
      <c r="AD60" s="78" t="s">
        <v>858</v>
      </c>
      <c r="AE60" s="78">
        <v>46</v>
      </c>
      <c r="AF60" s="78">
        <v>4</v>
      </c>
      <c r="AG60" s="78">
        <v>1211</v>
      </c>
      <c r="AH60" s="78">
        <v>4</v>
      </c>
      <c r="AI60" s="78"/>
      <c r="AJ60" s="78"/>
      <c r="AK60" s="78"/>
      <c r="AL60" s="78"/>
      <c r="AM60" s="78"/>
      <c r="AN60" s="80">
        <v>42111.01510416667</v>
      </c>
      <c r="AO60" s="78"/>
      <c r="AP60" s="78" t="b">
        <v>1</v>
      </c>
      <c r="AQ60" s="78" t="b">
        <v>0</v>
      </c>
      <c r="AR60" s="78" t="b">
        <v>0</v>
      </c>
      <c r="AS60" s="78"/>
      <c r="AT60" s="78">
        <v>0</v>
      </c>
      <c r="AU60" s="84" t="s">
        <v>1031</v>
      </c>
      <c r="AV60" s="78" t="b">
        <v>0</v>
      </c>
      <c r="AW60" s="78" t="s">
        <v>1047</v>
      </c>
      <c r="AX60" s="84" t="s">
        <v>1105</v>
      </c>
      <c r="AY60" s="78" t="s">
        <v>66</v>
      </c>
      <c r="AZ60" s="78" t="str">
        <f>REPLACE(INDEX(GroupVertices[Group],MATCH(Vertices[[#This Row],[Vertex]],GroupVertices[Vertex],0)),1,1,"")</f>
        <v>1</v>
      </c>
      <c r="BA60" s="48" t="s">
        <v>406</v>
      </c>
      <c r="BB60" s="48" t="s">
        <v>406</v>
      </c>
      <c r="BC60" s="48" t="s">
        <v>443</v>
      </c>
      <c r="BD60" s="48" t="s">
        <v>443</v>
      </c>
      <c r="BE60" s="48"/>
      <c r="BF60" s="48"/>
      <c r="BG60" s="116" t="s">
        <v>1536</v>
      </c>
      <c r="BH60" s="116" t="s">
        <v>1536</v>
      </c>
      <c r="BI60" s="116" t="s">
        <v>1592</v>
      </c>
      <c r="BJ60" s="116" t="s">
        <v>1592</v>
      </c>
      <c r="BK60" s="116">
        <v>0</v>
      </c>
      <c r="BL60" s="120">
        <v>0</v>
      </c>
      <c r="BM60" s="116">
        <v>0</v>
      </c>
      <c r="BN60" s="120">
        <v>0</v>
      </c>
      <c r="BO60" s="116">
        <v>0</v>
      </c>
      <c r="BP60" s="120">
        <v>0</v>
      </c>
      <c r="BQ60" s="116">
        <v>10</v>
      </c>
      <c r="BR60" s="120">
        <v>100</v>
      </c>
      <c r="BS60" s="116">
        <v>10</v>
      </c>
      <c r="BT60" s="2"/>
      <c r="BU60" s="3"/>
      <c r="BV60" s="3"/>
      <c r="BW60" s="3"/>
      <c r="BX60" s="3"/>
    </row>
    <row r="61" spans="1:76" ht="15">
      <c r="A61" s="64" t="s">
        <v>267</v>
      </c>
      <c r="B61" s="65"/>
      <c r="C61" s="65" t="s">
        <v>64</v>
      </c>
      <c r="D61" s="66">
        <v>162.06075105118168</v>
      </c>
      <c r="E61" s="68"/>
      <c r="F61" s="100" t="s">
        <v>506</v>
      </c>
      <c r="G61" s="65"/>
      <c r="H61" s="69" t="s">
        <v>267</v>
      </c>
      <c r="I61" s="70"/>
      <c r="J61" s="70"/>
      <c r="K61" s="69" t="s">
        <v>1173</v>
      </c>
      <c r="L61" s="73">
        <v>1</v>
      </c>
      <c r="M61" s="74">
        <v>4702.44921875</v>
      </c>
      <c r="N61" s="74">
        <v>4105.4716796875</v>
      </c>
      <c r="O61" s="75"/>
      <c r="P61" s="76"/>
      <c r="Q61" s="76"/>
      <c r="R61" s="86"/>
      <c r="S61" s="48">
        <v>0</v>
      </c>
      <c r="T61" s="48">
        <v>1</v>
      </c>
      <c r="U61" s="49">
        <v>0</v>
      </c>
      <c r="V61" s="49">
        <v>0.052632</v>
      </c>
      <c r="W61" s="49">
        <v>0.000608</v>
      </c>
      <c r="X61" s="49">
        <v>0.564098</v>
      </c>
      <c r="Y61" s="49">
        <v>0</v>
      </c>
      <c r="Z61" s="49">
        <v>0</v>
      </c>
      <c r="AA61" s="71">
        <v>61</v>
      </c>
      <c r="AB61" s="71"/>
      <c r="AC61" s="72"/>
      <c r="AD61" s="78" t="s">
        <v>859</v>
      </c>
      <c r="AE61" s="78">
        <v>89</v>
      </c>
      <c r="AF61" s="78">
        <v>4</v>
      </c>
      <c r="AG61" s="78">
        <v>113</v>
      </c>
      <c r="AH61" s="78">
        <v>105</v>
      </c>
      <c r="AI61" s="78"/>
      <c r="AJ61" s="78"/>
      <c r="AK61" s="78" t="s">
        <v>947</v>
      </c>
      <c r="AL61" s="78"/>
      <c r="AM61" s="78"/>
      <c r="AN61" s="80">
        <v>42986.463125</v>
      </c>
      <c r="AO61" s="84" t="s">
        <v>1026</v>
      </c>
      <c r="AP61" s="78" t="b">
        <v>1</v>
      </c>
      <c r="AQ61" s="78" t="b">
        <v>0</v>
      </c>
      <c r="AR61" s="78" t="b">
        <v>0</v>
      </c>
      <c r="AS61" s="78"/>
      <c r="AT61" s="78">
        <v>0</v>
      </c>
      <c r="AU61" s="78"/>
      <c r="AV61" s="78" t="b">
        <v>0</v>
      </c>
      <c r="AW61" s="78" t="s">
        <v>1047</v>
      </c>
      <c r="AX61" s="84" t="s">
        <v>1106</v>
      </c>
      <c r="AY61" s="78" t="s">
        <v>66</v>
      </c>
      <c r="AZ61" s="78" t="str">
        <f>REPLACE(INDEX(GroupVertices[Group],MATCH(Vertices[[#This Row],[Vertex]],GroupVertices[Vertex],0)),1,1,"")</f>
        <v>2</v>
      </c>
      <c r="BA61" s="48" t="s">
        <v>405</v>
      </c>
      <c r="BB61" s="48" t="s">
        <v>405</v>
      </c>
      <c r="BC61" s="48" t="s">
        <v>443</v>
      </c>
      <c r="BD61" s="48" t="s">
        <v>443</v>
      </c>
      <c r="BE61" s="48" t="s">
        <v>446</v>
      </c>
      <c r="BF61" s="48" t="s">
        <v>446</v>
      </c>
      <c r="BG61" s="116" t="s">
        <v>1537</v>
      </c>
      <c r="BH61" s="116" t="s">
        <v>1537</v>
      </c>
      <c r="BI61" s="116" t="s">
        <v>1593</v>
      </c>
      <c r="BJ61" s="116" t="s">
        <v>1593</v>
      </c>
      <c r="BK61" s="116">
        <v>0</v>
      </c>
      <c r="BL61" s="120">
        <v>0</v>
      </c>
      <c r="BM61" s="116">
        <v>0</v>
      </c>
      <c r="BN61" s="120">
        <v>0</v>
      </c>
      <c r="BO61" s="116">
        <v>0</v>
      </c>
      <c r="BP61" s="120">
        <v>0</v>
      </c>
      <c r="BQ61" s="116">
        <v>19</v>
      </c>
      <c r="BR61" s="120">
        <v>100</v>
      </c>
      <c r="BS61" s="116">
        <v>19</v>
      </c>
      <c r="BT61" s="2"/>
      <c r="BU61" s="3"/>
      <c r="BV61" s="3"/>
      <c r="BW61" s="3"/>
      <c r="BX61" s="3"/>
    </row>
    <row r="62" spans="1:76" ht="15">
      <c r="A62" s="64" t="s">
        <v>269</v>
      </c>
      <c r="B62" s="65"/>
      <c r="C62" s="65" t="s">
        <v>64</v>
      </c>
      <c r="D62" s="66">
        <v>409.0745251558649</v>
      </c>
      <c r="E62" s="68"/>
      <c r="F62" s="100" t="s">
        <v>1046</v>
      </c>
      <c r="G62" s="65"/>
      <c r="H62" s="69" t="s">
        <v>269</v>
      </c>
      <c r="I62" s="70"/>
      <c r="J62" s="70"/>
      <c r="K62" s="69" t="s">
        <v>1174</v>
      </c>
      <c r="L62" s="73">
        <v>1</v>
      </c>
      <c r="M62" s="74">
        <v>1383.877197265625</v>
      </c>
      <c r="N62" s="74">
        <v>7322.796875</v>
      </c>
      <c r="O62" s="75"/>
      <c r="P62" s="76"/>
      <c r="Q62" s="76"/>
      <c r="R62" s="86"/>
      <c r="S62" s="48">
        <v>1</v>
      </c>
      <c r="T62" s="48">
        <v>1</v>
      </c>
      <c r="U62" s="49">
        <v>0</v>
      </c>
      <c r="V62" s="49">
        <v>0</v>
      </c>
      <c r="W62" s="49">
        <v>0</v>
      </c>
      <c r="X62" s="49">
        <v>0.999992</v>
      </c>
      <c r="Y62" s="49">
        <v>0</v>
      </c>
      <c r="Z62" s="49" t="s">
        <v>1244</v>
      </c>
      <c r="AA62" s="71">
        <v>62</v>
      </c>
      <c r="AB62" s="71"/>
      <c r="AC62" s="72"/>
      <c r="AD62" s="78" t="s">
        <v>860</v>
      </c>
      <c r="AE62" s="78">
        <v>540</v>
      </c>
      <c r="AF62" s="78">
        <v>4070</v>
      </c>
      <c r="AG62" s="78">
        <v>4264</v>
      </c>
      <c r="AH62" s="78">
        <v>55</v>
      </c>
      <c r="AI62" s="78"/>
      <c r="AJ62" s="78" t="s">
        <v>912</v>
      </c>
      <c r="AK62" s="78" t="s">
        <v>952</v>
      </c>
      <c r="AL62" s="84" t="s">
        <v>976</v>
      </c>
      <c r="AM62" s="78"/>
      <c r="AN62" s="80">
        <v>40063.42306712963</v>
      </c>
      <c r="AO62" s="84" t="s">
        <v>1027</v>
      </c>
      <c r="AP62" s="78" t="b">
        <v>0</v>
      </c>
      <c r="AQ62" s="78" t="b">
        <v>0</v>
      </c>
      <c r="AR62" s="78" t="b">
        <v>1</v>
      </c>
      <c r="AS62" s="78"/>
      <c r="AT62" s="78">
        <v>56</v>
      </c>
      <c r="AU62" s="84" t="s">
        <v>1042</v>
      </c>
      <c r="AV62" s="78" t="b">
        <v>0</v>
      </c>
      <c r="AW62" s="78" t="s">
        <v>1047</v>
      </c>
      <c r="AX62" s="84" t="s">
        <v>1107</v>
      </c>
      <c r="AY62" s="78" t="s">
        <v>66</v>
      </c>
      <c r="AZ62" s="78" t="str">
        <f>REPLACE(INDEX(GroupVertices[Group],MATCH(Vertices[[#This Row],[Vertex]],GroupVertices[Vertex],0)),1,1,"")</f>
        <v>1</v>
      </c>
      <c r="BA62" s="48" t="s">
        <v>413</v>
      </c>
      <c r="BB62" s="48" t="s">
        <v>413</v>
      </c>
      <c r="BC62" s="48" t="s">
        <v>443</v>
      </c>
      <c r="BD62" s="48" t="s">
        <v>443</v>
      </c>
      <c r="BE62" s="48"/>
      <c r="BF62" s="48"/>
      <c r="BG62" s="116" t="s">
        <v>1538</v>
      </c>
      <c r="BH62" s="116" t="s">
        <v>1538</v>
      </c>
      <c r="BI62" s="116" t="s">
        <v>1594</v>
      </c>
      <c r="BJ62" s="116" t="s">
        <v>1594</v>
      </c>
      <c r="BK62" s="116">
        <v>0</v>
      </c>
      <c r="BL62" s="120">
        <v>0</v>
      </c>
      <c r="BM62" s="116">
        <v>0</v>
      </c>
      <c r="BN62" s="120">
        <v>0</v>
      </c>
      <c r="BO62" s="116">
        <v>0</v>
      </c>
      <c r="BP62" s="120">
        <v>0</v>
      </c>
      <c r="BQ62" s="116">
        <v>7</v>
      </c>
      <c r="BR62" s="120">
        <v>100</v>
      </c>
      <c r="BS62" s="116">
        <v>7</v>
      </c>
      <c r="BT62" s="2"/>
      <c r="BU62" s="3"/>
      <c r="BV62" s="3"/>
      <c r="BW62" s="3"/>
      <c r="BX62" s="3"/>
    </row>
    <row r="63" spans="1:76" ht="15">
      <c r="A63" s="64" t="s">
        <v>270</v>
      </c>
      <c r="B63" s="65"/>
      <c r="C63" s="65" t="s">
        <v>64</v>
      </c>
      <c r="D63" s="66">
        <v>162.85051471654342</v>
      </c>
      <c r="E63" s="68"/>
      <c r="F63" s="100" t="s">
        <v>508</v>
      </c>
      <c r="G63" s="65"/>
      <c r="H63" s="69" t="s">
        <v>270</v>
      </c>
      <c r="I63" s="70"/>
      <c r="J63" s="70"/>
      <c r="K63" s="69" t="s">
        <v>1175</v>
      </c>
      <c r="L63" s="73">
        <v>1</v>
      </c>
      <c r="M63" s="74">
        <v>1383.877197265625</v>
      </c>
      <c r="N63" s="74">
        <v>5773.93212890625</v>
      </c>
      <c r="O63" s="75"/>
      <c r="P63" s="76"/>
      <c r="Q63" s="76"/>
      <c r="R63" s="86"/>
      <c r="S63" s="48">
        <v>1</v>
      </c>
      <c r="T63" s="48">
        <v>1</v>
      </c>
      <c r="U63" s="49">
        <v>0</v>
      </c>
      <c r="V63" s="49">
        <v>0</v>
      </c>
      <c r="W63" s="49">
        <v>0</v>
      </c>
      <c r="X63" s="49">
        <v>0.999992</v>
      </c>
      <c r="Y63" s="49">
        <v>0</v>
      </c>
      <c r="Z63" s="49" t="s">
        <v>1244</v>
      </c>
      <c r="AA63" s="71">
        <v>63</v>
      </c>
      <c r="AB63" s="71"/>
      <c r="AC63" s="72"/>
      <c r="AD63" s="78" t="s">
        <v>861</v>
      </c>
      <c r="AE63" s="78">
        <v>191</v>
      </c>
      <c r="AF63" s="78">
        <v>17</v>
      </c>
      <c r="AG63" s="78">
        <v>1147</v>
      </c>
      <c r="AH63" s="78">
        <v>1</v>
      </c>
      <c r="AI63" s="78"/>
      <c r="AJ63" s="78"/>
      <c r="AK63" s="78" t="s">
        <v>953</v>
      </c>
      <c r="AL63" s="78"/>
      <c r="AM63" s="78"/>
      <c r="AN63" s="80">
        <v>42748.62159722222</v>
      </c>
      <c r="AO63" s="78"/>
      <c r="AP63" s="78" t="b">
        <v>1</v>
      </c>
      <c r="AQ63" s="78" t="b">
        <v>0</v>
      </c>
      <c r="AR63" s="78" t="b">
        <v>0</v>
      </c>
      <c r="AS63" s="78"/>
      <c r="AT63" s="78">
        <v>0</v>
      </c>
      <c r="AU63" s="78"/>
      <c r="AV63" s="78" t="b">
        <v>0</v>
      </c>
      <c r="AW63" s="78" t="s">
        <v>1047</v>
      </c>
      <c r="AX63" s="84" t="s">
        <v>1108</v>
      </c>
      <c r="AY63" s="78" t="s">
        <v>66</v>
      </c>
      <c r="AZ63" s="78" t="str">
        <f>REPLACE(INDEX(GroupVertices[Group],MATCH(Vertices[[#This Row],[Vertex]],GroupVertices[Vertex],0)),1,1,"")</f>
        <v>1</v>
      </c>
      <c r="BA63" s="48" t="s">
        <v>414</v>
      </c>
      <c r="BB63" s="48" t="s">
        <v>414</v>
      </c>
      <c r="BC63" s="48" t="s">
        <v>443</v>
      </c>
      <c r="BD63" s="48" t="s">
        <v>443</v>
      </c>
      <c r="BE63" s="48"/>
      <c r="BF63" s="48"/>
      <c r="BG63" s="116" t="s">
        <v>1539</v>
      </c>
      <c r="BH63" s="116" t="s">
        <v>1539</v>
      </c>
      <c r="BI63" s="116" t="s">
        <v>1595</v>
      </c>
      <c r="BJ63" s="116" t="s">
        <v>1595</v>
      </c>
      <c r="BK63" s="116">
        <v>0</v>
      </c>
      <c r="BL63" s="120">
        <v>0</v>
      </c>
      <c r="BM63" s="116">
        <v>0</v>
      </c>
      <c r="BN63" s="120">
        <v>0</v>
      </c>
      <c r="BO63" s="116">
        <v>0</v>
      </c>
      <c r="BP63" s="120">
        <v>0</v>
      </c>
      <c r="BQ63" s="116">
        <v>7</v>
      </c>
      <c r="BR63" s="120">
        <v>100</v>
      </c>
      <c r="BS63" s="116">
        <v>7</v>
      </c>
      <c r="BT63" s="2"/>
      <c r="BU63" s="3"/>
      <c r="BV63" s="3"/>
      <c r="BW63" s="3"/>
      <c r="BX63" s="3"/>
    </row>
    <row r="64" spans="1:76" ht="15">
      <c r="A64" s="64" t="s">
        <v>271</v>
      </c>
      <c r="B64" s="65"/>
      <c r="C64" s="65" t="s">
        <v>64</v>
      </c>
      <c r="D64" s="66">
        <v>192.98303610265333</v>
      </c>
      <c r="E64" s="68"/>
      <c r="F64" s="100" t="s">
        <v>509</v>
      </c>
      <c r="G64" s="65"/>
      <c r="H64" s="69" t="s">
        <v>271</v>
      </c>
      <c r="I64" s="70"/>
      <c r="J64" s="70"/>
      <c r="K64" s="69" t="s">
        <v>1176</v>
      </c>
      <c r="L64" s="73">
        <v>1</v>
      </c>
      <c r="M64" s="74">
        <v>2176.5205078125</v>
      </c>
      <c r="N64" s="74">
        <v>5773.93212890625</v>
      </c>
      <c r="O64" s="75"/>
      <c r="P64" s="76"/>
      <c r="Q64" s="76"/>
      <c r="R64" s="86"/>
      <c r="S64" s="48">
        <v>1</v>
      </c>
      <c r="T64" s="48">
        <v>1</v>
      </c>
      <c r="U64" s="49">
        <v>0</v>
      </c>
      <c r="V64" s="49">
        <v>0</v>
      </c>
      <c r="W64" s="49">
        <v>0</v>
      </c>
      <c r="X64" s="49">
        <v>0.999992</v>
      </c>
      <c r="Y64" s="49">
        <v>0</v>
      </c>
      <c r="Z64" s="49" t="s">
        <v>1244</v>
      </c>
      <c r="AA64" s="71">
        <v>64</v>
      </c>
      <c r="AB64" s="71"/>
      <c r="AC64" s="72"/>
      <c r="AD64" s="78" t="s">
        <v>271</v>
      </c>
      <c r="AE64" s="78">
        <v>442</v>
      </c>
      <c r="AF64" s="78">
        <v>513</v>
      </c>
      <c r="AG64" s="78">
        <v>6385</v>
      </c>
      <c r="AH64" s="78">
        <v>6345</v>
      </c>
      <c r="AI64" s="78"/>
      <c r="AJ64" s="78" t="s">
        <v>913</v>
      </c>
      <c r="AK64" s="78" t="s">
        <v>954</v>
      </c>
      <c r="AL64" s="78"/>
      <c r="AM64" s="78"/>
      <c r="AN64" s="80">
        <v>42536.71061342592</v>
      </c>
      <c r="AO64" s="84" t="s">
        <v>1028</v>
      </c>
      <c r="AP64" s="78" t="b">
        <v>0</v>
      </c>
      <c r="AQ64" s="78" t="b">
        <v>0</v>
      </c>
      <c r="AR64" s="78" t="b">
        <v>1</v>
      </c>
      <c r="AS64" s="78"/>
      <c r="AT64" s="78">
        <v>1</v>
      </c>
      <c r="AU64" s="84" t="s">
        <v>1031</v>
      </c>
      <c r="AV64" s="78" t="b">
        <v>0</v>
      </c>
      <c r="AW64" s="78" t="s">
        <v>1047</v>
      </c>
      <c r="AX64" s="84" t="s">
        <v>1109</v>
      </c>
      <c r="AY64" s="78" t="s">
        <v>66</v>
      </c>
      <c r="AZ64" s="78" t="str">
        <f>REPLACE(INDEX(GroupVertices[Group],MATCH(Vertices[[#This Row],[Vertex]],GroupVertices[Vertex],0)),1,1,"")</f>
        <v>1</v>
      </c>
      <c r="BA64" s="48" t="s">
        <v>415</v>
      </c>
      <c r="BB64" s="48" t="s">
        <v>415</v>
      </c>
      <c r="BC64" s="48" t="s">
        <v>443</v>
      </c>
      <c r="BD64" s="48" t="s">
        <v>443</v>
      </c>
      <c r="BE64" s="48"/>
      <c r="BF64" s="48"/>
      <c r="BG64" s="116" t="s">
        <v>1540</v>
      </c>
      <c r="BH64" s="116" t="s">
        <v>1540</v>
      </c>
      <c r="BI64" s="116" t="s">
        <v>1596</v>
      </c>
      <c r="BJ64" s="116" t="s">
        <v>1596</v>
      </c>
      <c r="BK64" s="116">
        <v>0</v>
      </c>
      <c r="BL64" s="120">
        <v>0</v>
      </c>
      <c r="BM64" s="116">
        <v>0</v>
      </c>
      <c r="BN64" s="120">
        <v>0</v>
      </c>
      <c r="BO64" s="116">
        <v>0</v>
      </c>
      <c r="BP64" s="120">
        <v>0</v>
      </c>
      <c r="BQ64" s="116">
        <v>11</v>
      </c>
      <c r="BR64" s="120">
        <v>100</v>
      </c>
      <c r="BS64" s="116">
        <v>11</v>
      </c>
      <c r="BT64" s="2"/>
      <c r="BU64" s="3"/>
      <c r="BV64" s="3"/>
      <c r="BW64" s="3"/>
      <c r="BX64" s="3"/>
    </row>
    <row r="65" spans="1:76" ht="15">
      <c r="A65" s="64" t="s">
        <v>272</v>
      </c>
      <c r="B65" s="65"/>
      <c r="C65" s="65" t="s">
        <v>64</v>
      </c>
      <c r="D65" s="66">
        <v>170.32289401188922</v>
      </c>
      <c r="E65" s="68"/>
      <c r="F65" s="100" t="s">
        <v>510</v>
      </c>
      <c r="G65" s="65"/>
      <c r="H65" s="69" t="s">
        <v>272</v>
      </c>
      <c r="I65" s="70"/>
      <c r="J65" s="70"/>
      <c r="K65" s="69" t="s">
        <v>1177</v>
      </c>
      <c r="L65" s="73">
        <v>1</v>
      </c>
      <c r="M65" s="74">
        <v>591.2339477539062</v>
      </c>
      <c r="N65" s="74">
        <v>5773.93212890625</v>
      </c>
      <c r="O65" s="75"/>
      <c r="P65" s="76"/>
      <c r="Q65" s="76"/>
      <c r="R65" s="86"/>
      <c r="S65" s="48">
        <v>1</v>
      </c>
      <c r="T65" s="48">
        <v>1</v>
      </c>
      <c r="U65" s="49">
        <v>0</v>
      </c>
      <c r="V65" s="49">
        <v>0</v>
      </c>
      <c r="W65" s="49">
        <v>0</v>
      </c>
      <c r="X65" s="49">
        <v>0.999992</v>
      </c>
      <c r="Y65" s="49">
        <v>0</v>
      </c>
      <c r="Z65" s="49" t="s">
        <v>1244</v>
      </c>
      <c r="AA65" s="71">
        <v>65</v>
      </c>
      <c r="AB65" s="71"/>
      <c r="AC65" s="72"/>
      <c r="AD65" s="78" t="s">
        <v>862</v>
      </c>
      <c r="AE65" s="78">
        <v>569</v>
      </c>
      <c r="AF65" s="78">
        <v>140</v>
      </c>
      <c r="AG65" s="78">
        <v>102493</v>
      </c>
      <c r="AH65" s="78">
        <v>4757</v>
      </c>
      <c r="AI65" s="78"/>
      <c r="AJ65" s="78"/>
      <c r="AK65" s="78" t="s">
        <v>955</v>
      </c>
      <c r="AL65" s="78"/>
      <c r="AM65" s="78"/>
      <c r="AN65" s="80">
        <v>39988.470972222225</v>
      </c>
      <c r="AO65" s="78"/>
      <c r="AP65" s="78" t="b">
        <v>1</v>
      </c>
      <c r="AQ65" s="78" t="b">
        <v>0</v>
      </c>
      <c r="AR65" s="78" t="b">
        <v>1</v>
      </c>
      <c r="AS65" s="78"/>
      <c r="AT65" s="78">
        <v>4</v>
      </c>
      <c r="AU65" s="84" t="s">
        <v>1031</v>
      </c>
      <c r="AV65" s="78" t="b">
        <v>0</v>
      </c>
      <c r="AW65" s="78" t="s">
        <v>1047</v>
      </c>
      <c r="AX65" s="84" t="s">
        <v>1110</v>
      </c>
      <c r="AY65" s="78" t="s">
        <v>66</v>
      </c>
      <c r="AZ65" s="78" t="str">
        <f>REPLACE(INDEX(GroupVertices[Group],MATCH(Vertices[[#This Row],[Vertex]],GroupVertices[Vertex],0)),1,1,"")</f>
        <v>1</v>
      </c>
      <c r="BA65" s="48" t="s">
        <v>416</v>
      </c>
      <c r="BB65" s="48" t="s">
        <v>416</v>
      </c>
      <c r="BC65" s="48" t="s">
        <v>443</v>
      </c>
      <c r="BD65" s="48" t="s">
        <v>443</v>
      </c>
      <c r="BE65" s="48"/>
      <c r="BF65" s="48"/>
      <c r="BG65" s="116" t="s">
        <v>1541</v>
      </c>
      <c r="BH65" s="116" t="s">
        <v>1541</v>
      </c>
      <c r="BI65" s="116" t="s">
        <v>1597</v>
      </c>
      <c r="BJ65" s="116" t="s">
        <v>1597</v>
      </c>
      <c r="BK65" s="116">
        <v>0</v>
      </c>
      <c r="BL65" s="120">
        <v>0</v>
      </c>
      <c r="BM65" s="116">
        <v>0</v>
      </c>
      <c r="BN65" s="120">
        <v>0</v>
      </c>
      <c r="BO65" s="116">
        <v>0</v>
      </c>
      <c r="BP65" s="120">
        <v>0</v>
      </c>
      <c r="BQ65" s="116">
        <v>8</v>
      </c>
      <c r="BR65" s="120">
        <v>100</v>
      </c>
      <c r="BS65" s="116">
        <v>8</v>
      </c>
      <c r="BT65" s="2"/>
      <c r="BU65" s="3"/>
      <c r="BV65" s="3"/>
      <c r="BW65" s="3"/>
      <c r="BX65" s="3"/>
    </row>
    <row r="66" spans="1:76" ht="15">
      <c r="A66" s="64" t="s">
        <v>273</v>
      </c>
      <c r="B66" s="65"/>
      <c r="C66" s="65" t="s">
        <v>64</v>
      </c>
      <c r="D66" s="66">
        <v>162.97201681890678</v>
      </c>
      <c r="E66" s="68"/>
      <c r="F66" s="100" t="s">
        <v>511</v>
      </c>
      <c r="G66" s="65"/>
      <c r="H66" s="69" t="s">
        <v>273</v>
      </c>
      <c r="I66" s="70"/>
      <c r="J66" s="70"/>
      <c r="K66" s="69" t="s">
        <v>1178</v>
      </c>
      <c r="L66" s="73">
        <v>1</v>
      </c>
      <c r="M66" s="74">
        <v>2176.5205078125</v>
      </c>
      <c r="N66" s="74">
        <v>7322.796875</v>
      </c>
      <c r="O66" s="75"/>
      <c r="P66" s="76"/>
      <c r="Q66" s="76"/>
      <c r="R66" s="86"/>
      <c r="S66" s="48">
        <v>1</v>
      </c>
      <c r="T66" s="48">
        <v>1</v>
      </c>
      <c r="U66" s="49">
        <v>0</v>
      </c>
      <c r="V66" s="49">
        <v>0</v>
      </c>
      <c r="W66" s="49">
        <v>0</v>
      </c>
      <c r="X66" s="49">
        <v>0.999992</v>
      </c>
      <c r="Y66" s="49">
        <v>0</v>
      </c>
      <c r="Z66" s="49" t="s">
        <v>1244</v>
      </c>
      <c r="AA66" s="71">
        <v>66</v>
      </c>
      <c r="AB66" s="71"/>
      <c r="AC66" s="72"/>
      <c r="AD66" s="78" t="s">
        <v>863</v>
      </c>
      <c r="AE66" s="78">
        <v>10</v>
      </c>
      <c r="AF66" s="78">
        <v>19</v>
      </c>
      <c r="AG66" s="78">
        <v>1178</v>
      </c>
      <c r="AH66" s="78">
        <v>16</v>
      </c>
      <c r="AI66" s="78"/>
      <c r="AJ66" s="78" t="s">
        <v>914</v>
      </c>
      <c r="AK66" s="78" t="s">
        <v>956</v>
      </c>
      <c r="AL66" s="78"/>
      <c r="AM66" s="78"/>
      <c r="AN66" s="80">
        <v>41573.98695601852</v>
      </c>
      <c r="AO66" s="78"/>
      <c r="AP66" s="78" t="b">
        <v>1</v>
      </c>
      <c r="AQ66" s="78" t="b">
        <v>0</v>
      </c>
      <c r="AR66" s="78" t="b">
        <v>0</v>
      </c>
      <c r="AS66" s="78"/>
      <c r="AT66" s="78">
        <v>1</v>
      </c>
      <c r="AU66" s="84" t="s">
        <v>1031</v>
      </c>
      <c r="AV66" s="78" t="b">
        <v>0</v>
      </c>
      <c r="AW66" s="78" t="s">
        <v>1047</v>
      </c>
      <c r="AX66" s="84" t="s">
        <v>1111</v>
      </c>
      <c r="AY66" s="78" t="s">
        <v>66</v>
      </c>
      <c r="AZ66" s="78" t="str">
        <f>REPLACE(INDEX(GroupVertices[Group],MATCH(Vertices[[#This Row],[Vertex]],GroupVertices[Vertex],0)),1,1,"")</f>
        <v>1</v>
      </c>
      <c r="BA66" s="48" t="s">
        <v>416</v>
      </c>
      <c r="BB66" s="48" t="s">
        <v>416</v>
      </c>
      <c r="BC66" s="48" t="s">
        <v>443</v>
      </c>
      <c r="BD66" s="48" t="s">
        <v>443</v>
      </c>
      <c r="BE66" s="48"/>
      <c r="BF66" s="48"/>
      <c r="BG66" s="116" t="s">
        <v>1541</v>
      </c>
      <c r="BH66" s="116" t="s">
        <v>1541</v>
      </c>
      <c r="BI66" s="116" t="s">
        <v>1597</v>
      </c>
      <c r="BJ66" s="116" t="s">
        <v>1597</v>
      </c>
      <c r="BK66" s="116">
        <v>0</v>
      </c>
      <c r="BL66" s="120">
        <v>0</v>
      </c>
      <c r="BM66" s="116">
        <v>0</v>
      </c>
      <c r="BN66" s="120">
        <v>0</v>
      </c>
      <c r="BO66" s="116">
        <v>0</v>
      </c>
      <c r="BP66" s="120">
        <v>0</v>
      </c>
      <c r="BQ66" s="116">
        <v>8</v>
      </c>
      <c r="BR66" s="120">
        <v>100</v>
      </c>
      <c r="BS66" s="116">
        <v>8</v>
      </c>
      <c r="BT66" s="2"/>
      <c r="BU66" s="3"/>
      <c r="BV66" s="3"/>
      <c r="BW66" s="3"/>
      <c r="BX66" s="3"/>
    </row>
    <row r="67" spans="1:76" ht="15">
      <c r="A67" s="64" t="s">
        <v>274</v>
      </c>
      <c r="B67" s="65"/>
      <c r="C67" s="65" t="s">
        <v>64</v>
      </c>
      <c r="D67" s="66">
        <v>162.30375525590836</v>
      </c>
      <c r="E67" s="68"/>
      <c r="F67" s="100" t="s">
        <v>512</v>
      </c>
      <c r="G67" s="65"/>
      <c r="H67" s="69" t="s">
        <v>274</v>
      </c>
      <c r="I67" s="70"/>
      <c r="J67" s="70"/>
      <c r="K67" s="69" t="s">
        <v>1179</v>
      </c>
      <c r="L67" s="73">
        <v>1</v>
      </c>
      <c r="M67" s="74">
        <v>2969.163818359375</v>
      </c>
      <c r="N67" s="74">
        <v>7322.796875</v>
      </c>
      <c r="O67" s="75"/>
      <c r="P67" s="76"/>
      <c r="Q67" s="76"/>
      <c r="R67" s="86"/>
      <c r="S67" s="48">
        <v>1</v>
      </c>
      <c r="T67" s="48">
        <v>1</v>
      </c>
      <c r="U67" s="49">
        <v>0</v>
      </c>
      <c r="V67" s="49">
        <v>0</v>
      </c>
      <c r="W67" s="49">
        <v>0</v>
      </c>
      <c r="X67" s="49">
        <v>0.999992</v>
      </c>
      <c r="Y67" s="49">
        <v>0</v>
      </c>
      <c r="Z67" s="49" t="s">
        <v>1244</v>
      </c>
      <c r="AA67" s="71">
        <v>67</v>
      </c>
      <c r="AB67" s="71"/>
      <c r="AC67" s="72"/>
      <c r="AD67" s="78" t="s">
        <v>864</v>
      </c>
      <c r="AE67" s="78">
        <v>50</v>
      </c>
      <c r="AF67" s="78">
        <v>8</v>
      </c>
      <c r="AG67" s="78">
        <v>11158</v>
      </c>
      <c r="AH67" s="78">
        <v>1</v>
      </c>
      <c r="AI67" s="78"/>
      <c r="AJ67" s="78"/>
      <c r="AK67" s="78"/>
      <c r="AL67" s="78"/>
      <c r="AM67" s="78"/>
      <c r="AN67" s="80">
        <v>41506.81810185185</v>
      </c>
      <c r="AO67" s="84" t="s">
        <v>1029</v>
      </c>
      <c r="AP67" s="78" t="b">
        <v>1</v>
      </c>
      <c r="AQ67" s="78" t="b">
        <v>0</v>
      </c>
      <c r="AR67" s="78" t="b">
        <v>0</v>
      </c>
      <c r="AS67" s="78"/>
      <c r="AT67" s="78">
        <v>2</v>
      </c>
      <c r="AU67" s="84" t="s">
        <v>1031</v>
      </c>
      <c r="AV67" s="78" t="b">
        <v>0</v>
      </c>
      <c r="AW67" s="78" t="s">
        <v>1047</v>
      </c>
      <c r="AX67" s="84" t="s">
        <v>1112</v>
      </c>
      <c r="AY67" s="78" t="s">
        <v>66</v>
      </c>
      <c r="AZ67" s="78" t="str">
        <f>REPLACE(INDEX(GroupVertices[Group],MATCH(Vertices[[#This Row],[Vertex]],GroupVertices[Vertex],0)),1,1,"")</f>
        <v>1</v>
      </c>
      <c r="BA67" s="48" t="s">
        <v>417</v>
      </c>
      <c r="BB67" s="48" t="s">
        <v>417</v>
      </c>
      <c r="BC67" s="48" t="s">
        <v>443</v>
      </c>
      <c r="BD67" s="48" t="s">
        <v>443</v>
      </c>
      <c r="BE67" s="48"/>
      <c r="BF67" s="48"/>
      <c r="BG67" s="116" t="s">
        <v>1542</v>
      </c>
      <c r="BH67" s="116" t="s">
        <v>1551</v>
      </c>
      <c r="BI67" s="116" t="s">
        <v>1598</v>
      </c>
      <c r="BJ67" s="116" t="s">
        <v>1607</v>
      </c>
      <c r="BK67" s="116">
        <v>0</v>
      </c>
      <c r="BL67" s="120">
        <v>0</v>
      </c>
      <c r="BM67" s="116">
        <v>0</v>
      </c>
      <c r="BN67" s="120">
        <v>0</v>
      </c>
      <c r="BO67" s="116">
        <v>0</v>
      </c>
      <c r="BP67" s="120">
        <v>0</v>
      </c>
      <c r="BQ67" s="116">
        <v>16</v>
      </c>
      <c r="BR67" s="120">
        <v>100</v>
      </c>
      <c r="BS67" s="116">
        <v>16</v>
      </c>
      <c r="BT67" s="2"/>
      <c r="BU67" s="3"/>
      <c r="BV67" s="3"/>
      <c r="BW67" s="3"/>
      <c r="BX67" s="3"/>
    </row>
    <row r="68" spans="1:76" ht="15">
      <c r="A68" s="64" t="s">
        <v>275</v>
      </c>
      <c r="B68" s="65"/>
      <c r="C68" s="65" t="s">
        <v>64</v>
      </c>
      <c r="D68" s="66">
        <v>764.6504277221981</v>
      </c>
      <c r="E68" s="68"/>
      <c r="F68" s="100" t="s">
        <v>513</v>
      </c>
      <c r="G68" s="65"/>
      <c r="H68" s="69" t="s">
        <v>275</v>
      </c>
      <c r="I68" s="70"/>
      <c r="J68" s="70"/>
      <c r="K68" s="69" t="s">
        <v>1180</v>
      </c>
      <c r="L68" s="73">
        <v>1</v>
      </c>
      <c r="M68" s="74">
        <v>9086.1611328125</v>
      </c>
      <c r="N68" s="74">
        <v>1385.1556396484375</v>
      </c>
      <c r="O68" s="75"/>
      <c r="P68" s="76"/>
      <c r="Q68" s="76"/>
      <c r="R68" s="86"/>
      <c r="S68" s="48">
        <v>2</v>
      </c>
      <c r="T68" s="48">
        <v>1</v>
      </c>
      <c r="U68" s="49">
        <v>0</v>
      </c>
      <c r="V68" s="49">
        <v>1</v>
      </c>
      <c r="W68" s="49">
        <v>0</v>
      </c>
      <c r="X68" s="49">
        <v>1.298235</v>
      </c>
      <c r="Y68" s="49">
        <v>0</v>
      </c>
      <c r="Z68" s="49">
        <v>0</v>
      </c>
      <c r="AA68" s="71">
        <v>68</v>
      </c>
      <c r="AB68" s="71"/>
      <c r="AC68" s="72"/>
      <c r="AD68" s="78" t="s">
        <v>865</v>
      </c>
      <c r="AE68" s="78">
        <v>1657</v>
      </c>
      <c r="AF68" s="78">
        <v>9923</v>
      </c>
      <c r="AG68" s="78">
        <v>15631</v>
      </c>
      <c r="AH68" s="78">
        <v>627</v>
      </c>
      <c r="AI68" s="78"/>
      <c r="AJ68" s="78" t="s">
        <v>915</v>
      </c>
      <c r="AK68" s="78" t="s">
        <v>957</v>
      </c>
      <c r="AL68" s="84" t="s">
        <v>977</v>
      </c>
      <c r="AM68" s="78"/>
      <c r="AN68" s="80">
        <v>41136.67256944445</v>
      </c>
      <c r="AO68" s="84" t="s">
        <v>1030</v>
      </c>
      <c r="AP68" s="78" t="b">
        <v>0</v>
      </c>
      <c r="AQ68" s="78" t="b">
        <v>0</v>
      </c>
      <c r="AR68" s="78" t="b">
        <v>1</v>
      </c>
      <c r="AS68" s="78"/>
      <c r="AT68" s="78">
        <v>86</v>
      </c>
      <c r="AU68" s="84" t="s">
        <v>1034</v>
      </c>
      <c r="AV68" s="78" t="b">
        <v>1</v>
      </c>
      <c r="AW68" s="78" t="s">
        <v>1047</v>
      </c>
      <c r="AX68" s="84" t="s">
        <v>1113</v>
      </c>
      <c r="AY68" s="78" t="s">
        <v>66</v>
      </c>
      <c r="AZ68" s="78" t="str">
        <f>REPLACE(INDEX(GroupVertices[Group],MATCH(Vertices[[#This Row],[Vertex]],GroupVertices[Vertex],0)),1,1,"")</f>
        <v>8</v>
      </c>
      <c r="BA68" s="48" t="s">
        <v>1490</v>
      </c>
      <c r="BB68" s="48" t="s">
        <v>1490</v>
      </c>
      <c r="BC68" s="48" t="s">
        <v>443</v>
      </c>
      <c r="BD68" s="48" t="s">
        <v>443</v>
      </c>
      <c r="BE68" s="48"/>
      <c r="BF68" s="48"/>
      <c r="BG68" s="116" t="s">
        <v>1361</v>
      </c>
      <c r="BH68" s="116" t="s">
        <v>1552</v>
      </c>
      <c r="BI68" s="116" t="s">
        <v>1431</v>
      </c>
      <c r="BJ68" s="116" t="s">
        <v>1608</v>
      </c>
      <c r="BK68" s="116">
        <v>0</v>
      </c>
      <c r="BL68" s="120">
        <v>0</v>
      </c>
      <c r="BM68" s="116">
        <v>0</v>
      </c>
      <c r="BN68" s="120">
        <v>0</v>
      </c>
      <c r="BO68" s="116">
        <v>0</v>
      </c>
      <c r="BP68" s="120">
        <v>0</v>
      </c>
      <c r="BQ68" s="116">
        <v>568</v>
      </c>
      <c r="BR68" s="120">
        <v>100</v>
      </c>
      <c r="BS68" s="116">
        <v>568</v>
      </c>
      <c r="BT68" s="2"/>
      <c r="BU68" s="3"/>
      <c r="BV68" s="3"/>
      <c r="BW68" s="3"/>
      <c r="BX68" s="3"/>
    </row>
    <row r="69" spans="1:76" ht="15">
      <c r="A69" s="87" t="s">
        <v>276</v>
      </c>
      <c r="B69" s="88"/>
      <c r="C69" s="88" t="s">
        <v>64</v>
      </c>
      <c r="D69" s="89">
        <v>189.70247933884298</v>
      </c>
      <c r="E69" s="90"/>
      <c r="F69" s="101" t="s">
        <v>514</v>
      </c>
      <c r="G69" s="88"/>
      <c r="H69" s="91" t="s">
        <v>276</v>
      </c>
      <c r="I69" s="92"/>
      <c r="J69" s="92"/>
      <c r="K69" s="91" t="s">
        <v>1181</v>
      </c>
      <c r="L69" s="93">
        <v>1</v>
      </c>
      <c r="M69" s="94">
        <v>9086.1611328125</v>
      </c>
      <c r="N69" s="94">
        <v>696.9891357421875</v>
      </c>
      <c r="O69" s="95"/>
      <c r="P69" s="96"/>
      <c r="Q69" s="96"/>
      <c r="R69" s="97"/>
      <c r="S69" s="48">
        <v>0</v>
      </c>
      <c r="T69" s="48">
        <v>1</v>
      </c>
      <c r="U69" s="49">
        <v>0</v>
      </c>
      <c r="V69" s="49">
        <v>1</v>
      </c>
      <c r="W69" s="49">
        <v>0</v>
      </c>
      <c r="X69" s="49">
        <v>0.701749</v>
      </c>
      <c r="Y69" s="49">
        <v>0</v>
      </c>
      <c r="Z69" s="49">
        <v>0</v>
      </c>
      <c r="AA69" s="98">
        <v>69</v>
      </c>
      <c r="AB69" s="98"/>
      <c r="AC69" s="99"/>
      <c r="AD69" s="78" t="s">
        <v>866</v>
      </c>
      <c r="AE69" s="78">
        <v>191</v>
      </c>
      <c r="AF69" s="78">
        <v>459</v>
      </c>
      <c r="AG69" s="78">
        <v>28520</v>
      </c>
      <c r="AH69" s="78">
        <v>1407</v>
      </c>
      <c r="AI69" s="78"/>
      <c r="AJ69" s="78" t="s">
        <v>916</v>
      </c>
      <c r="AK69" s="78" t="s">
        <v>958</v>
      </c>
      <c r="AL69" s="78"/>
      <c r="AM69" s="78"/>
      <c r="AN69" s="80">
        <v>40948.64969907407</v>
      </c>
      <c r="AO69" s="78"/>
      <c r="AP69" s="78" t="b">
        <v>0</v>
      </c>
      <c r="AQ69" s="78" t="b">
        <v>0</v>
      </c>
      <c r="AR69" s="78" t="b">
        <v>1</v>
      </c>
      <c r="AS69" s="78"/>
      <c r="AT69" s="78">
        <v>28</v>
      </c>
      <c r="AU69" s="84" t="s">
        <v>1031</v>
      </c>
      <c r="AV69" s="78" t="b">
        <v>0</v>
      </c>
      <c r="AW69" s="78" t="s">
        <v>1047</v>
      </c>
      <c r="AX69" s="84" t="s">
        <v>1114</v>
      </c>
      <c r="AY69" s="78" t="s">
        <v>66</v>
      </c>
      <c r="AZ69" s="78" t="str">
        <f>REPLACE(INDEX(GroupVertices[Group],MATCH(Vertices[[#This Row],[Vertex]],GroupVertices[Vertex],0)),1,1,"")</f>
        <v>8</v>
      </c>
      <c r="BA69" s="48" t="s">
        <v>442</v>
      </c>
      <c r="BB69" s="48" t="s">
        <v>442</v>
      </c>
      <c r="BC69" s="48" t="s">
        <v>443</v>
      </c>
      <c r="BD69" s="48" t="s">
        <v>443</v>
      </c>
      <c r="BE69" s="48"/>
      <c r="BF69" s="48"/>
      <c r="BG69" s="116" t="s">
        <v>1543</v>
      </c>
      <c r="BH69" s="116" t="s">
        <v>1543</v>
      </c>
      <c r="BI69" s="116" t="s">
        <v>1599</v>
      </c>
      <c r="BJ69" s="116" t="s">
        <v>1599</v>
      </c>
      <c r="BK69" s="116">
        <v>0</v>
      </c>
      <c r="BL69" s="120">
        <v>0</v>
      </c>
      <c r="BM69" s="116">
        <v>0</v>
      </c>
      <c r="BN69" s="120">
        <v>0</v>
      </c>
      <c r="BO69" s="116">
        <v>0</v>
      </c>
      <c r="BP69" s="120">
        <v>0</v>
      </c>
      <c r="BQ69" s="116">
        <v>5</v>
      </c>
      <c r="BR69" s="120">
        <v>100</v>
      </c>
      <c r="BS69" s="116">
        <v>5</v>
      </c>
      <c r="BT69" s="2"/>
      <c r="BU69" s="3"/>
      <c r="BV69" s="3"/>
      <c r="BW69" s="3"/>
      <c r="BX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hyperlinks>
    <hyperlink ref="AL8" r:id="rId1" display="http://www.fatimaelatik.nl/"/>
    <hyperlink ref="AL17" r:id="rId2" display="https://t.co/f5jzyAOVt1"/>
    <hyperlink ref="AL22" r:id="rId3" display="https://t.co/RHqu897puc"/>
    <hyperlink ref="AL24" r:id="rId4" display="https://t.co/43i9GBYXQ7"/>
    <hyperlink ref="AL25" r:id="rId5" display="https://t.co/bfwj1CQY7q"/>
    <hyperlink ref="AL27" r:id="rId6" display="http://vankaas.blogspot.nl/"/>
    <hyperlink ref="AL30" r:id="rId7" display="https://t.co/f9RCH6HEJb"/>
    <hyperlink ref="AL31" r:id="rId8" display="https://t.co/K6B9JloOni"/>
    <hyperlink ref="AL35" r:id="rId9" display="https://t.co/PI0wRn6hCX"/>
    <hyperlink ref="AL40" r:id="rId10" display="https://t.co/ZkO2QuuXGN"/>
    <hyperlink ref="AL45" r:id="rId11" display="https://t.co/LiREZoqAEq"/>
    <hyperlink ref="AL47" r:id="rId12" display="http://t.co/HBTy36Ip3R"/>
    <hyperlink ref="AL48" r:id="rId13" display="https://t.co/dl4JopWAHZ"/>
    <hyperlink ref="AL49" r:id="rId14" display="https://t.co/fvYPHuqoYn"/>
    <hyperlink ref="AL52" r:id="rId15" display="http://rajabenslama.com/"/>
    <hyperlink ref="AL53" r:id="rId16" display="https://t.co/xjIFKjiZib"/>
    <hyperlink ref="AL54" r:id="rId17" display="http://www.fitness4reviews.com/"/>
    <hyperlink ref="AL62" r:id="rId18" display="https://t.co/rFxkXe88Im"/>
    <hyperlink ref="AL68" r:id="rId19" display="http://www.fadouamassat.com/"/>
    <hyperlink ref="AO4" r:id="rId20" display="https://pbs.twimg.com/profile_banners/1085107846885330944/1563736287"/>
    <hyperlink ref="AO5" r:id="rId21" display="https://pbs.twimg.com/profile_banners/2343010125/1432033427"/>
    <hyperlink ref="AO6" r:id="rId22" display="https://pbs.twimg.com/profile_banners/920358149919596544/1555701293"/>
    <hyperlink ref="AO7" r:id="rId23" display="https://pbs.twimg.com/profile_banners/298780027/1546712008"/>
    <hyperlink ref="AO8" r:id="rId24" display="https://pbs.twimg.com/profile_banners/27481972/1471721356"/>
    <hyperlink ref="AO10" r:id="rId25" display="https://pbs.twimg.com/profile_banners/987002230929752065/1564183240"/>
    <hyperlink ref="AO11" r:id="rId26" display="https://pbs.twimg.com/profile_banners/948461449/1555004481"/>
    <hyperlink ref="AO12" r:id="rId27" display="https://pbs.twimg.com/profile_banners/1133910737884274688/1563043111"/>
    <hyperlink ref="AO13" r:id="rId28" display="https://pbs.twimg.com/profile_banners/928600262381637632/1510231306"/>
    <hyperlink ref="AO15" r:id="rId29" display="https://pbs.twimg.com/profile_banners/14520462/1552729126"/>
    <hyperlink ref="AO16" r:id="rId30" display="https://pbs.twimg.com/profile_banners/1155598734891335688/1564354174"/>
    <hyperlink ref="AO17" r:id="rId31" display="https://pbs.twimg.com/profile_banners/804994138974339072/1547481041"/>
    <hyperlink ref="AO18" r:id="rId32" display="https://pbs.twimg.com/profile_banners/424432585/1416065238"/>
    <hyperlink ref="AO19" r:id="rId33" display="https://pbs.twimg.com/profile_banners/765063817994858496/1471241527"/>
    <hyperlink ref="AO20" r:id="rId34" display="https://pbs.twimg.com/profile_banners/920759535979171841/1508684857"/>
    <hyperlink ref="AO22" r:id="rId35" display="https://pbs.twimg.com/profile_banners/41383236/1562270141"/>
    <hyperlink ref="AO23" r:id="rId36" display="https://pbs.twimg.com/profile_banners/1093218561152172032/1560075721"/>
    <hyperlink ref="AO24" r:id="rId37" display="https://pbs.twimg.com/profile_banners/1702399915/1562870626"/>
    <hyperlink ref="AO25" r:id="rId38" display="https://pbs.twimg.com/profile_banners/3297746276/1466956529"/>
    <hyperlink ref="AO26" r:id="rId39" display="https://pbs.twimg.com/profile_banners/1115055781097951232/1565322116"/>
    <hyperlink ref="AO27" r:id="rId40" display="https://pbs.twimg.com/profile_banners/41206840/1348957484"/>
    <hyperlink ref="AO28" r:id="rId41" display="https://pbs.twimg.com/profile_banners/221860135/1371672420"/>
    <hyperlink ref="AO29" r:id="rId42" display="https://pbs.twimg.com/profile_banners/728484182440214528/1563770178"/>
    <hyperlink ref="AO30" r:id="rId43" display="https://pbs.twimg.com/profile_banners/244069487/1561810969"/>
    <hyperlink ref="AO31" r:id="rId44" display="https://pbs.twimg.com/profile_banners/876950881/1467031700"/>
    <hyperlink ref="AO32" r:id="rId45" display="https://pbs.twimg.com/profile_banners/1117027038844596224/1555155331"/>
    <hyperlink ref="AO33" r:id="rId46" display="https://pbs.twimg.com/profile_banners/113431246/1556239912"/>
    <hyperlink ref="AO35" r:id="rId47" display="https://pbs.twimg.com/profile_banners/902832019947884544/1544185434"/>
    <hyperlink ref="AO37" r:id="rId48" display="https://pbs.twimg.com/profile_banners/355157909/1422497345"/>
    <hyperlink ref="AO38" r:id="rId49" display="https://pbs.twimg.com/profile_banners/1593577052/1463740612"/>
    <hyperlink ref="AO39" r:id="rId50" display="https://pbs.twimg.com/profile_banners/2626623564/1543312507"/>
    <hyperlink ref="AO40" r:id="rId51" display="https://pbs.twimg.com/profile_banners/31083935/1551262313"/>
    <hyperlink ref="AO42" r:id="rId52" display="https://pbs.twimg.com/profile_banners/1715575748/1405100763"/>
    <hyperlink ref="AO43" r:id="rId53" display="https://pbs.twimg.com/profile_banners/3993682253/1496337135"/>
    <hyperlink ref="AO44" r:id="rId54" display="https://pbs.twimg.com/profile_banners/1061752339/1398263399"/>
    <hyperlink ref="AO45" r:id="rId55" display="https://pbs.twimg.com/profile_banners/1075700209374674944/1562003713"/>
    <hyperlink ref="AO46" r:id="rId56" display="https://pbs.twimg.com/profile_banners/2927264177/1495795428"/>
    <hyperlink ref="AO48" r:id="rId57" display="https://pbs.twimg.com/profile_banners/1131613026/1442065084"/>
    <hyperlink ref="AO49" r:id="rId58" display="https://pbs.twimg.com/profile_banners/613497945/1562095276"/>
    <hyperlink ref="AO50" r:id="rId59" display="https://pbs.twimg.com/profile_banners/164760913/1551747258"/>
    <hyperlink ref="AO51" r:id="rId60" display="https://pbs.twimg.com/profile_banners/1099013716849217536/1550941005"/>
    <hyperlink ref="AO53" r:id="rId61" display="https://pbs.twimg.com/profile_banners/18982331/1565686633"/>
    <hyperlink ref="AO54" r:id="rId62" display="https://pbs.twimg.com/profile_banners/2776762851/1411517259"/>
    <hyperlink ref="AO55" r:id="rId63" display="https://pbs.twimg.com/profile_banners/403522104/1410472584"/>
    <hyperlink ref="AO56" r:id="rId64" display="https://pbs.twimg.com/profile_banners/1045363244062461953/1544964160"/>
    <hyperlink ref="AO57" r:id="rId65" display="https://pbs.twimg.com/profile_banners/1083803935641665536/1562524579"/>
    <hyperlink ref="AO58" r:id="rId66" display="https://pbs.twimg.com/profile_banners/1318319875/1562363089"/>
    <hyperlink ref="AO59" r:id="rId67" display="https://pbs.twimg.com/profile_banners/1111002556489232384/1554161414"/>
    <hyperlink ref="AO61" r:id="rId68" display="https://pbs.twimg.com/profile_banners/906111597441114112/1504907765"/>
    <hyperlink ref="AO62" r:id="rId69" display="https://pbs.twimg.com/profile_banners/72252359/1476736030"/>
    <hyperlink ref="AO64" r:id="rId70" display="https://pbs.twimg.com/profile_banners/743126746816520192/1529341794"/>
    <hyperlink ref="AO67" r:id="rId71" display="https://pbs.twimg.com/profile_banners/1686515004/1377114588"/>
    <hyperlink ref="AO68" r:id="rId72" display="https://pbs.twimg.com/profile_banners/759656208/1541730154"/>
    <hyperlink ref="AU3" r:id="rId73" display="http://abs.twimg.com/images/themes/theme1/bg.png"/>
    <hyperlink ref="AU5" r:id="rId74" display="http://abs.twimg.com/images/themes/theme1/bg.png"/>
    <hyperlink ref="AU7" r:id="rId75" display="http://abs.twimg.com/images/themes/theme7/bg.gif"/>
    <hyperlink ref="AU8" r:id="rId76" display="http://abs.twimg.com/images/themes/theme11/bg.gif"/>
    <hyperlink ref="AU9" r:id="rId77" display="http://abs.twimg.com/images/themes/theme1/bg.png"/>
    <hyperlink ref="AU11" r:id="rId78" display="http://abs.twimg.com/images/themes/theme1/bg.png"/>
    <hyperlink ref="AU13" r:id="rId79" display="http://abs.twimg.com/images/themes/theme1/bg.png"/>
    <hyperlink ref="AU15" r:id="rId80" display="http://abs.twimg.com/images/themes/theme16/bg.gif"/>
    <hyperlink ref="AU17" r:id="rId81" display="http://abs.twimg.com/images/themes/theme1/bg.png"/>
    <hyperlink ref="AU18" r:id="rId82" display="http://abs.twimg.com/images/themes/theme1/bg.png"/>
    <hyperlink ref="AU21" r:id="rId83" display="http://abs.twimg.com/images/themes/theme1/bg.png"/>
    <hyperlink ref="AU22" r:id="rId84" display="http://abs.twimg.com/images/themes/theme10/bg.gif"/>
    <hyperlink ref="AU24" r:id="rId85" display="http://abs.twimg.com/images/themes/theme1/bg.png"/>
    <hyperlink ref="AU25" r:id="rId86" display="http://abs.twimg.com/images/themes/theme1/bg.png"/>
    <hyperlink ref="AU27" r:id="rId87" display="http://abs.twimg.com/images/themes/theme1/bg.png"/>
    <hyperlink ref="AU28" r:id="rId88" display="http://abs.twimg.com/images/themes/theme1/bg.png"/>
    <hyperlink ref="AU30" r:id="rId89" display="http://abs.twimg.com/images/themes/theme8/bg.gif"/>
    <hyperlink ref="AU31" r:id="rId90" display="http://abs.twimg.com/images/themes/theme1/bg.png"/>
    <hyperlink ref="AU33" r:id="rId91" display="http://abs.twimg.com/images/themes/theme13/bg.gif"/>
    <hyperlink ref="AU36" r:id="rId92" display="http://abs.twimg.com/images/themes/theme1/bg.png"/>
    <hyperlink ref="AU37" r:id="rId93" display="http://abs.twimg.com/images/themes/theme9/bg.gif"/>
    <hyperlink ref="AU38" r:id="rId94" display="http://abs.twimg.com/images/themes/theme1/bg.png"/>
    <hyperlink ref="AU39" r:id="rId95" display="http://abs.twimg.com/images/themes/theme1/bg.png"/>
    <hyperlink ref="AU40" r:id="rId96" display="http://abs.twimg.com/images/themes/theme14/bg.gif"/>
    <hyperlink ref="AU42" r:id="rId97" display="http://abs.twimg.com/images/themes/theme9/bg.gif"/>
    <hyperlink ref="AU43" r:id="rId98" display="http://abs.twimg.com/images/themes/theme1/bg.png"/>
    <hyperlink ref="AU44" r:id="rId99" display="http://abs.twimg.com/images/themes/theme1/bg.png"/>
    <hyperlink ref="AU46" r:id="rId100" display="http://abs.twimg.com/images/themes/theme1/bg.png"/>
    <hyperlink ref="AU47" r:id="rId101" display="http://abs.twimg.com/images/themes/theme1/bg.png"/>
    <hyperlink ref="AU48" r:id="rId102" display="http://abs.twimg.com/images/themes/theme1/bg.png"/>
    <hyperlink ref="AU49" r:id="rId103" display="http://abs.twimg.com/images/themes/theme1/bg.png"/>
    <hyperlink ref="AU50" r:id="rId104" display="http://abs.twimg.com/images/themes/theme3/bg.gif"/>
    <hyperlink ref="AU52" r:id="rId105" display="http://abs.twimg.com/images/themes/theme1/bg.png"/>
    <hyperlink ref="AU53" r:id="rId106" display="http://abs.twimg.com/images/themes/theme5/bg.gif"/>
    <hyperlink ref="AU54" r:id="rId107" display="http://abs.twimg.com/images/themes/theme1/bg.png"/>
    <hyperlink ref="AU55" r:id="rId108" display="http://abs.twimg.com/images/themes/theme1/bg.png"/>
    <hyperlink ref="AU58" r:id="rId109" display="http://abs.twimg.com/images/themes/theme1/bg.png"/>
    <hyperlink ref="AU60" r:id="rId110" display="http://abs.twimg.com/images/themes/theme1/bg.png"/>
    <hyperlink ref="AU62" r:id="rId111" display="http://abs.twimg.com/images/themes/theme6/bg.gif"/>
    <hyperlink ref="AU64" r:id="rId112" display="http://abs.twimg.com/images/themes/theme1/bg.png"/>
    <hyperlink ref="AU65" r:id="rId113" display="http://abs.twimg.com/images/themes/theme1/bg.png"/>
    <hyperlink ref="AU66" r:id="rId114" display="http://abs.twimg.com/images/themes/theme1/bg.png"/>
    <hyperlink ref="AU67" r:id="rId115" display="http://abs.twimg.com/images/themes/theme1/bg.png"/>
    <hyperlink ref="AU68" r:id="rId116" display="http://abs.twimg.com/images/themes/theme16/bg.gif"/>
    <hyperlink ref="AU69" r:id="rId117" display="http://abs.twimg.com/images/themes/theme1/bg.png"/>
    <hyperlink ref="F3" r:id="rId118" display="http://pbs.twimg.com/profile_images/1154474311425699840/xtd7VgUT_normal.jpg"/>
    <hyperlink ref="F4" r:id="rId119" display="http://pbs.twimg.com/profile_images/1098631629231271938/MXAxKqEs_normal.jpg"/>
    <hyperlink ref="F5" r:id="rId120" display="http://pbs.twimg.com/profile_images/600619925334466561/k6SDtyY3_normal.jpg"/>
    <hyperlink ref="F6" r:id="rId121" display="http://pbs.twimg.com/profile_images/923697009592360960/gh6oaPZr_normal.jpg"/>
    <hyperlink ref="F7" r:id="rId122" display="http://pbs.twimg.com/profile_images/1142763610353127429/Mf8KGCj0_normal.jpg"/>
    <hyperlink ref="F8" r:id="rId123" display="http://pbs.twimg.com/profile_images/1025796448066134016/fZR17Qju_normal.jpg"/>
    <hyperlink ref="F9" r:id="rId124" display="http://pbs.twimg.com/profile_images/775658195280859136/53qZbgH1_normal.jpg"/>
    <hyperlink ref="F10" r:id="rId125" display="http://pbs.twimg.com/profile_images/1154894338813517824/IcLz0x2V_normal.jpg"/>
    <hyperlink ref="F11" r:id="rId126" display="http://pbs.twimg.com/profile_images/1114751077663088640/oI4j4UhN_normal.jpg"/>
    <hyperlink ref="F12" r:id="rId127" display="http://pbs.twimg.com/profile_images/1150223993821118471/tRf-yNrz_normal.jpg"/>
    <hyperlink ref="F13" r:id="rId128" display="http://pbs.twimg.com/profile_images/931310159443447808/sQKYCx8Q_normal.jpg"/>
    <hyperlink ref="F14" r:id="rId129" display="http://abs.twimg.com/sticky/default_profile_images/default_profile_normal.png"/>
    <hyperlink ref="F15" r:id="rId130" display="http://pbs.twimg.com/profile_images/1102322235791077377/dHBkP69l_normal.png"/>
    <hyperlink ref="F16" r:id="rId131" display="http://pbs.twimg.com/profile_images/1155610635323023361/ndkXf3yY_normal.jpg"/>
    <hyperlink ref="F17" r:id="rId132" display="http://pbs.twimg.com/profile_images/847478321059418112/ryxr2qUM_normal.jpg"/>
    <hyperlink ref="F18" r:id="rId133" display="http://pbs.twimg.com/profile_images/533642146163589121/4dKphGW6_normal.png"/>
    <hyperlink ref="F19" r:id="rId134" display="http://pbs.twimg.com/profile_images/765068478281838592/QJWugNHl_normal.jpg"/>
    <hyperlink ref="F20" r:id="rId135" display="http://pbs.twimg.com/profile_images/1155098224908230656/1kgnCSiC_normal.jpg"/>
    <hyperlink ref="F21" r:id="rId136" display="http://pbs.twimg.com/profile_images/378800000713179506/08a2966fd5b6b6095ce631546bcbb165_normal.png"/>
    <hyperlink ref="F22" r:id="rId137" display="http://pbs.twimg.com/profile_images/1146868408543252485/TsW1hw_p_normal.jpg"/>
    <hyperlink ref="F23" r:id="rId138" display="http://pbs.twimg.com/profile_images/1141416861650706437/ewH7hfdN_normal.jpg"/>
    <hyperlink ref="F24" r:id="rId139" display="http://pbs.twimg.com/profile_images/1153175843604258816/sK-ObdlV_normal.jpg"/>
    <hyperlink ref="F25" r:id="rId140" display="http://pbs.twimg.com/profile_images/1104691849187479552/ggy9hqM4_normal.png"/>
    <hyperlink ref="F26" r:id="rId141" display="http://pbs.twimg.com/profile_images/1159671106476892160/VoxwLDjg_normal.jpg"/>
    <hyperlink ref="F27" r:id="rId142" display="http://pbs.twimg.com/profile_images/3167378124/6a0631f05f0f4a182ba0ab8483248260_normal.jpeg"/>
    <hyperlink ref="F28" r:id="rId143" display="http://pbs.twimg.com/profile_images/2367929038/0qsru60p790oq97unbps_normal.jpeg"/>
    <hyperlink ref="F29" r:id="rId144" display="http://pbs.twimg.com/profile_images/1157289637217538050/FmV4q6xZ_normal.jpg"/>
    <hyperlink ref="F30" r:id="rId145" display="http://pbs.twimg.com/profile_images/848892208388427777/igk1ktjF_normal.jpg"/>
    <hyperlink ref="F31" r:id="rId146" display="http://pbs.twimg.com/profile_images/752548929301057537/IxsEeQvh_normal.jpg"/>
    <hyperlink ref="F32" r:id="rId147" display="http://pbs.twimg.com/profile_images/1117028537465298950/qk5gAhI9_normal.jpg"/>
    <hyperlink ref="F33" r:id="rId148" display="http://pbs.twimg.com/profile_images/1151454666900852738/3Mkfzaua_normal.jpg"/>
    <hyperlink ref="F34" r:id="rId149" display="http://pbs.twimg.com/profile_images/1157987724575612928/U9DkXOTt_normal.jpg"/>
    <hyperlink ref="F35" r:id="rId150" display="http://pbs.twimg.com/profile_images/902835632787021824/c3ohqvri_normal.jpg"/>
    <hyperlink ref="F36" r:id="rId151" display="http://pbs.twimg.com/profile_images/929709839797964802/MZwR1zL4_normal.jpg"/>
    <hyperlink ref="F37" r:id="rId152" display="http://pbs.twimg.com/profile_images/1127594665627222017/X7yTj_qc_normal.jpg"/>
    <hyperlink ref="F38" r:id="rId153" display="http://pbs.twimg.com/profile_images/1033476783306366990/JJuhnTmC_normal.jpg"/>
    <hyperlink ref="F39" r:id="rId154" display="http://pbs.twimg.com/profile_images/1109922257701351424/6lovHtFx_normal.jpg"/>
    <hyperlink ref="F40" r:id="rId155" display="http://pbs.twimg.com/profile_images/1100064067941793793/pOU7B-cH_normal.jpg"/>
    <hyperlink ref="F41" r:id="rId156" display="http://pbs.twimg.com/profile_images/1158767819883986944/1jhFJ15b_normal.jpg"/>
    <hyperlink ref="F42" r:id="rId157" display="http://pbs.twimg.com/profile_images/861220899621666816/hKl4gTRm_normal.jpg"/>
    <hyperlink ref="F43" r:id="rId158" display="http://pbs.twimg.com/profile_images/980902833410240512/RBKUwnML_normal.jpg"/>
    <hyperlink ref="F44" r:id="rId159" display="http://pbs.twimg.com/profile_images/579983182323318784/UawPSSPA_normal.jpg"/>
    <hyperlink ref="F45" r:id="rId160" display="http://pbs.twimg.com/profile_images/1148329436468695040/nI_mjIgz_normal.jpg"/>
    <hyperlink ref="F46" r:id="rId161" display="http://pbs.twimg.com/profile_images/720042672220712962/ca5NO_ZP_normal.jpg"/>
    <hyperlink ref="F47" r:id="rId162" display="http://pbs.twimg.com/profile_images/2792559006/3529e9dc5a47539937957fe4b7790b6b_normal.jpeg"/>
    <hyperlink ref="F48" r:id="rId163" display="http://pbs.twimg.com/profile_images/3180274285/7b1a3c49240659869d9788590d8aa077_normal.jpeg"/>
    <hyperlink ref="F49" r:id="rId164" display="http://pbs.twimg.com/profile_images/1145034487526494208/zL83ef1-_normal.png"/>
    <hyperlink ref="F50" r:id="rId165" display="http://pbs.twimg.com/profile_images/1138117849682235392/IxWFjClF_normal.jpg"/>
    <hyperlink ref="F51" r:id="rId166" display="http://pbs.twimg.com/profile_images/1158295875443220480/7auKBHFb_normal.jpg"/>
    <hyperlink ref="F52" r:id="rId167" display="http://pbs.twimg.com/profile_images/378800000806978686/35b4428a18b7515a1e9b022d34ef7529_normal.jpeg"/>
    <hyperlink ref="F53" r:id="rId168" display="http://pbs.twimg.com/profile_images/1161199703691841536/OVCmpmva_normal.jpg"/>
    <hyperlink ref="F54" r:id="rId169" display="http://pbs.twimg.com/profile_images/514566529057177600/a2kPW4XW_normal.jpeg"/>
    <hyperlink ref="F55" r:id="rId170" display="http://pbs.twimg.com/profile_images/2459424067/an31fztcwwbseys3f8lm_normal.jpeg"/>
    <hyperlink ref="F56" r:id="rId171" display="http://pbs.twimg.com/profile_images/1158892311792816128/cB0dZHgp_normal.jpg"/>
    <hyperlink ref="F57" r:id="rId172" display="http://pbs.twimg.com/profile_images/1147961929631248384/Nr3gwfJ6_normal.jpg"/>
    <hyperlink ref="F58" r:id="rId173" display="http://pbs.twimg.com/profile_images/1099006555968729090/pmvyJXya_normal.jpg"/>
    <hyperlink ref="F59" r:id="rId174" display="http://pbs.twimg.com/profile_images/1145465449578151937/MCdOFHCP_normal.jpg"/>
    <hyperlink ref="F60" r:id="rId175" display="http://pbs.twimg.com/profile_images/588870383668858880/727jWZ5X_normal.jpg"/>
    <hyperlink ref="F61" r:id="rId176" display="http://pbs.twimg.com/profile_images/906117472285327361/UAQQMLsI_normal.jpg"/>
    <hyperlink ref="F62" r:id="rId177" display="http://pbs.twimg.com/profile_images/2514144736/image_normal.jpg"/>
    <hyperlink ref="F63" r:id="rId178" display="http://pbs.twimg.com/profile_images/821352650381950976/IPIn31oR_normal.jpg"/>
    <hyperlink ref="F64" r:id="rId179" display="http://pbs.twimg.com/profile_images/1102515357401649152/AoQhZB1x_normal.png"/>
    <hyperlink ref="F65" r:id="rId180" display="http://pbs.twimg.com/profile_images/717812670880157700/tTlLrnSn_normal.jpg"/>
    <hyperlink ref="F66" r:id="rId181" display="http://pbs.twimg.com/profile_images/378800000652380624/83dc0b70cb4e8028993dc1af88e8f40f_normal.jpeg"/>
    <hyperlink ref="F67" r:id="rId182" display="http://pbs.twimg.com/profile_images/378800000679621723/6d3a62532aa4ee8b92543916e3cd2bf0_normal.jpeg"/>
    <hyperlink ref="F68" r:id="rId183" display="http://pbs.twimg.com/profile_images/1060719260107001856/BqrR4DYf_normal.jpg"/>
    <hyperlink ref="F69" r:id="rId184" display="http://pbs.twimg.com/profile_images/877264336884031488/uWeHJR2O_normal.jpg"/>
    <hyperlink ref="AX3" r:id="rId185" display="https://twitter.com/16_charaf"/>
    <hyperlink ref="AX4" r:id="rId186" display="https://twitter.com/salamjad3"/>
    <hyperlink ref="AX5" r:id="rId187" display="https://twitter.com/rafikosb"/>
    <hyperlink ref="AX6" r:id="rId188" display="https://twitter.com/khalid10elghali"/>
    <hyperlink ref="AX7" r:id="rId189" display="https://twitter.com/tama_frasich"/>
    <hyperlink ref="AX8" r:id="rId190" display="https://twitter.com/fatimaelatik"/>
    <hyperlink ref="AX9" r:id="rId191" display="https://twitter.com/mohamedbourbab"/>
    <hyperlink ref="AX10" r:id="rId192" display="https://twitter.com/kimberlystea"/>
    <hyperlink ref="AX11" r:id="rId193" display="https://twitter.com/xmg55"/>
    <hyperlink ref="AX12" r:id="rId194" display="https://twitter.com/lwlla1"/>
    <hyperlink ref="AX13" r:id="rId195" display="https://twitter.com/hamouch_s"/>
    <hyperlink ref="AX14" r:id="rId196" display="https://twitter.com/elbennaoui"/>
    <hyperlink ref="AX15" r:id="rId197" display="https://twitter.com/chehbi"/>
    <hyperlink ref="AX16" r:id="rId198" display="https://twitter.com/marocprimitivo"/>
    <hyperlink ref="AX17" r:id="rId199" display="https://twitter.com/maghrebvoices"/>
    <hyperlink ref="AX18" r:id="rId200" display="https://twitter.com/mtawja"/>
    <hyperlink ref="AX19" r:id="rId201" display="https://twitter.com/sid_hammadi"/>
    <hyperlink ref="AX20" r:id="rId202" display="https://twitter.com/tamazgha_united"/>
    <hyperlink ref="AX21" r:id="rId203" display="https://twitter.com/mamdouhrabie2"/>
    <hyperlink ref="AX22" r:id="rId204" display="https://twitter.com/f_gallal"/>
    <hyperlink ref="AX23" r:id="rId205" display="https://twitter.com/najm090"/>
    <hyperlink ref="AX24" r:id="rId206" display="https://twitter.com/secularlibyan"/>
    <hyperlink ref="AX25" r:id="rId207" display="https://twitter.com/austarwansasi"/>
    <hyperlink ref="AX26" r:id="rId208" display="https://twitter.com/anarawa3"/>
    <hyperlink ref="AX27" r:id="rId209" display="https://twitter.com/vankaas"/>
    <hyperlink ref="AX28" r:id="rId210" display="https://twitter.com/chebih"/>
    <hyperlink ref="AX29" r:id="rId211" display="https://twitter.com/eelmehdawi"/>
    <hyperlink ref="AX30" r:id="rId212" display="https://twitter.com/aourraz"/>
    <hyperlink ref="AX31" r:id="rId213" display="https://twitter.com/saharaquestion"/>
    <hyperlink ref="AX32" r:id="rId214" display="https://twitter.com/shoocov"/>
    <hyperlink ref="AX33" r:id="rId215" display="https://twitter.com/zanettitude"/>
    <hyperlink ref="AX34" r:id="rId216" display="https://twitter.com/timbaland57140"/>
    <hyperlink ref="AX35" r:id="rId217" display="https://twitter.com/breikabeiba"/>
    <hyperlink ref="AX36" r:id="rId218" display="https://twitter.com/sukeinandiaye"/>
    <hyperlink ref="AX37" r:id="rId219" display="https://twitter.com/kniiizf"/>
    <hyperlink ref="AX38" r:id="rId220" display="https://twitter.com/walidhelali"/>
    <hyperlink ref="AX39" r:id="rId221" display="https://twitter.com/mas93140"/>
    <hyperlink ref="AX40" r:id="rId222" display="https://twitter.com/khaliltarhouni"/>
    <hyperlink ref="AX41" r:id="rId223" display="https://twitter.com/karimkortbi"/>
    <hyperlink ref="AX42" r:id="rId224" display="https://twitter.com/fafarandole"/>
    <hyperlink ref="AX43" r:id="rId225" display="https://twitter.com/nanouzlatan"/>
    <hyperlink ref="AX44" r:id="rId226" display="https://twitter.com/asaadimohamed"/>
    <hyperlink ref="AX45" r:id="rId227" display="https://twitter.com/moradnemmas"/>
    <hyperlink ref="AX46" r:id="rId228" display="https://twitter.com/histo_rachid"/>
    <hyperlink ref="AX47" r:id="rId229" display="https://twitter.com/pokora_rachid"/>
    <hyperlink ref="AX48" r:id="rId230" display="https://twitter.com/morinolivier13"/>
    <hyperlink ref="AX49" r:id="rId231" display="https://twitter.com/mounirbaatour"/>
    <hyperlink ref="AX50" r:id="rId232" display="https://twitter.com/ladyhanou"/>
    <hyperlink ref="AX51" r:id="rId233" display="https://twitter.com/inesmadani3"/>
    <hyperlink ref="AX52" r:id="rId234" display="https://twitter.com/rajabenslama"/>
    <hyperlink ref="AX53" r:id="rId235" display="https://twitter.com/jeanrossignol"/>
    <hyperlink ref="AX54" r:id="rId236" display="https://twitter.com/fitness4reviews"/>
    <hyperlink ref="AX55" r:id="rId237" display="https://twitter.com/mobel30"/>
    <hyperlink ref="AX56" r:id="rId238" display="https://twitter.com/josefyroyaliste"/>
    <hyperlink ref="AX57" r:id="rId239" display="https://twitter.com/kaswid2019"/>
    <hyperlink ref="AX58" r:id="rId240" display="https://twitter.com/mouradmddh"/>
    <hyperlink ref="AX59" r:id="rId241" display="https://twitter.com/horamaghribia"/>
    <hyperlink ref="AX60" r:id="rId242" display="https://twitter.com/sal2965"/>
    <hyperlink ref="AX61" r:id="rId243" display="https://twitter.com/flitoxdz"/>
    <hyperlink ref="AX62" r:id="rId244" display="https://twitter.com/medni"/>
    <hyperlink ref="AX63" r:id="rId245" display="https://twitter.com/cyberkarim19881"/>
    <hyperlink ref="AX64" r:id="rId246" display="https://twitter.com/bamourbaaziz"/>
    <hyperlink ref="AX65" r:id="rId247" display="https://twitter.com/khorshe_d"/>
    <hyperlink ref="AX66" r:id="rId248" display="https://twitter.com/khorotosophe"/>
    <hyperlink ref="AX67" r:id="rId249" display="https://twitter.com/hicham_albs"/>
    <hyperlink ref="AX68" r:id="rId250" display="https://twitter.com/fadouamassat"/>
    <hyperlink ref="AX69" r:id="rId251" display="https://twitter.com/voafarag"/>
  </hyperlinks>
  <printOptions/>
  <pageMargins left="0.7" right="0.7" top="0.75" bottom="0.75" header="0.3" footer="0.3"/>
  <pageSetup horizontalDpi="600" verticalDpi="600" orientation="portrait" r:id="rId255"/>
  <legacyDrawing r:id="rId253"/>
  <tableParts>
    <tablePart r:id="rId2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1267</v>
      </c>
      <c r="Z2" s="13" t="s">
        <v>1284</v>
      </c>
      <c r="AA2" s="13" t="s">
        <v>1299</v>
      </c>
      <c r="AB2" s="13" t="s">
        <v>1353</v>
      </c>
      <c r="AC2" s="13" t="s">
        <v>1423</v>
      </c>
      <c r="AD2" s="13" t="s">
        <v>1456</v>
      </c>
      <c r="AE2" s="13" t="s">
        <v>1459</v>
      </c>
      <c r="AF2" s="13" t="s">
        <v>1474</v>
      </c>
      <c r="AG2" s="119" t="s">
        <v>1746</v>
      </c>
      <c r="AH2" s="119" t="s">
        <v>1747</v>
      </c>
      <c r="AI2" s="119" t="s">
        <v>1748</v>
      </c>
      <c r="AJ2" s="119" t="s">
        <v>1749</v>
      </c>
      <c r="AK2" s="119" t="s">
        <v>1750</v>
      </c>
      <c r="AL2" s="119" t="s">
        <v>1751</v>
      </c>
      <c r="AM2" s="119" t="s">
        <v>1752</v>
      </c>
      <c r="AN2" s="119" t="s">
        <v>1753</v>
      </c>
      <c r="AO2" s="119" t="s">
        <v>1756</v>
      </c>
    </row>
    <row r="3" spans="1:41" ht="15">
      <c r="A3" s="87" t="s">
        <v>1221</v>
      </c>
      <c r="B3" s="65" t="s">
        <v>1231</v>
      </c>
      <c r="C3" s="65" t="s">
        <v>56</v>
      </c>
      <c r="D3" s="103"/>
      <c r="E3" s="102"/>
      <c r="F3" s="104" t="s">
        <v>1823</v>
      </c>
      <c r="G3" s="105"/>
      <c r="H3" s="105"/>
      <c r="I3" s="106">
        <v>3</v>
      </c>
      <c r="J3" s="107"/>
      <c r="K3" s="48">
        <v>23</v>
      </c>
      <c r="L3" s="48">
        <v>20</v>
      </c>
      <c r="M3" s="48">
        <v>11</v>
      </c>
      <c r="N3" s="48">
        <v>31</v>
      </c>
      <c r="O3" s="48">
        <v>31</v>
      </c>
      <c r="P3" s="49" t="s">
        <v>1244</v>
      </c>
      <c r="Q3" s="49" t="s">
        <v>1244</v>
      </c>
      <c r="R3" s="48">
        <v>23</v>
      </c>
      <c r="S3" s="48">
        <v>23</v>
      </c>
      <c r="T3" s="48">
        <v>1</v>
      </c>
      <c r="U3" s="48">
        <v>6</v>
      </c>
      <c r="V3" s="48">
        <v>0</v>
      </c>
      <c r="W3" s="49">
        <v>0</v>
      </c>
      <c r="X3" s="49">
        <v>0</v>
      </c>
      <c r="Y3" s="78" t="s">
        <v>1268</v>
      </c>
      <c r="Z3" s="78" t="s">
        <v>443</v>
      </c>
      <c r="AA3" s="78"/>
      <c r="AB3" s="85" t="s">
        <v>1354</v>
      </c>
      <c r="AC3" s="85" t="s">
        <v>1424</v>
      </c>
      <c r="AD3" s="85"/>
      <c r="AE3" s="85"/>
      <c r="AF3" s="85" t="s">
        <v>1475</v>
      </c>
      <c r="AG3" s="116">
        <v>0</v>
      </c>
      <c r="AH3" s="120">
        <v>0</v>
      </c>
      <c r="AI3" s="116">
        <v>0</v>
      </c>
      <c r="AJ3" s="120">
        <v>0</v>
      </c>
      <c r="AK3" s="116">
        <v>0</v>
      </c>
      <c r="AL3" s="120">
        <v>0</v>
      </c>
      <c r="AM3" s="116">
        <v>898</v>
      </c>
      <c r="AN3" s="120">
        <v>100</v>
      </c>
      <c r="AO3" s="116">
        <v>898</v>
      </c>
    </row>
    <row r="4" spans="1:41" ht="15">
      <c r="A4" s="87" t="s">
        <v>1222</v>
      </c>
      <c r="B4" s="65" t="s">
        <v>1232</v>
      </c>
      <c r="C4" s="65" t="s">
        <v>56</v>
      </c>
      <c r="D4" s="109"/>
      <c r="E4" s="108"/>
      <c r="F4" s="110" t="s">
        <v>1824</v>
      </c>
      <c r="G4" s="111"/>
      <c r="H4" s="111"/>
      <c r="I4" s="112">
        <v>4</v>
      </c>
      <c r="J4" s="113"/>
      <c r="K4" s="48">
        <v>11</v>
      </c>
      <c r="L4" s="48">
        <v>6</v>
      </c>
      <c r="M4" s="48">
        <v>10</v>
      </c>
      <c r="N4" s="48">
        <v>16</v>
      </c>
      <c r="O4" s="48">
        <v>2</v>
      </c>
      <c r="P4" s="49">
        <v>0</v>
      </c>
      <c r="Q4" s="49">
        <v>0</v>
      </c>
      <c r="R4" s="48">
        <v>1</v>
      </c>
      <c r="S4" s="48">
        <v>0</v>
      </c>
      <c r="T4" s="48">
        <v>11</v>
      </c>
      <c r="U4" s="48">
        <v>16</v>
      </c>
      <c r="V4" s="48">
        <v>2</v>
      </c>
      <c r="W4" s="49">
        <v>1.652893</v>
      </c>
      <c r="X4" s="49">
        <v>0.09090909090909091</v>
      </c>
      <c r="Y4" s="78" t="s">
        <v>1269</v>
      </c>
      <c r="Z4" s="78" t="s">
        <v>443</v>
      </c>
      <c r="AA4" s="78" t="s">
        <v>1300</v>
      </c>
      <c r="AB4" s="85" t="s">
        <v>1355</v>
      </c>
      <c r="AC4" s="85" t="s">
        <v>1425</v>
      </c>
      <c r="AD4" s="85"/>
      <c r="AE4" s="85" t="s">
        <v>266</v>
      </c>
      <c r="AF4" s="85" t="s">
        <v>1476</v>
      </c>
      <c r="AG4" s="116">
        <v>0</v>
      </c>
      <c r="AH4" s="120">
        <v>0</v>
      </c>
      <c r="AI4" s="116">
        <v>0</v>
      </c>
      <c r="AJ4" s="120">
        <v>0</v>
      </c>
      <c r="AK4" s="116">
        <v>0</v>
      </c>
      <c r="AL4" s="120">
        <v>0</v>
      </c>
      <c r="AM4" s="116">
        <v>908</v>
      </c>
      <c r="AN4" s="120">
        <v>100</v>
      </c>
      <c r="AO4" s="116">
        <v>908</v>
      </c>
    </row>
    <row r="5" spans="1:41" ht="15">
      <c r="A5" s="87" t="s">
        <v>1223</v>
      </c>
      <c r="B5" s="65" t="s">
        <v>1233</v>
      </c>
      <c r="C5" s="65" t="s">
        <v>56</v>
      </c>
      <c r="D5" s="109"/>
      <c r="E5" s="108"/>
      <c r="F5" s="110" t="s">
        <v>1825</v>
      </c>
      <c r="G5" s="111"/>
      <c r="H5" s="111"/>
      <c r="I5" s="112">
        <v>5</v>
      </c>
      <c r="J5" s="113"/>
      <c r="K5" s="48">
        <v>7</v>
      </c>
      <c r="L5" s="48">
        <v>6</v>
      </c>
      <c r="M5" s="48">
        <v>37</v>
      </c>
      <c r="N5" s="48">
        <v>43</v>
      </c>
      <c r="O5" s="48">
        <v>7</v>
      </c>
      <c r="P5" s="49">
        <v>0.16666666666666666</v>
      </c>
      <c r="Q5" s="49">
        <v>0.2857142857142857</v>
      </c>
      <c r="R5" s="48">
        <v>1</v>
      </c>
      <c r="S5" s="48">
        <v>0</v>
      </c>
      <c r="T5" s="48">
        <v>7</v>
      </c>
      <c r="U5" s="48">
        <v>43</v>
      </c>
      <c r="V5" s="48">
        <v>2</v>
      </c>
      <c r="W5" s="49">
        <v>1.22449</v>
      </c>
      <c r="X5" s="49">
        <v>0.3333333333333333</v>
      </c>
      <c r="Y5" s="78" t="s">
        <v>1270</v>
      </c>
      <c r="Z5" s="78" t="s">
        <v>443</v>
      </c>
      <c r="AA5" s="78" t="s">
        <v>445</v>
      </c>
      <c r="AB5" s="85" t="s">
        <v>1356</v>
      </c>
      <c r="AC5" s="85" t="s">
        <v>1426</v>
      </c>
      <c r="AD5" s="85" t="s">
        <v>1457</v>
      </c>
      <c r="AE5" s="85" t="s">
        <v>1460</v>
      </c>
      <c r="AF5" s="85" t="s">
        <v>1477</v>
      </c>
      <c r="AG5" s="116">
        <v>1</v>
      </c>
      <c r="AH5" s="120">
        <v>0.21929824561403508</v>
      </c>
      <c r="AI5" s="116">
        <v>2</v>
      </c>
      <c r="AJ5" s="120">
        <v>0.43859649122807015</v>
      </c>
      <c r="AK5" s="116">
        <v>0</v>
      </c>
      <c r="AL5" s="120">
        <v>0</v>
      </c>
      <c r="AM5" s="116">
        <v>453</v>
      </c>
      <c r="AN5" s="120">
        <v>99.34210526315789</v>
      </c>
      <c r="AO5" s="116">
        <v>456</v>
      </c>
    </row>
    <row r="6" spans="1:41" ht="15">
      <c r="A6" s="87" t="s">
        <v>1224</v>
      </c>
      <c r="B6" s="65" t="s">
        <v>1234</v>
      </c>
      <c r="C6" s="65" t="s">
        <v>56</v>
      </c>
      <c r="D6" s="109"/>
      <c r="E6" s="108"/>
      <c r="F6" s="110" t="s">
        <v>1826</v>
      </c>
      <c r="G6" s="111"/>
      <c r="H6" s="111"/>
      <c r="I6" s="112">
        <v>6</v>
      </c>
      <c r="J6" s="113"/>
      <c r="K6" s="48">
        <v>7</v>
      </c>
      <c r="L6" s="48">
        <v>7</v>
      </c>
      <c r="M6" s="48">
        <v>0</v>
      </c>
      <c r="N6" s="48">
        <v>7</v>
      </c>
      <c r="O6" s="48">
        <v>1</v>
      </c>
      <c r="P6" s="49">
        <v>0</v>
      </c>
      <c r="Q6" s="49">
        <v>0</v>
      </c>
      <c r="R6" s="48">
        <v>1</v>
      </c>
      <c r="S6" s="48">
        <v>0</v>
      </c>
      <c r="T6" s="48">
        <v>7</v>
      </c>
      <c r="U6" s="48">
        <v>7</v>
      </c>
      <c r="V6" s="48">
        <v>3</v>
      </c>
      <c r="W6" s="49">
        <v>1.632653</v>
      </c>
      <c r="X6" s="49">
        <v>0.14285714285714285</v>
      </c>
      <c r="Y6" s="78" t="s">
        <v>391</v>
      </c>
      <c r="Z6" s="78" t="s">
        <v>443</v>
      </c>
      <c r="AA6" s="78"/>
      <c r="AB6" s="85" t="s">
        <v>1357</v>
      </c>
      <c r="AC6" s="85" t="s">
        <v>1427</v>
      </c>
      <c r="AD6" s="85" t="s">
        <v>232</v>
      </c>
      <c r="AE6" s="85" t="s">
        <v>1461</v>
      </c>
      <c r="AF6" s="85" t="s">
        <v>1478</v>
      </c>
      <c r="AG6" s="116">
        <v>0</v>
      </c>
      <c r="AH6" s="120">
        <v>0</v>
      </c>
      <c r="AI6" s="116">
        <v>0</v>
      </c>
      <c r="AJ6" s="120">
        <v>0</v>
      </c>
      <c r="AK6" s="116">
        <v>0</v>
      </c>
      <c r="AL6" s="120">
        <v>0</v>
      </c>
      <c r="AM6" s="116">
        <v>363</v>
      </c>
      <c r="AN6" s="120">
        <v>100</v>
      </c>
      <c r="AO6" s="116">
        <v>363</v>
      </c>
    </row>
    <row r="7" spans="1:41" ht="15">
      <c r="A7" s="87" t="s">
        <v>1225</v>
      </c>
      <c r="B7" s="65" t="s">
        <v>1235</v>
      </c>
      <c r="C7" s="65" t="s">
        <v>56</v>
      </c>
      <c r="D7" s="109"/>
      <c r="E7" s="108"/>
      <c r="F7" s="110" t="s">
        <v>1827</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t="s">
        <v>402</v>
      </c>
      <c r="Z7" s="78" t="s">
        <v>443</v>
      </c>
      <c r="AA7" s="78"/>
      <c r="AB7" s="85" t="s">
        <v>1358</v>
      </c>
      <c r="AC7" s="85" t="s">
        <v>1428</v>
      </c>
      <c r="AD7" s="85"/>
      <c r="AE7" s="85" t="s">
        <v>257</v>
      </c>
      <c r="AF7" s="85" t="s">
        <v>1479</v>
      </c>
      <c r="AG7" s="116">
        <v>0</v>
      </c>
      <c r="AH7" s="120">
        <v>0</v>
      </c>
      <c r="AI7" s="116">
        <v>0</v>
      </c>
      <c r="AJ7" s="120">
        <v>0</v>
      </c>
      <c r="AK7" s="116">
        <v>0</v>
      </c>
      <c r="AL7" s="120">
        <v>0</v>
      </c>
      <c r="AM7" s="116">
        <v>48</v>
      </c>
      <c r="AN7" s="120">
        <v>100</v>
      </c>
      <c r="AO7" s="116">
        <v>48</v>
      </c>
    </row>
    <row r="8" spans="1:41" ht="15">
      <c r="A8" s="87" t="s">
        <v>1226</v>
      </c>
      <c r="B8" s="65" t="s">
        <v>1236</v>
      </c>
      <c r="C8" s="65" t="s">
        <v>56</v>
      </c>
      <c r="D8" s="109"/>
      <c r="E8" s="108"/>
      <c r="F8" s="110" t="s">
        <v>1828</v>
      </c>
      <c r="G8" s="111"/>
      <c r="H8" s="111"/>
      <c r="I8" s="112">
        <v>8</v>
      </c>
      <c r="J8" s="113"/>
      <c r="K8" s="48">
        <v>5</v>
      </c>
      <c r="L8" s="48">
        <v>6</v>
      </c>
      <c r="M8" s="48">
        <v>0</v>
      </c>
      <c r="N8" s="48">
        <v>6</v>
      </c>
      <c r="O8" s="48">
        <v>0</v>
      </c>
      <c r="P8" s="49">
        <v>0.2</v>
      </c>
      <c r="Q8" s="49">
        <v>0.3333333333333333</v>
      </c>
      <c r="R8" s="48">
        <v>1</v>
      </c>
      <c r="S8" s="48">
        <v>0</v>
      </c>
      <c r="T8" s="48">
        <v>5</v>
      </c>
      <c r="U8" s="48">
        <v>6</v>
      </c>
      <c r="V8" s="48">
        <v>2</v>
      </c>
      <c r="W8" s="49">
        <v>1.2</v>
      </c>
      <c r="X8" s="49">
        <v>0.3</v>
      </c>
      <c r="Y8" s="78" t="s">
        <v>388</v>
      </c>
      <c r="Z8" s="78" t="s">
        <v>443</v>
      </c>
      <c r="AA8" s="78"/>
      <c r="AB8" s="85" t="s">
        <v>1359</v>
      </c>
      <c r="AC8" s="85" t="s">
        <v>1429</v>
      </c>
      <c r="AD8" s="85" t="s">
        <v>1458</v>
      </c>
      <c r="AE8" s="85" t="s">
        <v>1462</v>
      </c>
      <c r="AF8" s="85" t="s">
        <v>1480</v>
      </c>
      <c r="AG8" s="116">
        <v>0</v>
      </c>
      <c r="AH8" s="120">
        <v>0</v>
      </c>
      <c r="AI8" s="116">
        <v>0</v>
      </c>
      <c r="AJ8" s="120">
        <v>0</v>
      </c>
      <c r="AK8" s="116">
        <v>0</v>
      </c>
      <c r="AL8" s="120">
        <v>0</v>
      </c>
      <c r="AM8" s="116">
        <v>55</v>
      </c>
      <c r="AN8" s="120">
        <v>100</v>
      </c>
      <c r="AO8" s="116">
        <v>55</v>
      </c>
    </row>
    <row r="9" spans="1:41" ht="15">
      <c r="A9" s="87" t="s">
        <v>1227</v>
      </c>
      <c r="B9" s="65" t="s">
        <v>1237</v>
      </c>
      <c r="C9" s="65" t="s">
        <v>56</v>
      </c>
      <c r="D9" s="109"/>
      <c r="E9" s="108"/>
      <c r="F9" s="110" t="s">
        <v>1829</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t="s">
        <v>390</v>
      </c>
      <c r="Z9" s="78" t="s">
        <v>443</v>
      </c>
      <c r="AA9" s="78"/>
      <c r="AB9" s="85" t="s">
        <v>1360</v>
      </c>
      <c r="AC9" s="85" t="s">
        <v>1430</v>
      </c>
      <c r="AD9" s="85"/>
      <c r="AE9" s="85" t="s">
        <v>239</v>
      </c>
      <c r="AF9" s="85" t="s">
        <v>1481</v>
      </c>
      <c r="AG9" s="116">
        <v>0</v>
      </c>
      <c r="AH9" s="120">
        <v>0</v>
      </c>
      <c r="AI9" s="116">
        <v>0</v>
      </c>
      <c r="AJ9" s="120">
        <v>0</v>
      </c>
      <c r="AK9" s="116">
        <v>0</v>
      </c>
      <c r="AL9" s="120">
        <v>0</v>
      </c>
      <c r="AM9" s="116">
        <v>136</v>
      </c>
      <c r="AN9" s="120">
        <v>100</v>
      </c>
      <c r="AO9" s="116">
        <v>136</v>
      </c>
    </row>
    <row r="10" spans="1:41" ht="14.25" customHeight="1">
      <c r="A10" s="87" t="s">
        <v>1228</v>
      </c>
      <c r="B10" s="65" t="s">
        <v>1238</v>
      </c>
      <c r="C10" s="65" t="s">
        <v>56</v>
      </c>
      <c r="D10" s="109"/>
      <c r="E10" s="108"/>
      <c r="F10" s="110" t="s">
        <v>1830</v>
      </c>
      <c r="G10" s="111"/>
      <c r="H10" s="111"/>
      <c r="I10" s="112">
        <v>10</v>
      </c>
      <c r="J10" s="113"/>
      <c r="K10" s="48">
        <v>2</v>
      </c>
      <c r="L10" s="48">
        <v>1</v>
      </c>
      <c r="M10" s="48">
        <v>30</v>
      </c>
      <c r="N10" s="48">
        <v>31</v>
      </c>
      <c r="O10" s="48">
        <v>30</v>
      </c>
      <c r="P10" s="49">
        <v>0</v>
      </c>
      <c r="Q10" s="49">
        <v>0</v>
      </c>
      <c r="R10" s="48">
        <v>1</v>
      </c>
      <c r="S10" s="48">
        <v>0</v>
      </c>
      <c r="T10" s="48">
        <v>2</v>
      </c>
      <c r="U10" s="48">
        <v>31</v>
      </c>
      <c r="V10" s="48">
        <v>1</v>
      </c>
      <c r="W10" s="49">
        <v>0.5</v>
      </c>
      <c r="X10" s="49">
        <v>0.5</v>
      </c>
      <c r="Y10" s="78" t="s">
        <v>1271</v>
      </c>
      <c r="Z10" s="78" t="s">
        <v>443</v>
      </c>
      <c r="AA10" s="78"/>
      <c r="AB10" s="85" t="s">
        <v>1361</v>
      </c>
      <c r="AC10" s="85" t="s">
        <v>1431</v>
      </c>
      <c r="AD10" s="85"/>
      <c r="AE10" s="85" t="s">
        <v>275</v>
      </c>
      <c r="AF10" s="85" t="s">
        <v>1482</v>
      </c>
      <c r="AG10" s="116">
        <v>0</v>
      </c>
      <c r="AH10" s="120">
        <v>0</v>
      </c>
      <c r="AI10" s="116">
        <v>0</v>
      </c>
      <c r="AJ10" s="120">
        <v>0</v>
      </c>
      <c r="AK10" s="116">
        <v>0</v>
      </c>
      <c r="AL10" s="120">
        <v>0</v>
      </c>
      <c r="AM10" s="116">
        <v>573</v>
      </c>
      <c r="AN10" s="120">
        <v>100</v>
      </c>
      <c r="AO10" s="116">
        <v>573</v>
      </c>
    </row>
    <row r="11" spans="1:41" ht="15">
      <c r="A11" s="87" t="s">
        <v>1229</v>
      </c>
      <c r="B11" s="65" t="s">
        <v>1239</v>
      </c>
      <c r="C11" s="65" t="s">
        <v>56</v>
      </c>
      <c r="D11" s="109"/>
      <c r="E11" s="108"/>
      <c r="F11" s="110" t="s">
        <v>1831</v>
      </c>
      <c r="G11" s="111"/>
      <c r="H11" s="111"/>
      <c r="I11" s="112">
        <v>11</v>
      </c>
      <c r="J11" s="113"/>
      <c r="K11" s="48">
        <v>2</v>
      </c>
      <c r="L11" s="48">
        <v>1</v>
      </c>
      <c r="M11" s="48">
        <v>2</v>
      </c>
      <c r="N11" s="48">
        <v>3</v>
      </c>
      <c r="O11" s="48">
        <v>2</v>
      </c>
      <c r="P11" s="49">
        <v>0</v>
      </c>
      <c r="Q11" s="49">
        <v>0</v>
      </c>
      <c r="R11" s="48">
        <v>1</v>
      </c>
      <c r="S11" s="48">
        <v>0</v>
      </c>
      <c r="T11" s="48">
        <v>2</v>
      </c>
      <c r="U11" s="48">
        <v>3</v>
      </c>
      <c r="V11" s="48">
        <v>1</v>
      </c>
      <c r="W11" s="49">
        <v>0.5</v>
      </c>
      <c r="X11" s="49">
        <v>0.5</v>
      </c>
      <c r="Y11" s="78" t="s">
        <v>1272</v>
      </c>
      <c r="Z11" s="78" t="s">
        <v>443</v>
      </c>
      <c r="AA11" s="78"/>
      <c r="AB11" s="85" t="s">
        <v>1362</v>
      </c>
      <c r="AC11" s="85" t="s">
        <v>1432</v>
      </c>
      <c r="AD11" s="85"/>
      <c r="AE11" s="85" t="s">
        <v>251</v>
      </c>
      <c r="AF11" s="85" t="s">
        <v>1483</v>
      </c>
      <c r="AG11" s="116">
        <v>0</v>
      </c>
      <c r="AH11" s="120">
        <v>0</v>
      </c>
      <c r="AI11" s="116">
        <v>0</v>
      </c>
      <c r="AJ11" s="120">
        <v>0</v>
      </c>
      <c r="AK11" s="116">
        <v>0</v>
      </c>
      <c r="AL11" s="120">
        <v>0</v>
      </c>
      <c r="AM11" s="116">
        <v>73</v>
      </c>
      <c r="AN11" s="120">
        <v>100</v>
      </c>
      <c r="AO11" s="116">
        <v>73</v>
      </c>
    </row>
    <row r="12" spans="1:41" ht="15">
      <c r="A12" s="87" t="s">
        <v>1230</v>
      </c>
      <c r="B12" s="65" t="s">
        <v>1240</v>
      </c>
      <c r="C12" s="65" t="s">
        <v>56</v>
      </c>
      <c r="D12" s="109"/>
      <c r="E12" s="108"/>
      <c r="F12" s="110" t="s">
        <v>1832</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387</v>
      </c>
      <c r="Z12" s="78" t="s">
        <v>443</v>
      </c>
      <c r="AA12" s="78"/>
      <c r="AB12" s="85" t="s">
        <v>1363</v>
      </c>
      <c r="AC12" s="85" t="s">
        <v>1433</v>
      </c>
      <c r="AD12" s="85"/>
      <c r="AE12" s="85" t="s">
        <v>216</v>
      </c>
      <c r="AF12" s="85" t="s">
        <v>1484</v>
      </c>
      <c r="AG12" s="116">
        <v>0</v>
      </c>
      <c r="AH12" s="120">
        <v>0</v>
      </c>
      <c r="AI12" s="116">
        <v>0</v>
      </c>
      <c r="AJ12" s="120">
        <v>0</v>
      </c>
      <c r="AK12" s="116">
        <v>0</v>
      </c>
      <c r="AL12" s="120">
        <v>0</v>
      </c>
      <c r="AM12" s="116">
        <v>16</v>
      </c>
      <c r="AN12" s="120">
        <v>100</v>
      </c>
      <c r="AO12" s="116">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1221</v>
      </c>
      <c r="B2" s="85" t="s">
        <v>212</v>
      </c>
      <c r="C2" s="78">
        <f>VLOOKUP(GroupVertices[[#This Row],[Vertex]],Vertices[],MATCH("ID",Vertices[[#Headers],[Vertex]:[Vertex Content Word Count]],0),FALSE)</f>
        <v>3</v>
      </c>
    </row>
    <row r="3" spans="1:3" ht="15">
      <c r="A3" s="78" t="s">
        <v>1221</v>
      </c>
      <c r="B3" s="85" t="s">
        <v>213</v>
      </c>
      <c r="C3" s="78">
        <f>VLOOKUP(GroupVertices[[#This Row],[Vertex]],Vertices[],MATCH("ID",Vertices[[#Headers],[Vertex]:[Vertex Content Word Count]],0),FALSE)</f>
        <v>4</v>
      </c>
    </row>
    <row r="4" spans="1:3" ht="15">
      <c r="A4" s="78" t="s">
        <v>1221</v>
      </c>
      <c r="B4" s="85" t="s">
        <v>214</v>
      </c>
      <c r="C4" s="78">
        <f>VLOOKUP(GroupVertices[[#This Row],[Vertex]],Vertices[],MATCH("ID",Vertices[[#Headers],[Vertex]:[Vertex Content Word Count]],0),FALSE)</f>
        <v>5</v>
      </c>
    </row>
    <row r="5" spans="1:3" ht="15">
      <c r="A5" s="78" t="s">
        <v>1221</v>
      </c>
      <c r="B5" s="85" t="s">
        <v>215</v>
      </c>
      <c r="C5" s="78">
        <f>VLOOKUP(GroupVertices[[#This Row],[Vertex]],Vertices[],MATCH("ID",Vertices[[#Headers],[Vertex]:[Vertex Content Word Count]],0),FALSE)</f>
        <v>6</v>
      </c>
    </row>
    <row r="6" spans="1:3" ht="15">
      <c r="A6" s="78" t="s">
        <v>1221</v>
      </c>
      <c r="B6" s="85" t="s">
        <v>218</v>
      </c>
      <c r="C6" s="78">
        <f>VLOOKUP(GroupVertices[[#This Row],[Vertex]],Vertices[],MATCH("ID",Vertices[[#Headers],[Vertex]:[Vertex Content Word Count]],0),FALSE)</f>
        <v>9</v>
      </c>
    </row>
    <row r="7" spans="1:3" ht="15">
      <c r="A7" s="78" t="s">
        <v>1221</v>
      </c>
      <c r="B7" s="85" t="s">
        <v>220</v>
      </c>
      <c r="C7" s="78">
        <f>VLOOKUP(GroupVertices[[#This Row],[Vertex]],Vertices[],MATCH("ID",Vertices[[#Headers],[Vertex]:[Vertex Content Word Count]],0),FALSE)</f>
        <v>13</v>
      </c>
    </row>
    <row r="8" spans="1:3" ht="15">
      <c r="A8" s="78" t="s">
        <v>1221</v>
      </c>
      <c r="B8" s="85" t="s">
        <v>221</v>
      </c>
      <c r="C8" s="78">
        <f>VLOOKUP(GroupVertices[[#This Row],[Vertex]],Vertices[],MATCH("ID",Vertices[[#Headers],[Vertex]:[Vertex Content Word Count]],0),FALSE)</f>
        <v>14</v>
      </c>
    </row>
    <row r="9" spans="1:3" ht="15">
      <c r="A9" s="78" t="s">
        <v>1221</v>
      </c>
      <c r="B9" s="85" t="s">
        <v>224</v>
      </c>
      <c r="C9" s="78">
        <f>VLOOKUP(GroupVertices[[#This Row],[Vertex]],Vertices[],MATCH("ID",Vertices[[#Headers],[Vertex]:[Vertex Content Word Count]],0),FALSE)</f>
        <v>18</v>
      </c>
    </row>
    <row r="10" spans="1:3" ht="15">
      <c r="A10" s="78" t="s">
        <v>1221</v>
      </c>
      <c r="B10" s="85" t="s">
        <v>234</v>
      </c>
      <c r="C10" s="78">
        <f>VLOOKUP(GroupVertices[[#This Row],[Vertex]],Vertices[],MATCH("ID",Vertices[[#Headers],[Vertex]:[Vertex Content Word Count]],0),FALSE)</f>
        <v>30</v>
      </c>
    </row>
    <row r="11" spans="1:3" ht="15">
      <c r="A11" s="78" t="s">
        <v>1221</v>
      </c>
      <c r="B11" s="85" t="s">
        <v>248</v>
      </c>
      <c r="C11" s="78">
        <f>VLOOKUP(GroupVertices[[#This Row],[Vertex]],Vertices[],MATCH("ID",Vertices[[#Headers],[Vertex]:[Vertex Content Word Count]],0),FALSE)</f>
        <v>44</v>
      </c>
    </row>
    <row r="12" spans="1:3" ht="15">
      <c r="A12" s="78" t="s">
        <v>1221</v>
      </c>
      <c r="B12" s="85" t="s">
        <v>249</v>
      </c>
      <c r="C12" s="78">
        <f>VLOOKUP(GroupVertices[[#This Row],[Vertex]],Vertices[],MATCH("ID",Vertices[[#Headers],[Vertex]:[Vertex Content Word Count]],0),FALSE)</f>
        <v>45</v>
      </c>
    </row>
    <row r="13" spans="1:3" ht="15">
      <c r="A13" s="78" t="s">
        <v>1221</v>
      </c>
      <c r="B13" s="85" t="s">
        <v>250</v>
      </c>
      <c r="C13" s="78">
        <f>VLOOKUP(GroupVertices[[#This Row],[Vertex]],Vertices[],MATCH("ID",Vertices[[#Headers],[Vertex]:[Vertex Content Word Count]],0),FALSE)</f>
        <v>46</v>
      </c>
    </row>
    <row r="14" spans="1:3" ht="15">
      <c r="A14" s="78" t="s">
        <v>1221</v>
      </c>
      <c r="B14" s="85" t="s">
        <v>252</v>
      </c>
      <c r="C14" s="78">
        <f>VLOOKUP(GroupVertices[[#This Row],[Vertex]],Vertices[],MATCH("ID",Vertices[[#Headers],[Vertex]:[Vertex Content Word Count]],0),FALSE)</f>
        <v>47</v>
      </c>
    </row>
    <row r="15" spans="1:3" ht="15">
      <c r="A15" s="78" t="s">
        <v>1221</v>
      </c>
      <c r="B15" s="85" t="s">
        <v>256</v>
      </c>
      <c r="C15" s="78">
        <f>VLOOKUP(GroupVertices[[#This Row],[Vertex]],Vertices[],MATCH("ID",Vertices[[#Headers],[Vertex]:[Vertex Content Word Count]],0),FALSE)</f>
        <v>52</v>
      </c>
    </row>
    <row r="16" spans="1:3" ht="15">
      <c r="A16" s="78" t="s">
        <v>1221</v>
      </c>
      <c r="B16" s="85" t="s">
        <v>259</v>
      </c>
      <c r="C16" s="78">
        <f>VLOOKUP(GroupVertices[[#This Row],[Vertex]],Vertices[],MATCH("ID",Vertices[[#Headers],[Vertex]:[Vertex Content Word Count]],0),FALSE)</f>
        <v>54</v>
      </c>
    </row>
    <row r="17" spans="1:3" ht="15">
      <c r="A17" s="78" t="s">
        <v>1221</v>
      </c>
      <c r="B17" s="85" t="s">
        <v>260</v>
      </c>
      <c r="C17" s="78">
        <f>VLOOKUP(GroupVertices[[#This Row],[Vertex]],Vertices[],MATCH("ID",Vertices[[#Headers],[Vertex]:[Vertex Content Word Count]],0),FALSE)</f>
        <v>55</v>
      </c>
    </row>
    <row r="18" spans="1:3" ht="15">
      <c r="A18" s="78" t="s">
        <v>1221</v>
      </c>
      <c r="B18" s="85" t="s">
        <v>265</v>
      </c>
      <c r="C18" s="78">
        <f>VLOOKUP(GroupVertices[[#This Row],[Vertex]],Vertices[],MATCH("ID",Vertices[[#Headers],[Vertex]:[Vertex Content Word Count]],0),FALSE)</f>
        <v>60</v>
      </c>
    </row>
    <row r="19" spans="1:3" ht="15">
      <c r="A19" s="78" t="s">
        <v>1221</v>
      </c>
      <c r="B19" s="85" t="s">
        <v>269</v>
      </c>
      <c r="C19" s="78">
        <f>VLOOKUP(GroupVertices[[#This Row],[Vertex]],Vertices[],MATCH("ID",Vertices[[#Headers],[Vertex]:[Vertex Content Word Count]],0),FALSE)</f>
        <v>62</v>
      </c>
    </row>
    <row r="20" spans="1:3" ht="15">
      <c r="A20" s="78" t="s">
        <v>1221</v>
      </c>
      <c r="B20" s="85" t="s">
        <v>270</v>
      </c>
      <c r="C20" s="78">
        <f>VLOOKUP(GroupVertices[[#This Row],[Vertex]],Vertices[],MATCH("ID",Vertices[[#Headers],[Vertex]:[Vertex Content Word Count]],0),FALSE)</f>
        <v>63</v>
      </c>
    </row>
    <row r="21" spans="1:3" ht="15">
      <c r="A21" s="78" t="s">
        <v>1221</v>
      </c>
      <c r="B21" s="85" t="s">
        <v>271</v>
      </c>
      <c r="C21" s="78">
        <f>VLOOKUP(GroupVertices[[#This Row],[Vertex]],Vertices[],MATCH("ID",Vertices[[#Headers],[Vertex]:[Vertex Content Word Count]],0),FALSE)</f>
        <v>64</v>
      </c>
    </row>
    <row r="22" spans="1:3" ht="15">
      <c r="A22" s="78" t="s">
        <v>1221</v>
      </c>
      <c r="B22" s="85" t="s">
        <v>272</v>
      </c>
      <c r="C22" s="78">
        <f>VLOOKUP(GroupVertices[[#This Row],[Vertex]],Vertices[],MATCH("ID",Vertices[[#Headers],[Vertex]:[Vertex Content Word Count]],0),FALSE)</f>
        <v>65</v>
      </c>
    </row>
    <row r="23" spans="1:3" ht="15">
      <c r="A23" s="78" t="s">
        <v>1221</v>
      </c>
      <c r="B23" s="85" t="s">
        <v>273</v>
      </c>
      <c r="C23" s="78">
        <f>VLOOKUP(GroupVertices[[#This Row],[Vertex]],Vertices[],MATCH("ID",Vertices[[#Headers],[Vertex]:[Vertex Content Word Count]],0),FALSE)</f>
        <v>66</v>
      </c>
    </row>
    <row r="24" spans="1:3" ht="15">
      <c r="A24" s="78" t="s">
        <v>1221</v>
      </c>
      <c r="B24" s="85" t="s">
        <v>274</v>
      </c>
      <c r="C24" s="78">
        <f>VLOOKUP(GroupVertices[[#This Row],[Vertex]],Vertices[],MATCH("ID",Vertices[[#Headers],[Vertex]:[Vertex Content Word Count]],0),FALSE)</f>
        <v>67</v>
      </c>
    </row>
    <row r="25" spans="1:3" ht="15">
      <c r="A25" s="78" t="s">
        <v>1222</v>
      </c>
      <c r="B25" s="85" t="s">
        <v>267</v>
      </c>
      <c r="C25" s="78">
        <f>VLOOKUP(GroupVertices[[#This Row],[Vertex]],Vertices[],MATCH("ID",Vertices[[#Headers],[Vertex]:[Vertex Content Word Count]],0),FALSE)</f>
        <v>61</v>
      </c>
    </row>
    <row r="26" spans="1:3" ht="15">
      <c r="A26" s="78" t="s">
        <v>1222</v>
      </c>
      <c r="B26" s="85" t="s">
        <v>266</v>
      </c>
      <c r="C26" s="78">
        <f>VLOOKUP(GroupVertices[[#This Row],[Vertex]],Vertices[],MATCH("ID",Vertices[[#Headers],[Vertex]:[Vertex Content Word Count]],0),FALSE)</f>
        <v>32</v>
      </c>
    </row>
    <row r="27" spans="1:3" ht="15">
      <c r="A27" s="78" t="s">
        <v>1222</v>
      </c>
      <c r="B27" s="85" t="s">
        <v>264</v>
      </c>
      <c r="C27" s="78">
        <f>VLOOKUP(GroupVertices[[#This Row],[Vertex]],Vertices[],MATCH("ID",Vertices[[#Headers],[Vertex]:[Vertex Content Word Count]],0),FALSE)</f>
        <v>59</v>
      </c>
    </row>
    <row r="28" spans="1:3" ht="15">
      <c r="A28" s="78" t="s">
        <v>1222</v>
      </c>
      <c r="B28" s="85" t="s">
        <v>263</v>
      </c>
      <c r="C28" s="78">
        <f>VLOOKUP(GroupVertices[[#This Row],[Vertex]],Vertices[],MATCH("ID",Vertices[[#Headers],[Vertex]:[Vertex Content Word Count]],0),FALSE)</f>
        <v>58</v>
      </c>
    </row>
    <row r="29" spans="1:3" ht="15">
      <c r="A29" s="78" t="s">
        <v>1222</v>
      </c>
      <c r="B29" s="85" t="s">
        <v>262</v>
      </c>
      <c r="C29" s="78">
        <f>VLOOKUP(GroupVertices[[#This Row],[Vertex]],Vertices[],MATCH("ID",Vertices[[#Headers],[Vertex]:[Vertex Content Word Count]],0),FALSE)</f>
        <v>57</v>
      </c>
    </row>
    <row r="30" spans="1:3" ht="15">
      <c r="A30" s="78" t="s">
        <v>1222</v>
      </c>
      <c r="B30" s="85" t="s">
        <v>261</v>
      </c>
      <c r="C30" s="78">
        <f>VLOOKUP(GroupVertices[[#This Row],[Vertex]],Vertices[],MATCH("ID",Vertices[[#Headers],[Vertex]:[Vertex Content Word Count]],0),FALSE)</f>
        <v>56</v>
      </c>
    </row>
    <row r="31" spans="1:3" ht="15">
      <c r="A31" s="78" t="s">
        <v>1222</v>
      </c>
      <c r="B31" s="85" t="s">
        <v>244</v>
      </c>
      <c r="C31" s="78">
        <f>VLOOKUP(GroupVertices[[#This Row],[Vertex]],Vertices[],MATCH("ID",Vertices[[#Headers],[Vertex]:[Vertex Content Word Count]],0),FALSE)</f>
        <v>41</v>
      </c>
    </row>
    <row r="32" spans="1:3" ht="15">
      <c r="A32" s="78" t="s">
        <v>1222</v>
      </c>
      <c r="B32" s="85" t="s">
        <v>238</v>
      </c>
      <c r="C32" s="78">
        <f>VLOOKUP(GroupVertices[[#This Row],[Vertex]],Vertices[],MATCH("ID",Vertices[[#Headers],[Vertex]:[Vertex Content Word Count]],0),FALSE)</f>
        <v>35</v>
      </c>
    </row>
    <row r="33" spans="1:3" ht="15">
      <c r="A33" s="78" t="s">
        <v>1222</v>
      </c>
      <c r="B33" s="85" t="s">
        <v>237</v>
      </c>
      <c r="C33" s="78">
        <f>VLOOKUP(GroupVertices[[#This Row],[Vertex]],Vertices[],MATCH("ID",Vertices[[#Headers],[Vertex]:[Vertex Content Word Count]],0),FALSE)</f>
        <v>34</v>
      </c>
    </row>
    <row r="34" spans="1:3" ht="15">
      <c r="A34" s="78" t="s">
        <v>1222</v>
      </c>
      <c r="B34" s="85" t="s">
        <v>236</v>
      </c>
      <c r="C34" s="78">
        <f>VLOOKUP(GroupVertices[[#This Row],[Vertex]],Vertices[],MATCH("ID",Vertices[[#Headers],[Vertex]:[Vertex Content Word Count]],0),FALSE)</f>
        <v>33</v>
      </c>
    </row>
    <row r="35" spans="1:3" ht="15">
      <c r="A35" s="78" t="s">
        <v>1222</v>
      </c>
      <c r="B35" s="85" t="s">
        <v>235</v>
      </c>
      <c r="C35" s="78">
        <f>VLOOKUP(GroupVertices[[#This Row],[Vertex]],Vertices[],MATCH("ID",Vertices[[#Headers],[Vertex]:[Vertex Content Word Count]],0),FALSE)</f>
        <v>31</v>
      </c>
    </row>
    <row r="36" spans="1:3" ht="15">
      <c r="A36" s="78" t="s">
        <v>1223</v>
      </c>
      <c r="B36" s="85" t="s">
        <v>247</v>
      </c>
      <c r="C36" s="78">
        <f>VLOOKUP(GroupVertices[[#This Row],[Vertex]],Vertices[],MATCH("ID",Vertices[[#Headers],[Vertex]:[Vertex Content Word Count]],0),FALSE)</f>
        <v>43</v>
      </c>
    </row>
    <row r="37" spans="1:3" ht="15">
      <c r="A37" s="78" t="s">
        <v>1223</v>
      </c>
      <c r="B37" s="85" t="s">
        <v>268</v>
      </c>
      <c r="C37" s="78">
        <f>VLOOKUP(GroupVertices[[#This Row],[Vertex]],Vertices[],MATCH("ID",Vertices[[#Headers],[Vertex]:[Vertex Content Word Count]],0),FALSE)</f>
        <v>17</v>
      </c>
    </row>
    <row r="38" spans="1:3" ht="15">
      <c r="A38" s="78" t="s">
        <v>1223</v>
      </c>
      <c r="B38" s="85" t="s">
        <v>246</v>
      </c>
      <c r="C38" s="78">
        <f>VLOOKUP(GroupVertices[[#This Row],[Vertex]],Vertices[],MATCH("ID",Vertices[[#Headers],[Vertex]:[Vertex Content Word Count]],0),FALSE)</f>
        <v>38</v>
      </c>
    </row>
    <row r="39" spans="1:3" ht="15">
      <c r="A39" s="78" t="s">
        <v>1223</v>
      </c>
      <c r="B39" s="85" t="s">
        <v>245</v>
      </c>
      <c r="C39" s="78">
        <f>VLOOKUP(GroupVertices[[#This Row],[Vertex]],Vertices[],MATCH("ID",Vertices[[#Headers],[Vertex]:[Vertex Content Word Count]],0),FALSE)</f>
        <v>42</v>
      </c>
    </row>
    <row r="40" spans="1:3" ht="15">
      <c r="A40" s="78" t="s">
        <v>1223</v>
      </c>
      <c r="B40" s="85" t="s">
        <v>243</v>
      </c>
      <c r="C40" s="78">
        <f>VLOOKUP(GroupVertices[[#This Row],[Vertex]],Vertices[],MATCH("ID",Vertices[[#Headers],[Vertex]:[Vertex Content Word Count]],0),FALSE)</f>
        <v>40</v>
      </c>
    </row>
    <row r="41" spans="1:3" ht="15">
      <c r="A41" s="78" t="s">
        <v>1223</v>
      </c>
      <c r="B41" s="85" t="s">
        <v>242</v>
      </c>
      <c r="C41" s="78">
        <f>VLOOKUP(GroupVertices[[#This Row],[Vertex]],Vertices[],MATCH("ID",Vertices[[#Headers],[Vertex]:[Vertex Content Word Count]],0),FALSE)</f>
        <v>39</v>
      </c>
    </row>
    <row r="42" spans="1:3" ht="15">
      <c r="A42" s="78" t="s">
        <v>1223</v>
      </c>
      <c r="B42" s="85" t="s">
        <v>241</v>
      </c>
      <c r="C42" s="78">
        <f>VLOOKUP(GroupVertices[[#This Row],[Vertex]],Vertices[],MATCH("ID",Vertices[[#Headers],[Vertex]:[Vertex Content Word Count]],0),FALSE)</f>
        <v>37</v>
      </c>
    </row>
    <row r="43" spans="1:3" ht="15">
      <c r="A43" s="78" t="s">
        <v>1224</v>
      </c>
      <c r="B43" s="85" t="s">
        <v>233</v>
      </c>
      <c r="C43" s="78">
        <f>VLOOKUP(GroupVertices[[#This Row],[Vertex]],Vertices[],MATCH("ID",Vertices[[#Headers],[Vertex]:[Vertex Content Word Count]],0),FALSE)</f>
        <v>29</v>
      </c>
    </row>
    <row r="44" spans="1:3" ht="15">
      <c r="A44" s="78" t="s">
        <v>1224</v>
      </c>
      <c r="B44" s="85" t="s">
        <v>232</v>
      </c>
      <c r="C44" s="78">
        <f>VLOOKUP(GroupVertices[[#This Row],[Vertex]],Vertices[],MATCH("ID",Vertices[[#Headers],[Vertex]:[Vertex Content Word Count]],0),FALSE)</f>
        <v>22</v>
      </c>
    </row>
    <row r="45" spans="1:3" ht="15">
      <c r="A45" s="78" t="s">
        <v>1224</v>
      </c>
      <c r="B45" s="85" t="s">
        <v>229</v>
      </c>
      <c r="C45" s="78">
        <f>VLOOKUP(GroupVertices[[#This Row],[Vertex]],Vertices[],MATCH("ID",Vertices[[#Headers],[Vertex]:[Vertex Content Word Count]],0),FALSE)</f>
        <v>26</v>
      </c>
    </row>
    <row r="46" spans="1:3" ht="15">
      <c r="A46" s="78" t="s">
        <v>1224</v>
      </c>
      <c r="B46" s="85" t="s">
        <v>231</v>
      </c>
      <c r="C46" s="78">
        <f>VLOOKUP(GroupVertices[[#This Row],[Vertex]],Vertices[],MATCH("ID",Vertices[[#Headers],[Vertex]:[Vertex Content Word Count]],0),FALSE)</f>
        <v>25</v>
      </c>
    </row>
    <row r="47" spans="1:3" ht="15">
      <c r="A47" s="78" t="s">
        <v>1224</v>
      </c>
      <c r="B47" s="85" t="s">
        <v>228</v>
      </c>
      <c r="C47" s="78">
        <f>VLOOKUP(GroupVertices[[#This Row],[Vertex]],Vertices[],MATCH("ID",Vertices[[#Headers],[Vertex]:[Vertex Content Word Count]],0),FALSE)</f>
        <v>24</v>
      </c>
    </row>
    <row r="48" spans="1:3" ht="15">
      <c r="A48" s="78" t="s">
        <v>1224</v>
      </c>
      <c r="B48" s="85" t="s">
        <v>227</v>
      </c>
      <c r="C48" s="78">
        <f>VLOOKUP(GroupVertices[[#This Row],[Vertex]],Vertices[],MATCH("ID",Vertices[[#Headers],[Vertex]:[Vertex Content Word Count]],0),FALSE)</f>
        <v>23</v>
      </c>
    </row>
    <row r="49" spans="1:3" ht="15">
      <c r="A49" s="78" t="s">
        <v>1224</v>
      </c>
      <c r="B49" s="85" t="s">
        <v>226</v>
      </c>
      <c r="C49" s="78">
        <f>VLOOKUP(GroupVertices[[#This Row],[Vertex]],Vertices[],MATCH("ID",Vertices[[#Headers],[Vertex]:[Vertex Content Word Count]],0),FALSE)</f>
        <v>21</v>
      </c>
    </row>
    <row r="50" spans="1:3" ht="15">
      <c r="A50" s="78" t="s">
        <v>1225</v>
      </c>
      <c r="B50" s="85" t="s">
        <v>258</v>
      </c>
      <c r="C50" s="78">
        <f>VLOOKUP(GroupVertices[[#This Row],[Vertex]],Vertices[],MATCH("ID",Vertices[[#Headers],[Vertex]:[Vertex Content Word Count]],0),FALSE)</f>
        <v>53</v>
      </c>
    </row>
    <row r="51" spans="1:3" ht="15">
      <c r="A51" s="78" t="s">
        <v>1225</v>
      </c>
      <c r="B51" s="85" t="s">
        <v>257</v>
      </c>
      <c r="C51" s="78">
        <f>VLOOKUP(GroupVertices[[#This Row],[Vertex]],Vertices[],MATCH("ID",Vertices[[#Headers],[Vertex]:[Vertex Content Word Count]],0),FALSE)</f>
        <v>49</v>
      </c>
    </row>
    <row r="52" spans="1:3" ht="15">
      <c r="A52" s="78" t="s">
        <v>1225</v>
      </c>
      <c r="B52" s="85" t="s">
        <v>255</v>
      </c>
      <c r="C52" s="78">
        <f>VLOOKUP(GroupVertices[[#This Row],[Vertex]],Vertices[],MATCH("ID",Vertices[[#Headers],[Vertex]:[Vertex Content Word Count]],0),FALSE)</f>
        <v>51</v>
      </c>
    </row>
    <row r="53" spans="1:3" ht="15">
      <c r="A53" s="78" t="s">
        <v>1225</v>
      </c>
      <c r="B53" s="85" t="s">
        <v>254</v>
      </c>
      <c r="C53" s="78">
        <f>VLOOKUP(GroupVertices[[#This Row],[Vertex]],Vertices[],MATCH("ID",Vertices[[#Headers],[Vertex]:[Vertex Content Word Count]],0),FALSE)</f>
        <v>50</v>
      </c>
    </row>
    <row r="54" spans="1:3" ht="15">
      <c r="A54" s="78" t="s">
        <v>1225</v>
      </c>
      <c r="B54" s="85" t="s">
        <v>253</v>
      </c>
      <c r="C54" s="78">
        <f>VLOOKUP(GroupVertices[[#This Row],[Vertex]],Vertices[],MATCH("ID",Vertices[[#Headers],[Vertex]:[Vertex Content Word Count]],0),FALSE)</f>
        <v>48</v>
      </c>
    </row>
    <row r="55" spans="1:3" ht="15">
      <c r="A55" s="78" t="s">
        <v>1226</v>
      </c>
      <c r="B55" s="85" t="s">
        <v>223</v>
      </c>
      <c r="C55" s="78">
        <f>VLOOKUP(GroupVertices[[#This Row],[Vertex]],Vertices[],MATCH("ID",Vertices[[#Headers],[Vertex]:[Vertex Content Word Count]],0),FALSE)</f>
        <v>16</v>
      </c>
    </row>
    <row r="56" spans="1:3" ht="15">
      <c r="A56" s="78" t="s">
        <v>1226</v>
      </c>
      <c r="B56" s="85" t="s">
        <v>222</v>
      </c>
      <c r="C56" s="78">
        <f>VLOOKUP(GroupVertices[[#This Row],[Vertex]],Vertices[],MATCH("ID",Vertices[[#Headers],[Vertex]:[Vertex Content Word Count]],0),FALSE)</f>
        <v>15</v>
      </c>
    </row>
    <row r="57" spans="1:3" ht="15">
      <c r="A57" s="78" t="s">
        <v>1226</v>
      </c>
      <c r="B57" s="85" t="s">
        <v>219</v>
      </c>
      <c r="C57" s="78">
        <f>VLOOKUP(GroupVertices[[#This Row],[Vertex]],Vertices[],MATCH("ID",Vertices[[#Headers],[Vertex]:[Vertex Content Word Count]],0),FALSE)</f>
        <v>10</v>
      </c>
    </row>
    <row r="58" spans="1:3" ht="15">
      <c r="A58" s="78" t="s">
        <v>1226</v>
      </c>
      <c r="B58" s="85" t="s">
        <v>278</v>
      </c>
      <c r="C58" s="78">
        <f>VLOOKUP(GroupVertices[[#This Row],[Vertex]],Vertices[],MATCH("ID",Vertices[[#Headers],[Vertex]:[Vertex Content Word Count]],0),FALSE)</f>
        <v>12</v>
      </c>
    </row>
    <row r="59" spans="1:3" ht="15">
      <c r="A59" s="78" t="s">
        <v>1226</v>
      </c>
      <c r="B59" s="85" t="s">
        <v>277</v>
      </c>
      <c r="C59" s="78">
        <f>VLOOKUP(GroupVertices[[#This Row],[Vertex]],Vertices[],MATCH("ID",Vertices[[#Headers],[Vertex]:[Vertex Content Word Count]],0),FALSE)</f>
        <v>11</v>
      </c>
    </row>
    <row r="60" spans="1:3" ht="15">
      <c r="A60" s="78" t="s">
        <v>1227</v>
      </c>
      <c r="B60" s="85" t="s">
        <v>240</v>
      </c>
      <c r="C60" s="78">
        <f>VLOOKUP(GroupVertices[[#This Row],[Vertex]],Vertices[],MATCH("ID",Vertices[[#Headers],[Vertex]:[Vertex Content Word Count]],0),FALSE)</f>
        <v>36</v>
      </c>
    </row>
    <row r="61" spans="1:3" ht="15">
      <c r="A61" s="78" t="s">
        <v>1227</v>
      </c>
      <c r="B61" s="85" t="s">
        <v>239</v>
      </c>
      <c r="C61" s="78">
        <f>VLOOKUP(GroupVertices[[#This Row],[Vertex]],Vertices[],MATCH("ID",Vertices[[#Headers],[Vertex]:[Vertex Content Word Count]],0),FALSE)</f>
        <v>28</v>
      </c>
    </row>
    <row r="62" spans="1:3" ht="15">
      <c r="A62" s="78" t="s">
        <v>1227</v>
      </c>
      <c r="B62" s="85" t="s">
        <v>230</v>
      </c>
      <c r="C62" s="78">
        <f>VLOOKUP(GroupVertices[[#This Row],[Vertex]],Vertices[],MATCH("ID",Vertices[[#Headers],[Vertex]:[Vertex Content Word Count]],0),FALSE)</f>
        <v>27</v>
      </c>
    </row>
    <row r="63" spans="1:3" ht="15">
      <c r="A63" s="78" t="s">
        <v>1228</v>
      </c>
      <c r="B63" s="85" t="s">
        <v>276</v>
      </c>
      <c r="C63" s="78">
        <f>VLOOKUP(GroupVertices[[#This Row],[Vertex]],Vertices[],MATCH("ID",Vertices[[#Headers],[Vertex]:[Vertex Content Word Count]],0),FALSE)</f>
        <v>69</v>
      </c>
    </row>
    <row r="64" spans="1:3" ht="15">
      <c r="A64" s="78" t="s">
        <v>1228</v>
      </c>
      <c r="B64" s="85" t="s">
        <v>275</v>
      </c>
      <c r="C64" s="78">
        <f>VLOOKUP(GroupVertices[[#This Row],[Vertex]],Vertices[],MATCH("ID",Vertices[[#Headers],[Vertex]:[Vertex Content Word Count]],0),FALSE)</f>
        <v>68</v>
      </c>
    </row>
    <row r="65" spans="1:3" ht="15">
      <c r="A65" s="78" t="s">
        <v>1229</v>
      </c>
      <c r="B65" s="85" t="s">
        <v>251</v>
      </c>
      <c r="C65" s="78">
        <f>VLOOKUP(GroupVertices[[#This Row],[Vertex]],Vertices[],MATCH("ID",Vertices[[#Headers],[Vertex]:[Vertex Content Word Count]],0),FALSE)</f>
        <v>20</v>
      </c>
    </row>
    <row r="66" spans="1:3" ht="15">
      <c r="A66" s="78" t="s">
        <v>1229</v>
      </c>
      <c r="B66" s="85" t="s">
        <v>225</v>
      </c>
      <c r="C66" s="78">
        <f>VLOOKUP(GroupVertices[[#This Row],[Vertex]],Vertices[],MATCH("ID",Vertices[[#Headers],[Vertex]:[Vertex Content Word Count]],0),FALSE)</f>
        <v>19</v>
      </c>
    </row>
    <row r="67" spans="1:3" ht="15">
      <c r="A67" s="78" t="s">
        <v>1230</v>
      </c>
      <c r="B67" s="85" t="s">
        <v>217</v>
      </c>
      <c r="C67" s="78">
        <f>VLOOKUP(GroupVertices[[#This Row],[Vertex]],Vertices[],MATCH("ID",Vertices[[#Headers],[Vertex]:[Vertex Content Word Count]],0),FALSE)</f>
        <v>8</v>
      </c>
    </row>
    <row r="68" spans="1:3" ht="15">
      <c r="A68" s="78" t="s">
        <v>1230</v>
      </c>
      <c r="B68" s="85" t="s">
        <v>216</v>
      </c>
      <c r="C68"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1760</v>
      </c>
      <c r="B2" s="34" t="s">
        <v>1182</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2</v>
      </c>
      <c r="J2" s="37">
        <f>MIN(Vertices[Betweenness Centrality])</f>
        <v>0</v>
      </c>
      <c r="K2" s="38">
        <f>COUNTIF(Vertices[Betweenness Centrality],"&gt;= "&amp;J2)-COUNTIF(Vertices[Betweenness Centrality],"&gt;="&amp;J3)</f>
        <v>58</v>
      </c>
      <c r="L2" s="37">
        <f>MIN(Vertices[Closeness Centrality])</f>
        <v>0</v>
      </c>
      <c r="M2" s="38">
        <f>COUNTIF(Vertices[Closeness Centrality],"&gt;= "&amp;L2)-COUNTIF(Vertices[Closeness Centrality],"&gt;="&amp;L3)</f>
        <v>26</v>
      </c>
      <c r="N2" s="37">
        <f>MIN(Vertices[Eigenvector Centrality])</f>
        <v>0</v>
      </c>
      <c r="O2" s="38">
        <f>COUNTIF(Vertices[Eigenvector Centrality],"&gt;= "&amp;N2)-COUNTIF(Vertices[Eigenvector Centrality],"&gt;="&amp;N3)</f>
        <v>48</v>
      </c>
      <c r="P2" s="37">
        <f>MIN(Vertices[PageRank])</f>
        <v>0.462532</v>
      </c>
      <c r="Q2" s="38">
        <f>COUNTIF(Vertices[PageRank],"&gt;= "&amp;P2)-COUNTIF(Vertices[PageRank],"&gt;="&amp;P3)</f>
        <v>3</v>
      </c>
      <c r="R2" s="37">
        <f>MIN(Vertices[Clustering Coefficient])</f>
        <v>0</v>
      </c>
      <c r="S2" s="43">
        <f>COUNTIF(Vertices[Clustering Coefficient],"&gt;= "&amp;R2)-COUNTIF(Vertices[Clustering Coefficient],"&gt;="&amp;R3)</f>
        <v>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0.05454545454545454</v>
      </c>
      <c r="I3" s="40">
        <f>COUNTIF(Vertices[Out-Degree],"&gt;= "&amp;H3)-COUNTIF(Vertices[Out-Degree],"&gt;="&amp;H4)</f>
        <v>0</v>
      </c>
      <c r="J3" s="39">
        <f aca="true" t="shared" si="4" ref="J3:J26">J2+($J$57-$J$2)/BinDivisor</f>
        <v>4.163636363636364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15</v>
      </c>
      <c r="N3" s="39">
        <f aca="true" t="shared" si="6" ref="N3:N26">N2+($N$57-$N$2)/BinDivisor</f>
        <v>0.0033098000000000003</v>
      </c>
      <c r="O3" s="40">
        <f>COUNTIF(Vertices[Eigenvector Centrality],"&gt;= "&amp;N3)-COUNTIF(Vertices[Eigenvector Centrality],"&gt;="&amp;N4)</f>
        <v>3</v>
      </c>
      <c r="P3" s="39">
        <f aca="true" t="shared" si="7" ref="P3:P26">P2+($P$57-$P$2)/BinDivisor</f>
        <v>0.5515573636363637</v>
      </c>
      <c r="Q3" s="40">
        <f>COUNTIF(Vertices[PageRank],"&gt;= "&amp;P3)-COUNTIF(Vertices[PageRank],"&gt;="&amp;P4)</f>
        <v>23</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0.509090909090909</v>
      </c>
      <c r="G4" s="38">
        <f>COUNTIF(Vertices[In-Degree],"&gt;= "&amp;F4)-COUNTIF(Vertices[In-Degree],"&gt;="&amp;F5)</f>
        <v>0</v>
      </c>
      <c r="H4" s="37">
        <f t="shared" si="3"/>
        <v>0.10909090909090909</v>
      </c>
      <c r="I4" s="38">
        <f>COUNTIF(Vertices[Out-Degree],"&gt;= "&amp;H4)-COUNTIF(Vertices[Out-Degree],"&gt;="&amp;H5)</f>
        <v>0</v>
      </c>
      <c r="J4" s="37">
        <f t="shared" si="4"/>
        <v>8.327272727272728</v>
      </c>
      <c r="K4" s="38">
        <f>COUNTIF(Vertices[Betweenness Centrality],"&gt;= "&amp;J4)-COUNTIF(Vertices[Betweenness Centrality],"&gt;="&amp;J5)</f>
        <v>2</v>
      </c>
      <c r="L4" s="37">
        <f t="shared" si="5"/>
        <v>0.03636363636363636</v>
      </c>
      <c r="M4" s="38">
        <f>COUNTIF(Vertices[Closeness Centrality],"&gt;= "&amp;L4)-COUNTIF(Vertices[Closeness Centrality],"&gt;="&amp;L5)</f>
        <v>11</v>
      </c>
      <c r="N4" s="37">
        <f t="shared" si="6"/>
        <v>0.006619600000000001</v>
      </c>
      <c r="O4" s="38">
        <f>COUNTIF(Vertices[Eigenvector Centrality],"&gt;= "&amp;N4)-COUNTIF(Vertices[Eigenvector Centrality],"&gt;="&amp;N5)</f>
        <v>0</v>
      </c>
      <c r="P4" s="37">
        <f t="shared" si="7"/>
        <v>0.6405827272727272</v>
      </c>
      <c r="Q4" s="38">
        <f>COUNTIF(Vertices[PageRank],"&gt;= "&amp;P4)-COUNTIF(Vertices[PageRank],"&gt;="&amp;P5)</f>
        <v>3</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0.7636363636363636</v>
      </c>
      <c r="G5" s="40">
        <f>COUNTIF(Vertices[In-Degree],"&gt;= "&amp;F5)-COUNTIF(Vertices[In-Degree],"&gt;="&amp;F6)</f>
        <v>28</v>
      </c>
      <c r="H5" s="39">
        <f t="shared" si="3"/>
        <v>0.16363636363636364</v>
      </c>
      <c r="I5" s="40">
        <f>COUNTIF(Vertices[Out-Degree],"&gt;= "&amp;H5)-COUNTIF(Vertices[Out-Degree],"&gt;="&amp;H6)</f>
        <v>0</v>
      </c>
      <c r="J5" s="39">
        <f t="shared" si="4"/>
        <v>12.490909090909092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0.009929400000000001</v>
      </c>
      <c r="O5" s="40">
        <f>COUNTIF(Vertices[Eigenvector Centrality],"&gt;= "&amp;N5)-COUNTIF(Vertices[Eigenvector Centrality],"&gt;="&amp;N6)</f>
        <v>0</v>
      </c>
      <c r="P5" s="39">
        <f t="shared" si="7"/>
        <v>0.7296080909090908</v>
      </c>
      <c r="Q5" s="40">
        <f>COUNTIF(Vertices[PageRank],"&gt;= "&amp;P5)-COUNTIF(Vertices[PageRank],"&gt;="&amp;P6)</f>
        <v>0</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64</v>
      </c>
      <c r="D6" s="32">
        <f t="shared" si="1"/>
        <v>0</v>
      </c>
      <c r="E6" s="3">
        <f>COUNTIF(Vertices[Degree],"&gt;= "&amp;D6)-COUNTIF(Vertices[Degree],"&gt;="&amp;D7)</f>
        <v>0</v>
      </c>
      <c r="F6" s="37">
        <f t="shared" si="2"/>
        <v>1.018181818181818</v>
      </c>
      <c r="G6" s="38">
        <f>COUNTIF(Vertices[In-Degree],"&gt;= "&amp;F6)-COUNTIF(Vertices[In-Degree],"&gt;="&amp;F7)</f>
        <v>0</v>
      </c>
      <c r="H6" s="37">
        <f t="shared" si="3"/>
        <v>0.21818181818181817</v>
      </c>
      <c r="I6" s="38">
        <f>COUNTIF(Vertices[Out-Degree],"&gt;= "&amp;H6)-COUNTIF(Vertices[Out-Degree],"&gt;="&amp;H7)</f>
        <v>0</v>
      </c>
      <c r="J6" s="37">
        <f t="shared" si="4"/>
        <v>16.654545454545456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0.013239200000000001</v>
      </c>
      <c r="O6" s="38">
        <f>COUNTIF(Vertices[Eigenvector Centrality],"&gt;= "&amp;N6)-COUNTIF(Vertices[Eigenvector Centrality],"&gt;="&amp;N7)</f>
        <v>0</v>
      </c>
      <c r="P6" s="37">
        <f t="shared" si="7"/>
        <v>0.8186334545454544</v>
      </c>
      <c r="Q6" s="38">
        <f>COUNTIF(Vertices[PageRank],"&gt;= "&amp;P6)-COUNTIF(Vertices[PageRank],"&gt;="&amp;P7)</f>
        <v>2</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90</v>
      </c>
      <c r="D7" s="32">
        <f t="shared" si="1"/>
        <v>0</v>
      </c>
      <c r="E7" s="3">
        <f>COUNTIF(Vertices[Degree],"&gt;= "&amp;D7)-COUNTIF(Vertices[Degree],"&gt;="&amp;D8)</f>
        <v>0</v>
      </c>
      <c r="F7" s="39">
        <f t="shared" si="2"/>
        <v>1.2727272727272725</v>
      </c>
      <c r="G7" s="40">
        <f>COUNTIF(Vertices[In-Degree],"&gt;= "&amp;F7)-COUNTIF(Vertices[In-Degree],"&gt;="&amp;F8)</f>
        <v>0</v>
      </c>
      <c r="H7" s="39">
        <f t="shared" si="3"/>
        <v>0.2727272727272727</v>
      </c>
      <c r="I7" s="40">
        <f>COUNTIF(Vertices[Out-Degree],"&gt;= "&amp;H7)-COUNTIF(Vertices[Out-Degree],"&gt;="&amp;H8)</f>
        <v>0</v>
      </c>
      <c r="J7" s="39">
        <f t="shared" si="4"/>
        <v>20.81818181818182</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0.016549</v>
      </c>
      <c r="O7" s="40">
        <f>COUNTIF(Vertices[Eigenvector Centrality],"&gt;= "&amp;N7)-COUNTIF(Vertices[Eigenvector Centrality],"&gt;="&amp;N8)</f>
        <v>1</v>
      </c>
      <c r="P7" s="39">
        <f t="shared" si="7"/>
        <v>0.907658818181818</v>
      </c>
      <c r="Q7" s="40">
        <f>COUNTIF(Vertices[PageRank],"&gt;= "&amp;P7)-COUNTIF(Vertices[PageRank],"&gt;="&amp;P8)</f>
        <v>2</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154</v>
      </c>
      <c r="D8" s="32">
        <f t="shared" si="1"/>
        <v>0</v>
      </c>
      <c r="E8" s="3">
        <f>COUNTIF(Vertices[Degree],"&gt;= "&amp;D8)-COUNTIF(Vertices[Degree],"&gt;="&amp;D9)</f>
        <v>0</v>
      </c>
      <c r="F8" s="37">
        <f t="shared" si="2"/>
        <v>1.527272727272727</v>
      </c>
      <c r="G8" s="38">
        <f>COUNTIF(Vertices[In-Degree],"&gt;= "&amp;F8)-COUNTIF(Vertices[In-Degree],"&gt;="&amp;F9)</f>
        <v>0</v>
      </c>
      <c r="H8" s="37">
        <f t="shared" si="3"/>
        <v>0.32727272727272727</v>
      </c>
      <c r="I8" s="38">
        <f>COUNTIF(Vertices[Out-Degree],"&gt;= "&amp;H8)-COUNTIF(Vertices[Out-Degree],"&gt;="&amp;H9)</f>
        <v>0</v>
      </c>
      <c r="J8" s="37">
        <f t="shared" si="4"/>
        <v>24.981818181818184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0.019858800000000003</v>
      </c>
      <c r="O8" s="38">
        <f>COUNTIF(Vertices[Eigenvector Centrality],"&gt;= "&amp;N8)-COUNTIF(Vertices[Eigenvector Centrality],"&gt;="&amp;N9)</f>
        <v>1</v>
      </c>
      <c r="P8" s="37">
        <f t="shared" si="7"/>
        <v>0.9966841818181816</v>
      </c>
      <c r="Q8" s="38">
        <f>COUNTIF(Vertices[PageRank],"&gt;= "&amp;P8)-COUNTIF(Vertices[PageRank],"&gt;="&amp;P9)</f>
        <v>23</v>
      </c>
      <c r="R8" s="37">
        <f t="shared" si="8"/>
        <v>0.07272727272727272</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1.7818181818181813</v>
      </c>
      <c r="G9" s="40">
        <f>COUNTIF(Vertices[In-Degree],"&gt;= "&amp;F9)-COUNTIF(Vertices[In-Degree],"&gt;="&amp;F10)</f>
        <v>5</v>
      </c>
      <c r="H9" s="39">
        <f t="shared" si="3"/>
        <v>0.38181818181818183</v>
      </c>
      <c r="I9" s="40">
        <f>COUNTIF(Vertices[Out-Degree],"&gt;= "&amp;H9)-COUNTIF(Vertices[Out-Degree],"&gt;="&amp;H10)</f>
        <v>0</v>
      </c>
      <c r="J9" s="39">
        <f t="shared" si="4"/>
        <v>29.145454545454548</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0.023168600000000004</v>
      </c>
      <c r="O9" s="40">
        <f>COUNTIF(Vertices[Eigenvector Centrality],"&gt;= "&amp;N9)-COUNTIF(Vertices[Eigenvector Centrality],"&gt;="&amp;N10)</f>
        <v>0</v>
      </c>
      <c r="P9" s="39">
        <f t="shared" si="7"/>
        <v>1.0857095454545453</v>
      </c>
      <c r="Q9" s="40">
        <f>COUNTIF(Vertices[PageRank],"&gt;= "&amp;P9)-COUNTIF(Vertices[PageRank],"&gt;="&amp;P10)</f>
        <v>1</v>
      </c>
      <c r="R9" s="39">
        <f t="shared" si="8"/>
        <v>0.08484848484848484</v>
      </c>
      <c r="S9" s="44">
        <f>COUNTIF(Vertices[Clustering Coefficient],"&gt;= "&amp;R9)-COUNTIF(Vertices[Clustering Coefficient],"&gt;="&amp;R10)</f>
        <v>1</v>
      </c>
      <c r="T9" s="39" t="e">
        <f ca="1" t="shared" si="9"/>
        <v>#REF!</v>
      </c>
      <c r="U9" s="40" t="e">
        <f ca="1" t="shared" si="0"/>
        <v>#REF!</v>
      </c>
    </row>
    <row r="10" spans="1:21" ht="15">
      <c r="A10" s="34" t="s">
        <v>1761</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0.4363636363636364</v>
      </c>
      <c r="I10" s="38">
        <f>COUNTIF(Vertices[Out-Degree],"&gt;= "&amp;H10)-COUNTIF(Vertices[Out-Degree],"&gt;="&amp;H11)</f>
        <v>0</v>
      </c>
      <c r="J10" s="37">
        <f t="shared" si="4"/>
        <v>33.30909090909091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0.026478400000000006</v>
      </c>
      <c r="O10" s="38">
        <f>COUNTIF(Vertices[Eigenvector Centrality],"&gt;= "&amp;N10)-COUNTIF(Vertices[Eigenvector Centrality],"&gt;="&amp;N11)</f>
        <v>0</v>
      </c>
      <c r="P10" s="37">
        <f t="shared" si="7"/>
        <v>1.174734909090909</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2.29090909090909</v>
      </c>
      <c r="G11" s="40">
        <f>COUNTIF(Vertices[In-Degree],"&gt;= "&amp;F11)-COUNTIF(Vertices[In-Degree],"&gt;="&amp;F12)</f>
        <v>0</v>
      </c>
      <c r="H11" s="39">
        <f t="shared" si="3"/>
        <v>0.49090909090909096</v>
      </c>
      <c r="I11" s="40">
        <f>COUNTIF(Vertices[Out-Degree],"&gt;= "&amp;H11)-COUNTIF(Vertices[Out-Degree],"&gt;="&amp;H12)</f>
        <v>0</v>
      </c>
      <c r="J11" s="39">
        <f t="shared" si="4"/>
        <v>37.472727272727276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0.029788200000000008</v>
      </c>
      <c r="O11" s="40">
        <f>COUNTIF(Vertices[Eigenvector Centrality],"&gt;= "&amp;N11)-COUNTIF(Vertices[Eigenvector Centrality],"&gt;="&amp;N12)</f>
        <v>0</v>
      </c>
      <c r="P11" s="39">
        <f t="shared" si="7"/>
        <v>1.2637602727272725</v>
      </c>
      <c r="Q11" s="40">
        <f>COUNTIF(Vertices[PageRank],"&gt;= "&amp;P11)-COUNTIF(Vertices[PageRank],"&gt;="&amp;P12)</f>
        <v>3</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279</v>
      </c>
      <c r="B12" s="34">
        <v>62</v>
      </c>
      <c r="D12" s="32">
        <f t="shared" si="1"/>
        <v>0</v>
      </c>
      <c r="E12" s="3">
        <f>COUNTIF(Vertices[Degree],"&gt;= "&amp;D12)-COUNTIF(Vertices[Degree],"&gt;="&amp;D13)</f>
        <v>0</v>
      </c>
      <c r="F12" s="37">
        <f t="shared" si="2"/>
        <v>2.5454545454545445</v>
      </c>
      <c r="G12" s="38">
        <f>COUNTIF(Vertices[In-Degree],"&gt;= "&amp;F12)-COUNTIF(Vertices[In-Degree],"&gt;="&amp;F13)</f>
        <v>0</v>
      </c>
      <c r="H12" s="37">
        <f t="shared" si="3"/>
        <v>0.5454545454545455</v>
      </c>
      <c r="I12" s="38">
        <f>COUNTIF(Vertices[Out-Degree],"&gt;= "&amp;H12)-COUNTIF(Vertices[Out-Degree],"&gt;="&amp;H13)</f>
        <v>0</v>
      </c>
      <c r="J12" s="37">
        <f t="shared" si="4"/>
        <v>41.63636363636364</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0.03309800000000001</v>
      </c>
      <c r="O12" s="38">
        <f>COUNTIF(Vertices[Eigenvector Centrality],"&gt;= "&amp;N12)-COUNTIF(Vertices[Eigenvector Centrality],"&gt;="&amp;N13)</f>
        <v>0</v>
      </c>
      <c r="P12" s="37">
        <f t="shared" si="7"/>
        <v>1.3527856363636361</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176</v>
      </c>
      <c r="B13" s="34">
        <v>76</v>
      </c>
      <c r="D13" s="32">
        <f t="shared" si="1"/>
        <v>0</v>
      </c>
      <c r="E13" s="3">
        <f>COUNTIF(Vertices[Degree],"&gt;= "&amp;D13)-COUNTIF(Vertices[Degree],"&gt;="&amp;D14)</f>
        <v>0</v>
      </c>
      <c r="F13" s="39">
        <f t="shared" si="2"/>
        <v>2.799999999999999</v>
      </c>
      <c r="G13" s="40">
        <f>COUNTIF(Vertices[In-Degree],"&gt;= "&amp;F13)-COUNTIF(Vertices[In-Degree],"&gt;="&amp;F14)</f>
        <v>2</v>
      </c>
      <c r="H13" s="39">
        <f t="shared" si="3"/>
        <v>0.6000000000000001</v>
      </c>
      <c r="I13" s="40">
        <f>COUNTIF(Vertices[Out-Degree],"&gt;= "&amp;H13)-COUNTIF(Vertices[Out-Degree],"&gt;="&amp;H14)</f>
        <v>0</v>
      </c>
      <c r="J13" s="39">
        <f t="shared" si="4"/>
        <v>45.800000000000004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0.03640780000000001</v>
      </c>
      <c r="O13" s="40">
        <f>COUNTIF(Vertices[Eigenvector Centrality],"&gt;= "&amp;N13)-COUNTIF(Vertices[Eigenvector Centrality],"&gt;="&amp;N14)</f>
        <v>0</v>
      </c>
      <c r="P13" s="39">
        <f t="shared" si="7"/>
        <v>1.4418109999999997</v>
      </c>
      <c r="Q13" s="40">
        <f>COUNTIF(Vertices[PageRank],"&gt;= "&amp;P13)-COUNTIF(Vertices[PageRank],"&gt;="&amp;P14)</f>
        <v>1</v>
      </c>
      <c r="R13" s="39">
        <f t="shared" si="8"/>
        <v>0.1333333333333333</v>
      </c>
      <c r="S13" s="44">
        <f>COUNTIF(Vertices[Clustering Coefficient],"&gt;= "&amp;R13)-COUNTIF(Vertices[Clustering Coefficient],"&gt;="&amp;R14)</f>
        <v>1</v>
      </c>
      <c r="T13" s="39" t="e">
        <f ca="1" t="shared" si="9"/>
        <v>#REF!</v>
      </c>
      <c r="U13" s="40" t="e">
        <f ca="1" t="shared" si="0"/>
        <v>#REF!</v>
      </c>
    </row>
    <row r="14" spans="1:21" ht="15">
      <c r="A14" s="34" t="s">
        <v>280</v>
      </c>
      <c r="B14" s="34">
        <v>16</v>
      </c>
      <c r="D14" s="32">
        <f t="shared" si="1"/>
        <v>0</v>
      </c>
      <c r="E14" s="3">
        <f>COUNTIF(Vertices[Degree],"&gt;= "&amp;D14)-COUNTIF(Vertices[Degree],"&gt;="&amp;D15)</f>
        <v>0</v>
      </c>
      <c r="F14" s="37">
        <f t="shared" si="2"/>
        <v>3.0545454545454533</v>
      </c>
      <c r="G14" s="38">
        <f>COUNTIF(Vertices[In-Degree],"&gt;= "&amp;F14)-COUNTIF(Vertices[In-Degree],"&gt;="&amp;F15)</f>
        <v>0</v>
      </c>
      <c r="H14" s="37">
        <f t="shared" si="3"/>
        <v>0.6545454545454547</v>
      </c>
      <c r="I14" s="38">
        <f>COUNTIF(Vertices[Out-Degree],"&gt;= "&amp;H14)-COUNTIF(Vertices[Out-Degree],"&gt;="&amp;H15)</f>
        <v>0</v>
      </c>
      <c r="J14" s="37">
        <f t="shared" si="4"/>
        <v>49.96363636363637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0.03971760000000001</v>
      </c>
      <c r="O14" s="38">
        <f>COUNTIF(Vertices[Eigenvector Centrality],"&gt;= "&amp;N14)-COUNTIF(Vertices[Eigenvector Centrality],"&gt;="&amp;N15)</f>
        <v>0</v>
      </c>
      <c r="P14" s="37">
        <f t="shared" si="7"/>
        <v>1.5308363636363633</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3.3090909090909078</v>
      </c>
      <c r="G15" s="40">
        <f>COUNTIF(Vertices[In-Degree],"&gt;= "&amp;F15)-COUNTIF(Vertices[In-Degree],"&gt;="&amp;F16)</f>
        <v>0</v>
      </c>
      <c r="H15" s="39">
        <f t="shared" si="3"/>
        <v>0.7090909090909092</v>
      </c>
      <c r="I15" s="40">
        <f>COUNTIF(Vertices[Out-Degree],"&gt;= "&amp;H15)-COUNTIF(Vertices[Out-Degree],"&gt;="&amp;H16)</f>
        <v>0</v>
      </c>
      <c r="J15" s="39">
        <f t="shared" si="4"/>
        <v>54.12727272727273</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0.043027400000000014</v>
      </c>
      <c r="O15" s="40">
        <f>COUNTIF(Vertices[Eigenvector Centrality],"&gt;= "&amp;N15)-COUNTIF(Vertices[Eigenvector Centrality],"&gt;="&amp;N16)</f>
        <v>0</v>
      </c>
      <c r="P15" s="39">
        <f t="shared" si="7"/>
        <v>1.619861727272727</v>
      </c>
      <c r="Q15" s="40">
        <f>COUNTIF(Vertices[PageRank],"&gt;= "&amp;P15)-COUNTIF(Vertices[PageRank],"&gt;="&amp;P16)</f>
        <v>1</v>
      </c>
      <c r="R15" s="39">
        <f t="shared" si="8"/>
        <v>0.15757575757575754</v>
      </c>
      <c r="S15" s="44">
        <f>COUNTIF(Vertices[Clustering Coefficient],"&gt;= "&amp;R15)-COUNTIF(Vertices[Clustering Coefficient],"&gt;="&amp;R16)</f>
        <v>1</v>
      </c>
      <c r="T15" s="39" t="e">
        <f ca="1" t="shared" si="9"/>
        <v>#REF!</v>
      </c>
      <c r="U15" s="40" t="e">
        <f ca="1" t="shared" si="0"/>
        <v>#REF!</v>
      </c>
    </row>
    <row r="16" spans="1:21" ht="15">
      <c r="A16" s="34" t="s">
        <v>151</v>
      </c>
      <c r="B16" s="34">
        <v>76</v>
      </c>
      <c r="D16" s="32">
        <f t="shared" si="1"/>
        <v>0</v>
      </c>
      <c r="E16" s="3">
        <f>COUNTIF(Vertices[Degree],"&gt;= "&amp;D16)-COUNTIF(Vertices[Degree],"&gt;="&amp;D17)</f>
        <v>0</v>
      </c>
      <c r="F16" s="37">
        <f t="shared" si="2"/>
        <v>3.563636363636362</v>
      </c>
      <c r="G16" s="38">
        <f>COUNTIF(Vertices[In-Degree],"&gt;= "&amp;F16)-COUNTIF(Vertices[In-Degree],"&gt;="&amp;F17)</f>
        <v>0</v>
      </c>
      <c r="H16" s="37">
        <f t="shared" si="3"/>
        <v>0.7636363636363638</v>
      </c>
      <c r="I16" s="38">
        <f>COUNTIF(Vertices[Out-Degree],"&gt;= "&amp;H16)-COUNTIF(Vertices[Out-Degree],"&gt;="&amp;H17)</f>
        <v>0</v>
      </c>
      <c r="J16" s="37">
        <f t="shared" si="4"/>
        <v>58.290909090909096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0.046337200000000016</v>
      </c>
      <c r="O16" s="38">
        <f>COUNTIF(Vertices[Eigenvector Centrality],"&gt;= "&amp;N16)-COUNTIF(Vertices[Eigenvector Centrality],"&gt;="&amp;N17)</f>
        <v>2</v>
      </c>
      <c r="P16" s="37">
        <f t="shared" si="7"/>
        <v>1.7088870909090905</v>
      </c>
      <c r="Q16" s="38">
        <f>COUNTIF(Vertices[PageRank],"&gt;= "&amp;P16)-COUNTIF(Vertices[PageRank],"&gt;="&amp;P17)</f>
        <v>2</v>
      </c>
      <c r="R16" s="37">
        <f t="shared" si="8"/>
        <v>0.16969696969696965</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3.8181818181818166</v>
      </c>
      <c r="G17" s="40">
        <f>COUNTIF(Vertices[In-Degree],"&gt;= "&amp;F17)-COUNTIF(Vertices[In-Degree],"&gt;="&amp;F18)</f>
        <v>1</v>
      </c>
      <c r="H17" s="39">
        <f t="shared" si="3"/>
        <v>0.8181818181818183</v>
      </c>
      <c r="I17" s="40">
        <f>COUNTIF(Vertices[Out-Degree],"&gt;= "&amp;H17)-COUNTIF(Vertices[Out-Degree],"&gt;="&amp;H18)</f>
        <v>0</v>
      </c>
      <c r="J17" s="39">
        <f t="shared" si="4"/>
        <v>62.45454545454546</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0.04964700000000002</v>
      </c>
      <c r="O17" s="40">
        <f>COUNTIF(Vertices[Eigenvector Centrality],"&gt;= "&amp;N17)-COUNTIF(Vertices[Eigenvector Centrality],"&gt;="&amp;N18)</f>
        <v>7</v>
      </c>
      <c r="P17" s="39">
        <f t="shared" si="7"/>
        <v>1.7979124545454541</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0.061224489795918366</v>
      </c>
      <c r="D18" s="32">
        <f t="shared" si="1"/>
        <v>0</v>
      </c>
      <c r="E18" s="3">
        <f>COUNTIF(Vertices[Degree],"&gt;= "&amp;D18)-COUNTIF(Vertices[Degree],"&gt;="&amp;D19)</f>
        <v>0</v>
      </c>
      <c r="F18" s="37">
        <f t="shared" si="2"/>
        <v>4.072727272727271</v>
      </c>
      <c r="G18" s="38">
        <f>COUNTIF(Vertices[In-Degree],"&gt;= "&amp;F18)-COUNTIF(Vertices[In-Degree],"&gt;="&amp;F19)</f>
        <v>0</v>
      </c>
      <c r="H18" s="37">
        <f t="shared" si="3"/>
        <v>0.8727272727272729</v>
      </c>
      <c r="I18" s="38">
        <f>COUNTIF(Vertices[Out-Degree],"&gt;= "&amp;H18)-COUNTIF(Vertices[Out-Degree],"&gt;="&amp;H19)</f>
        <v>0</v>
      </c>
      <c r="J18" s="37">
        <f t="shared" si="4"/>
        <v>66.61818181818182</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0.05295680000000002</v>
      </c>
      <c r="O18" s="38">
        <f>COUNTIF(Vertices[Eigenvector Centrality],"&gt;= "&amp;N18)-COUNTIF(Vertices[Eigenvector Centrality],"&gt;="&amp;N19)</f>
        <v>0</v>
      </c>
      <c r="P18" s="37">
        <f t="shared" si="7"/>
        <v>1.8869378181818177</v>
      </c>
      <c r="Q18" s="38">
        <f>COUNTIF(Vertices[PageRank],"&gt;= "&amp;P18)-COUNTIF(Vertices[PageRank],"&gt;="&amp;P19)</f>
        <v>0</v>
      </c>
      <c r="R18" s="37">
        <f t="shared" si="8"/>
        <v>0.19393939393939388</v>
      </c>
      <c r="S18" s="43">
        <f>COUNTIF(Vertices[Clustering Coefficient],"&gt;= "&amp;R18)-COUNTIF(Vertices[Clustering Coefficient],"&gt;="&amp;R19)</f>
        <v>1</v>
      </c>
      <c r="T18" s="37" t="e">
        <f ca="1" t="shared" si="9"/>
        <v>#REF!</v>
      </c>
      <c r="U18" s="38" t="e">
        <f ca="1" t="shared" si="0"/>
        <v>#REF!</v>
      </c>
    </row>
    <row r="19" spans="1:21" ht="15">
      <c r="A19" s="34" t="s">
        <v>171</v>
      </c>
      <c r="B19" s="34">
        <v>0.11538461538461539</v>
      </c>
      <c r="D19" s="32">
        <f t="shared" si="1"/>
        <v>0</v>
      </c>
      <c r="E19" s="3">
        <f>COUNTIF(Vertices[Degree],"&gt;= "&amp;D19)-COUNTIF(Vertices[Degree],"&gt;="&amp;D20)</f>
        <v>0</v>
      </c>
      <c r="F19" s="39">
        <f t="shared" si="2"/>
        <v>4.327272727272726</v>
      </c>
      <c r="G19" s="40">
        <f>COUNTIF(Vertices[In-Degree],"&gt;= "&amp;F19)-COUNTIF(Vertices[In-Degree],"&gt;="&amp;F20)</f>
        <v>0</v>
      </c>
      <c r="H19" s="39">
        <f t="shared" si="3"/>
        <v>0.9272727272727275</v>
      </c>
      <c r="I19" s="40">
        <f>COUNTIF(Vertices[Out-Degree],"&gt;= "&amp;H19)-COUNTIF(Vertices[Out-Degree],"&gt;="&amp;H20)</f>
        <v>0</v>
      </c>
      <c r="J19" s="39">
        <f t="shared" si="4"/>
        <v>70.78181818181818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0.05626660000000002</v>
      </c>
      <c r="O19" s="40">
        <f>COUNTIF(Vertices[Eigenvector Centrality],"&gt;= "&amp;N19)-COUNTIF(Vertices[Eigenvector Centrality],"&gt;="&amp;N20)</f>
        <v>0</v>
      </c>
      <c r="P19" s="39">
        <f t="shared" si="7"/>
        <v>1.9759631818181813</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4.581818181818181</v>
      </c>
      <c r="G20" s="38">
        <f>COUNTIF(Vertices[In-Degree],"&gt;= "&amp;F20)-COUNTIF(Vertices[In-Degree],"&gt;="&amp;F21)</f>
        <v>0</v>
      </c>
      <c r="H20" s="37">
        <f t="shared" si="3"/>
        <v>0.981818181818182</v>
      </c>
      <c r="I20" s="38">
        <f>COUNTIF(Vertices[Out-Degree],"&gt;= "&amp;H20)-COUNTIF(Vertices[Out-Degree],"&gt;="&amp;H21)</f>
        <v>51</v>
      </c>
      <c r="J20" s="37">
        <f t="shared" si="4"/>
        <v>74.94545454545454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0.05957640000000002</v>
      </c>
      <c r="O20" s="38">
        <f>COUNTIF(Vertices[Eigenvector Centrality],"&gt;= "&amp;N20)-COUNTIF(Vertices[Eigenvector Centrality],"&gt;="&amp;N21)</f>
        <v>0</v>
      </c>
      <c r="P20" s="37">
        <f t="shared" si="7"/>
        <v>2.064988545454545</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30</v>
      </c>
      <c r="D21" s="32">
        <f t="shared" si="1"/>
        <v>0</v>
      </c>
      <c r="E21" s="3">
        <f>COUNTIF(Vertices[Degree],"&gt;= "&amp;D21)-COUNTIF(Vertices[Degree],"&gt;="&amp;D22)</f>
        <v>0</v>
      </c>
      <c r="F21" s="39">
        <f t="shared" si="2"/>
        <v>4.836363636363636</v>
      </c>
      <c r="G21" s="40">
        <f>COUNTIF(Vertices[In-Degree],"&gt;= "&amp;F21)-COUNTIF(Vertices[In-Degree],"&gt;="&amp;F22)</f>
        <v>2</v>
      </c>
      <c r="H21" s="39">
        <f t="shared" si="3"/>
        <v>1.0363636363636366</v>
      </c>
      <c r="I21" s="40">
        <f>COUNTIF(Vertices[Out-Degree],"&gt;= "&amp;H21)-COUNTIF(Vertices[Out-Degree],"&gt;="&amp;H22)</f>
        <v>0</v>
      </c>
      <c r="J21" s="39">
        <f t="shared" si="4"/>
        <v>79.1090909090909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0.06288620000000002</v>
      </c>
      <c r="O21" s="40">
        <f>COUNTIF(Vertices[Eigenvector Centrality],"&gt;= "&amp;N21)-COUNTIF(Vertices[Eigenvector Centrality],"&gt;="&amp;N22)</f>
        <v>2</v>
      </c>
      <c r="P21" s="39">
        <f t="shared" si="7"/>
        <v>2.1540139090909087</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153</v>
      </c>
      <c r="B22" s="34">
        <v>23</v>
      </c>
      <c r="D22" s="32">
        <f t="shared" si="1"/>
        <v>0</v>
      </c>
      <c r="E22" s="3">
        <f>COUNTIF(Vertices[Degree],"&gt;= "&amp;D22)-COUNTIF(Vertices[Degree],"&gt;="&amp;D23)</f>
        <v>0</v>
      </c>
      <c r="F22" s="37">
        <f t="shared" si="2"/>
        <v>5.090909090909091</v>
      </c>
      <c r="G22" s="38">
        <f>COUNTIF(Vertices[In-Degree],"&gt;= "&amp;F22)-COUNTIF(Vertices[In-Degree],"&gt;="&amp;F23)</f>
        <v>0</v>
      </c>
      <c r="H22" s="37">
        <f t="shared" si="3"/>
        <v>1.090909090909091</v>
      </c>
      <c r="I22" s="38">
        <f>COUNTIF(Vertices[Out-Degree],"&gt;= "&amp;H22)-COUNTIF(Vertices[Out-Degree],"&gt;="&amp;H23)</f>
        <v>0</v>
      </c>
      <c r="J22" s="37">
        <f t="shared" si="4"/>
        <v>83.27272727272725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0.06619600000000002</v>
      </c>
      <c r="O22" s="38">
        <f>COUNTIF(Vertices[Eigenvector Centrality],"&gt;= "&amp;N22)-COUNTIF(Vertices[Eigenvector Centrality],"&gt;="&amp;N23)</f>
        <v>0</v>
      </c>
      <c r="P22" s="37">
        <f t="shared" si="7"/>
        <v>2.2430392727272723</v>
      </c>
      <c r="Q22" s="38">
        <f>COUNTIF(Vertices[PageRank],"&gt;= "&amp;P22)-COUNTIF(Vertices[PageRank],"&gt;="&amp;P23)</f>
        <v>0</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154</v>
      </c>
      <c r="B23" s="34">
        <v>19</v>
      </c>
      <c r="D23" s="32">
        <f t="shared" si="1"/>
        <v>0</v>
      </c>
      <c r="E23" s="3">
        <f>COUNTIF(Vertices[Degree],"&gt;= "&amp;D23)-COUNTIF(Vertices[Degree],"&gt;="&amp;D24)</f>
        <v>0</v>
      </c>
      <c r="F23" s="39">
        <f t="shared" si="2"/>
        <v>5.345454545454546</v>
      </c>
      <c r="G23" s="40">
        <f>COUNTIF(Vertices[In-Degree],"&gt;= "&amp;F23)-COUNTIF(Vertices[In-Degree],"&gt;="&amp;F24)</f>
        <v>0</v>
      </c>
      <c r="H23" s="39">
        <f t="shared" si="3"/>
        <v>1.1454545454545455</v>
      </c>
      <c r="I23" s="40">
        <f>COUNTIF(Vertices[Out-Degree],"&gt;= "&amp;H23)-COUNTIF(Vertices[Out-Degree],"&gt;="&amp;H24)</f>
        <v>0</v>
      </c>
      <c r="J23" s="39">
        <f t="shared" si="4"/>
        <v>87.43636363636361</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0.06950580000000002</v>
      </c>
      <c r="O23" s="40">
        <f>COUNTIF(Vertices[Eigenvector Centrality],"&gt;= "&amp;N23)-COUNTIF(Vertices[Eigenvector Centrality],"&gt;="&amp;N24)</f>
        <v>0</v>
      </c>
      <c r="P23" s="39">
        <f t="shared" si="7"/>
        <v>2.332064636363636</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155</v>
      </c>
      <c r="B24" s="34">
        <v>63</v>
      </c>
      <c r="D24" s="32">
        <f t="shared" si="1"/>
        <v>0</v>
      </c>
      <c r="E24" s="3">
        <f>COUNTIF(Vertices[Degree],"&gt;= "&amp;D24)-COUNTIF(Vertices[Degree],"&gt;="&amp;D25)</f>
        <v>0</v>
      </c>
      <c r="F24" s="37">
        <f t="shared" si="2"/>
        <v>5.6000000000000005</v>
      </c>
      <c r="G24" s="38">
        <f>COUNTIF(Vertices[In-Degree],"&gt;= "&amp;F24)-COUNTIF(Vertices[In-Degree],"&gt;="&amp;F25)</f>
        <v>0</v>
      </c>
      <c r="H24" s="37">
        <f t="shared" si="3"/>
        <v>1.2</v>
      </c>
      <c r="I24" s="38">
        <f>COUNTIF(Vertices[Out-Degree],"&gt;= "&amp;H24)-COUNTIF(Vertices[Out-Degree],"&gt;="&amp;H25)</f>
        <v>0</v>
      </c>
      <c r="J24" s="37">
        <f t="shared" si="4"/>
        <v>91.59999999999997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0.07281560000000002</v>
      </c>
      <c r="O24" s="38">
        <f>COUNTIF(Vertices[Eigenvector Centrality],"&gt;= "&amp;N24)-COUNTIF(Vertices[Eigenvector Centrality],"&gt;="&amp;N25)</f>
        <v>0</v>
      </c>
      <c r="P24" s="37">
        <f t="shared" si="7"/>
        <v>2.4210899999999995</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5.854545454545455</v>
      </c>
      <c r="G25" s="40">
        <f>COUNTIF(Vertices[In-Degree],"&gt;= "&amp;F25)-COUNTIF(Vertices[In-Degree],"&gt;="&amp;F26)</f>
        <v>0</v>
      </c>
      <c r="H25" s="39">
        <f t="shared" si="3"/>
        <v>1.2545454545454544</v>
      </c>
      <c r="I25" s="40">
        <f>COUNTIF(Vertices[Out-Degree],"&gt;= "&amp;H25)-COUNTIF(Vertices[Out-Degree],"&gt;="&amp;H26)</f>
        <v>0</v>
      </c>
      <c r="J25" s="39">
        <f t="shared" si="4"/>
        <v>95.76363636363632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0.07612540000000002</v>
      </c>
      <c r="O25" s="40">
        <f>COUNTIF(Vertices[Eigenvector Centrality],"&gt;= "&amp;N25)-COUNTIF(Vertices[Eigenvector Centrality],"&gt;="&amp;N26)</f>
        <v>1</v>
      </c>
      <c r="P25" s="39">
        <f t="shared" si="7"/>
        <v>2.510115363636363</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6.10909090909091</v>
      </c>
      <c r="G26" s="38">
        <f>COUNTIF(Vertices[In-Degree],"&gt;= "&amp;F26)-COUNTIF(Vertices[In-Degree],"&gt;="&amp;F28)</f>
        <v>0</v>
      </c>
      <c r="H26" s="37">
        <f t="shared" si="3"/>
        <v>1.3090909090909089</v>
      </c>
      <c r="I26" s="38">
        <f>COUNTIF(Vertices[Out-Degree],"&gt;= "&amp;H26)-COUNTIF(Vertices[Out-Degree],"&gt;="&amp;H28)</f>
        <v>0</v>
      </c>
      <c r="J26" s="37">
        <f t="shared" si="4"/>
        <v>99.92727272727268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0.07943520000000003</v>
      </c>
      <c r="O26" s="38">
        <f>COUNTIF(Vertices[Eigenvector Centrality],"&gt;= "&amp;N26)-COUNTIF(Vertices[Eigenvector Centrality],"&gt;="&amp;N28)</f>
        <v>0</v>
      </c>
      <c r="P26" s="37">
        <f t="shared" si="7"/>
        <v>2.5991407272727267</v>
      </c>
      <c r="Q26" s="38">
        <f>COUNTIF(Vertices[PageRank],"&gt;= "&amp;P26)-COUNTIF(Vertices[PageRank],"&gt;="&amp;P28)</f>
        <v>1</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1.960073</v>
      </c>
      <c r="D27" s="32"/>
      <c r="E27" s="3">
        <f>COUNTIF(Vertices[Degree],"&gt;= "&amp;D27)-COUNTIF(Vertices[Degree],"&gt;="&amp;D28)</f>
        <v>0</v>
      </c>
      <c r="F27" s="61"/>
      <c r="G27" s="62">
        <f>COUNTIF(Vertices[In-Degree],"&gt;= "&amp;F27)-COUNTIF(Vertices[In-Degree],"&gt;="&amp;F28)</f>
        <v>-2</v>
      </c>
      <c r="H27" s="61"/>
      <c r="I27" s="62">
        <f>COUNTIF(Vertices[Out-Degree],"&gt;= "&amp;H27)-COUNTIF(Vertices[Out-Degree],"&gt;="&amp;H28)</f>
        <v>-14</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1.3636363636363633</v>
      </c>
      <c r="I28" s="40">
        <f>COUNTIF(Vertices[Out-Degree],"&gt;= "&amp;H28)-COUNTIF(Vertices[Out-Degree],"&gt;="&amp;H40)</f>
        <v>0</v>
      </c>
      <c r="J28" s="39">
        <f>J26+($J$57-$J$2)/BinDivisor</f>
        <v>104.09090909090904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0.08274500000000003</v>
      </c>
      <c r="O28" s="40">
        <f>COUNTIF(Vertices[Eigenvector Centrality],"&gt;= "&amp;N28)-COUNTIF(Vertices[Eigenvector Centrality],"&gt;="&amp;N40)</f>
        <v>0</v>
      </c>
      <c r="P28" s="39">
        <f>P26+($P$57-$P$2)/BinDivisor</f>
        <v>2.6881660909090903</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0.011759384893713252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1762</v>
      </c>
      <c r="B30" s="34">
        <v>0.346022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1763</v>
      </c>
      <c r="B32" s="34" t="s">
        <v>1764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-14</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-14</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1.4181818181818178</v>
      </c>
      <c r="I40" s="38">
        <f>COUNTIF(Vertices[Out-Degree],"&gt;= "&amp;H40)-COUNTIF(Vertices[Out-Degree],"&gt;="&amp;H41)</f>
        <v>0</v>
      </c>
      <c r="J40" s="37">
        <f>J28+($J$57-$J$2)/BinDivisor</f>
        <v>108.2545454545454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0.08605480000000003</v>
      </c>
      <c r="O40" s="38">
        <f>COUNTIF(Vertices[Eigenvector Centrality],"&gt;= "&amp;N40)-COUNTIF(Vertices[Eigenvector Centrality],"&gt;="&amp;N41)</f>
        <v>0</v>
      </c>
      <c r="P40" s="37">
        <f>P28+($P$57-$P$2)/BinDivisor</f>
        <v>2.777191454545454</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1.4727272727272722</v>
      </c>
      <c r="I41" s="40">
        <f>COUNTIF(Vertices[Out-Degree],"&gt;= "&amp;H41)-COUNTIF(Vertices[Out-Degree],"&gt;="&amp;H42)</f>
        <v>0</v>
      </c>
      <c r="J41" s="39">
        <f aca="true" t="shared" si="13" ref="J41:J56">J40+($J$57-$J$2)/BinDivisor</f>
        <v>112.41818181818175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0.08936460000000003</v>
      </c>
      <c r="O41" s="40">
        <f>COUNTIF(Vertices[Eigenvector Centrality],"&gt;= "&amp;N41)-COUNTIF(Vertices[Eigenvector Centrality],"&gt;="&amp;N42)</f>
        <v>1</v>
      </c>
      <c r="P41" s="39">
        <f aca="true" t="shared" si="16" ref="P41:P56">P40+($P$57-$P$2)/BinDivisor</f>
        <v>2.8662168181818175</v>
      </c>
      <c r="Q41" s="40">
        <f>COUNTIF(Vertices[PageRank],"&gt;= "&amp;P41)-COUNTIF(Vertices[PageRank],"&gt;="&amp;P42)</f>
        <v>0</v>
      </c>
      <c r="R41" s="39">
        <f aca="true" t="shared" si="17" ref="R41:R56">R40+($R$57-$R$2)/BinDivisor</f>
        <v>0.3272727272727273</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1.5272727272727267</v>
      </c>
      <c r="I42" s="38">
        <f>COUNTIF(Vertices[Out-Degree],"&gt;= "&amp;H42)-COUNTIF(Vertices[Out-Degree],"&gt;="&amp;H43)</f>
        <v>0</v>
      </c>
      <c r="J42" s="37">
        <f t="shared" si="13"/>
        <v>116.58181818181811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0.09267440000000003</v>
      </c>
      <c r="O42" s="38">
        <f>COUNTIF(Vertices[Eigenvector Centrality],"&gt;= "&amp;N42)-COUNTIF(Vertices[Eigenvector Centrality],"&gt;="&amp;N43)</f>
        <v>0</v>
      </c>
      <c r="P42" s="37">
        <f t="shared" si="16"/>
        <v>2.955242181818181</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1.5818181818181811</v>
      </c>
      <c r="I43" s="40">
        <f>COUNTIF(Vertices[Out-Degree],"&gt;= "&amp;H43)-COUNTIF(Vertices[Out-Degree],"&gt;="&amp;H44)</f>
        <v>0</v>
      </c>
      <c r="J43" s="39">
        <f t="shared" si="13"/>
        <v>120.74545454545446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0.09598420000000003</v>
      </c>
      <c r="O43" s="40">
        <f>COUNTIF(Vertices[Eigenvector Centrality],"&gt;= "&amp;N43)-COUNTIF(Vertices[Eigenvector Centrality],"&gt;="&amp;N44)</f>
        <v>0</v>
      </c>
      <c r="P43" s="39">
        <f t="shared" si="16"/>
        <v>3.0442675454545447</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1.6363636363636356</v>
      </c>
      <c r="I44" s="38">
        <f>COUNTIF(Vertices[Out-Degree],"&gt;= "&amp;H44)-COUNTIF(Vertices[Out-Degree],"&gt;="&amp;H45)</f>
        <v>0</v>
      </c>
      <c r="J44" s="37">
        <f t="shared" si="13"/>
        <v>124.90909090909082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0.09929400000000004</v>
      </c>
      <c r="O44" s="38">
        <f>COUNTIF(Vertices[Eigenvector Centrality],"&gt;= "&amp;N44)-COUNTIF(Vertices[Eigenvector Centrality],"&gt;="&amp;N45)</f>
        <v>0</v>
      </c>
      <c r="P44" s="37">
        <f t="shared" si="16"/>
        <v>3.1332929090909083</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1.69090909090909</v>
      </c>
      <c r="I45" s="40">
        <f>COUNTIF(Vertices[Out-Degree],"&gt;= "&amp;H45)-COUNTIF(Vertices[Out-Degree],"&gt;="&amp;H46)</f>
        <v>0</v>
      </c>
      <c r="J45" s="39">
        <f t="shared" si="13"/>
        <v>129.07272727272718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0.10260380000000004</v>
      </c>
      <c r="O45" s="40">
        <f>COUNTIF(Vertices[Eigenvector Centrality],"&gt;= "&amp;N45)-COUNTIF(Vertices[Eigenvector Centrality],"&gt;="&amp;N46)</f>
        <v>0</v>
      </c>
      <c r="P45" s="39">
        <f t="shared" si="16"/>
        <v>3.222318272727272</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1.7454545454545445</v>
      </c>
      <c r="I46" s="38">
        <f>COUNTIF(Vertices[Out-Degree],"&gt;= "&amp;H46)-COUNTIF(Vertices[Out-Degree],"&gt;="&amp;H47)</f>
        <v>0</v>
      </c>
      <c r="J46" s="37">
        <f t="shared" si="13"/>
        <v>133.23636363636354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0.10591360000000004</v>
      </c>
      <c r="O46" s="38">
        <f>COUNTIF(Vertices[Eigenvector Centrality],"&gt;= "&amp;N46)-COUNTIF(Vertices[Eigenvector Centrality],"&gt;="&amp;N47)</f>
        <v>0</v>
      </c>
      <c r="P46" s="37">
        <f t="shared" si="16"/>
        <v>3.3113436363636355</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1.799999999999999</v>
      </c>
      <c r="I47" s="40">
        <f>COUNTIF(Vertices[Out-Degree],"&gt;= "&amp;H47)-COUNTIF(Vertices[Out-Degree],"&gt;="&amp;H48)</f>
        <v>0</v>
      </c>
      <c r="J47" s="39">
        <f t="shared" si="13"/>
        <v>137.3999999999999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0.10922340000000004</v>
      </c>
      <c r="O47" s="40">
        <f>COUNTIF(Vertices[Eigenvector Centrality],"&gt;= "&amp;N47)-COUNTIF(Vertices[Eigenvector Centrality],"&gt;="&amp;N48)</f>
        <v>0</v>
      </c>
      <c r="P47" s="39">
        <f t="shared" si="16"/>
        <v>3.400368999999999</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1.8545454545454534</v>
      </c>
      <c r="I48" s="38">
        <f>COUNTIF(Vertices[Out-Degree],"&gt;= "&amp;H48)-COUNTIF(Vertices[Out-Degree],"&gt;="&amp;H49)</f>
        <v>0</v>
      </c>
      <c r="J48" s="37">
        <f t="shared" si="13"/>
        <v>141.56363636363625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0.11253320000000004</v>
      </c>
      <c r="O48" s="38">
        <f>COUNTIF(Vertices[Eigenvector Centrality],"&gt;= "&amp;N48)-COUNTIF(Vertices[Eigenvector Centrality],"&gt;="&amp;N49)</f>
        <v>0</v>
      </c>
      <c r="P48" s="37">
        <f t="shared" si="16"/>
        <v>3.4893943636363627</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1.9090909090909078</v>
      </c>
      <c r="I49" s="40">
        <f>COUNTIF(Vertices[Out-Degree],"&gt;= "&amp;H49)-COUNTIF(Vertices[Out-Degree],"&gt;="&amp;H50)</f>
        <v>0</v>
      </c>
      <c r="J49" s="39">
        <f t="shared" si="13"/>
        <v>145.7272727272726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0.11584300000000004</v>
      </c>
      <c r="O49" s="40">
        <f>COUNTIF(Vertices[Eigenvector Centrality],"&gt;= "&amp;N49)-COUNTIF(Vertices[Eigenvector Centrality],"&gt;="&amp;N50)</f>
        <v>0</v>
      </c>
      <c r="P49" s="39">
        <f t="shared" si="16"/>
        <v>3.5784197272727263</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1.9636363636363623</v>
      </c>
      <c r="I50" s="38">
        <f>COUNTIF(Vertices[Out-Degree],"&gt;= "&amp;H50)-COUNTIF(Vertices[Out-Degree],"&gt;="&amp;H51)</f>
        <v>10</v>
      </c>
      <c r="J50" s="37">
        <f t="shared" si="13"/>
        <v>149.89090909090896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0.11915280000000004</v>
      </c>
      <c r="O50" s="38">
        <f>COUNTIF(Vertices[Eigenvector Centrality],"&gt;= "&amp;N50)-COUNTIF(Vertices[Eigenvector Centrality],"&gt;="&amp;N51)</f>
        <v>0</v>
      </c>
      <c r="P50" s="37">
        <f t="shared" si="16"/>
        <v>3.66744509090909</v>
      </c>
      <c r="Q50" s="38">
        <f>COUNTIF(Vertices[PageRank],"&gt;= "&amp;P50)-COUNTIF(Vertices[PageRank],"&gt;="&amp;P51)</f>
        <v>1</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2.0181818181818167</v>
      </c>
      <c r="I51" s="40">
        <f>COUNTIF(Vertices[Out-Degree],"&gt;= "&amp;H51)-COUNTIF(Vertices[Out-Degree],"&gt;="&amp;H52)</f>
        <v>0</v>
      </c>
      <c r="J51" s="39">
        <f t="shared" si="13"/>
        <v>154.05454545454532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0.12246260000000005</v>
      </c>
      <c r="O51" s="40">
        <f>COUNTIF(Vertices[Eigenvector Centrality],"&gt;= "&amp;N51)-COUNTIF(Vertices[Eigenvector Centrality],"&gt;="&amp;N52)</f>
        <v>0</v>
      </c>
      <c r="P51" s="39">
        <f t="shared" si="16"/>
        <v>3.7564704545454535</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2.0727272727272714</v>
      </c>
      <c r="I52" s="38">
        <f>COUNTIF(Vertices[Out-Degree],"&gt;= "&amp;H52)-COUNTIF(Vertices[Out-Degree],"&gt;="&amp;H53)</f>
        <v>0</v>
      </c>
      <c r="J52" s="37">
        <f t="shared" si="13"/>
        <v>158.21818181818168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0.12577240000000003</v>
      </c>
      <c r="O52" s="38">
        <f>COUNTIF(Vertices[Eigenvector Centrality],"&gt;= "&amp;N52)-COUNTIF(Vertices[Eigenvector Centrality],"&gt;="&amp;N53)</f>
        <v>0</v>
      </c>
      <c r="P52" s="37">
        <f t="shared" si="16"/>
        <v>3.845495818181817</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2.127272727272726</v>
      </c>
      <c r="I53" s="40">
        <f>COUNTIF(Vertices[Out-Degree],"&gt;= "&amp;H53)-COUNTIF(Vertices[Out-Degree],"&gt;="&amp;H54)</f>
        <v>0</v>
      </c>
      <c r="J53" s="39">
        <f t="shared" si="13"/>
        <v>162.38181818181803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0.12908220000000004</v>
      </c>
      <c r="O53" s="40">
        <f>COUNTIF(Vertices[Eigenvector Centrality],"&gt;= "&amp;N53)-COUNTIF(Vertices[Eigenvector Centrality],"&gt;="&amp;N54)</f>
        <v>0</v>
      </c>
      <c r="P53" s="39">
        <f t="shared" si="16"/>
        <v>3.9345211818181807</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2.1818181818181808</v>
      </c>
      <c r="I54" s="38">
        <f>COUNTIF(Vertices[Out-Degree],"&gt;= "&amp;H54)-COUNTIF(Vertices[Out-Degree],"&gt;="&amp;H55)</f>
        <v>0</v>
      </c>
      <c r="J54" s="37">
        <f t="shared" si="13"/>
        <v>166.5454545454544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0.13239200000000004</v>
      </c>
      <c r="O54" s="38">
        <f>COUNTIF(Vertices[Eigenvector Centrality],"&gt;= "&amp;N54)-COUNTIF(Vertices[Eigenvector Centrality],"&gt;="&amp;N55)</f>
        <v>0</v>
      </c>
      <c r="P54" s="37">
        <f t="shared" si="16"/>
        <v>4.023546545454544</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2.2363636363636354</v>
      </c>
      <c r="I55" s="40">
        <f>COUNTIF(Vertices[Out-Degree],"&gt;= "&amp;H55)-COUNTIF(Vertices[Out-Degree],"&gt;="&amp;H56)</f>
        <v>0</v>
      </c>
      <c r="J55" s="39">
        <f t="shared" si="13"/>
        <v>170.70909090909075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0.13570180000000004</v>
      </c>
      <c r="O55" s="40">
        <f>COUNTIF(Vertices[Eigenvector Centrality],"&gt;= "&amp;N55)-COUNTIF(Vertices[Eigenvector Centrality],"&gt;="&amp;N56)</f>
        <v>0</v>
      </c>
      <c r="P55" s="39">
        <f t="shared" si="16"/>
        <v>4.112571909090908</v>
      </c>
      <c r="Q55" s="40">
        <f>COUNTIF(Vertices[PageRank],"&gt;= "&amp;P55)-COUNTIF(Vertices[PageRank],"&gt;="&amp;P56)</f>
        <v>0</v>
      </c>
      <c r="R55" s="39">
        <f t="shared" si="17"/>
        <v>0.49696969696969734</v>
      </c>
      <c r="S55" s="44">
        <f>COUNTIF(Vertices[Clustering Coefficient],"&gt;= "&amp;R55)-COUNTIF(Vertices[Clustering Coefficient],"&gt;="&amp;R56)</f>
        <v>7</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1</v>
      </c>
      <c r="H56" s="37">
        <f t="shared" si="12"/>
        <v>2.29090909090909</v>
      </c>
      <c r="I56" s="38">
        <f>COUNTIF(Vertices[Out-Degree],"&gt;= "&amp;H56)-COUNTIF(Vertices[Out-Degree],"&gt;="&amp;H57)</f>
        <v>0</v>
      </c>
      <c r="J56" s="37">
        <f t="shared" si="13"/>
        <v>174.8727272727271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0.13901160000000004</v>
      </c>
      <c r="O56" s="38">
        <f>COUNTIF(Vertices[Eigenvector Centrality],"&gt;= "&amp;N56)-COUNTIF(Vertices[Eigenvector Centrality],"&gt;="&amp;N57)</f>
        <v>0</v>
      </c>
      <c r="P56" s="37">
        <f t="shared" si="16"/>
        <v>4.201597272727272</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3</v>
      </c>
      <c r="I57" s="42">
        <f>COUNTIF(Vertices[Out-Degree],"&gt;= "&amp;H57)-COUNTIF(Vertices[Out-Degree],"&gt;="&amp;H58)</f>
        <v>4</v>
      </c>
      <c r="J57" s="41">
        <f>MAX(Vertices[Betweenness Centrality])</f>
        <v>229</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0.182039</v>
      </c>
      <c r="O57" s="42">
        <f>COUNTIF(Vertices[Eigenvector Centrality],"&gt;= "&amp;N57)-COUNTIF(Vertices[Eigenvector Centrality],"&gt;="&amp;N58)</f>
        <v>1</v>
      </c>
      <c r="P57" s="41">
        <f>MAX(Vertices[PageRank])</f>
        <v>5.358927</v>
      </c>
      <c r="Q57" s="42">
        <f>COUNTIF(Vertices[PageRank],"&gt;= "&amp;P57)-COUNTIF(Vertices[PageRank],"&gt;="&amp;P58)</f>
        <v>1</v>
      </c>
      <c r="R57" s="41">
        <f>MAX(Vertices[Clustering Coefficient])</f>
        <v>0.6666666666666666</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1.2388059701492538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v>
      </c>
    </row>
    <row r="85" spans="1:2" ht="15">
      <c r="A85" s="33" t="s">
        <v>96</v>
      </c>
      <c r="B85" s="47">
        <f>_xlfn.IFERROR(AVERAGE(Vertices[Out-Degree]),NoMetricMessage)</f>
        <v>1.2388059701492538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229</v>
      </c>
    </row>
    <row r="99" spans="1:2" ht="15">
      <c r="A99" s="33" t="s">
        <v>102</v>
      </c>
      <c r="B99" s="47">
        <f>_xlfn.IFERROR(AVERAGE(Vertices[Betweenness Centrality]),NoMetricMessage)</f>
        <v>8.895522388059701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0.1353739850746269</v>
      </c>
    </row>
    <row r="114" spans="1:2" ht="15">
      <c r="A114" s="33" t="s">
        <v>109</v>
      </c>
      <c r="B114" s="47">
        <f>_xlfn.IFERROR(MEDIAN(Vertices[Closeness Centrality]),NoMetricMessage)</f>
        <v>0.025</v>
      </c>
    </row>
    <row r="125" spans="1:2" ht="15">
      <c r="A125" s="33" t="s">
        <v>112</v>
      </c>
      <c r="B125" s="47">
        <f>IF(COUNT(Vertices[Eigenvector Centrality])&gt;0,N2,NoMetricMessage)</f>
        <v>0</v>
      </c>
    </row>
    <row r="126" spans="1:2" ht="15">
      <c r="A126" s="33" t="s">
        <v>113</v>
      </c>
      <c r="B126" s="47">
        <f>IF(COUNT(Vertices[Eigenvector Centrality])&gt;0,N57,NoMetricMessage)</f>
        <v>0.182039</v>
      </c>
    </row>
    <row r="127" spans="1:2" ht="15">
      <c r="A127" s="33" t="s">
        <v>114</v>
      </c>
      <c r="B127" s="47">
        <f>_xlfn.IFERROR(AVERAGE(Vertices[Eigenvector Centrality]),NoMetricMessage)</f>
        <v>0.014925417910447764</v>
      </c>
    </row>
    <row r="128" spans="1:2" ht="15">
      <c r="A128" s="33" t="s">
        <v>115</v>
      </c>
      <c r="B128" s="47">
        <f>_xlfn.IFERROR(MEDIAN(Vertices[Eigenvector Centrality]),NoMetricMessage)</f>
        <v>6E-06</v>
      </c>
    </row>
    <row r="139" spans="1:2" ht="15">
      <c r="A139" s="33" t="s">
        <v>140</v>
      </c>
      <c r="B139" s="47">
        <f>IF(COUNT(Vertices[PageRank])&gt;0,P2,NoMetricMessage)</f>
        <v>0.462532</v>
      </c>
    </row>
    <row r="140" spans="1:2" ht="15">
      <c r="A140" s="33" t="s">
        <v>141</v>
      </c>
      <c r="B140" s="47">
        <f>IF(COUNT(Vertices[PageRank])&gt;0,P57,NoMetricMessage)</f>
        <v>5.358927</v>
      </c>
    </row>
    <row r="141" spans="1:2" ht="15">
      <c r="A141" s="33" t="s">
        <v>142</v>
      </c>
      <c r="B141" s="47">
        <f>_xlfn.IFERROR(AVERAGE(Vertices[PageRank]),NoMetricMessage)</f>
        <v>0.9999918358208956</v>
      </c>
    </row>
    <row r="142" spans="1:2" ht="15">
      <c r="A142" s="33" t="s">
        <v>143</v>
      </c>
      <c r="B142" s="47">
        <f>_xlfn.IFERROR(MEDIAN(Vertices[PageRank]),NoMetricMessage)</f>
        <v>0.999992</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0.09089169536930732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1184</v>
      </c>
      <c r="K7" s="13" t="s">
        <v>1185</v>
      </c>
    </row>
    <row r="8" spans="1:11" ht="409.5">
      <c r="A8"/>
      <c r="B8">
        <v>2</v>
      </c>
      <c r="C8">
        <v>2</v>
      </c>
      <c r="D8" t="s">
        <v>61</v>
      </c>
      <c r="E8" t="s">
        <v>61</v>
      </c>
      <c r="H8" t="s">
        <v>73</v>
      </c>
      <c r="J8" t="s">
        <v>1186</v>
      </c>
      <c r="K8" s="13" t="s">
        <v>1187</v>
      </c>
    </row>
    <row r="9" spans="1:11" ht="409.5">
      <c r="A9"/>
      <c r="B9">
        <v>3</v>
      </c>
      <c r="C9">
        <v>4</v>
      </c>
      <c r="D9" t="s">
        <v>62</v>
      </c>
      <c r="E9" t="s">
        <v>62</v>
      </c>
      <c r="H9" t="s">
        <v>74</v>
      </c>
      <c r="J9" t="s">
        <v>1188</v>
      </c>
      <c r="K9" s="13" t="s">
        <v>1189</v>
      </c>
    </row>
    <row r="10" spans="1:11" ht="409.5">
      <c r="A10"/>
      <c r="B10">
        <v>4</v>
      </c>
      <c r="D10" t="s">
        <v>63</v>
      </c>
      <c r="E10" t="s">
        <v>63</v>
      </c>
      <c r="H10" t="s">
        <v>75</v>
      </c>
      <c r="J10" t="s">
        <v>1190</v>
      </c>
      <c r="K10" s="13" t="s">
        <v>1191</v>
      </c>
    </row>
    <row r="11" spans="1:11" ht="15">
      <c r="A11"/>
      <c r="B11">
        <v>5</v>
      </c>
      <c r="D11" t="s">
        <v>46</v>
      </c>
      <c r="E11">
        <v>1</v>
      </c>
      <c r="H11" t="s">
        <v>76</v>
      </c>
      <c r="J11" t="s">
        <v>1192</v>
      </c>
      <c r="K11" t="s">
        <v>1193</v>
      </c>
    </row>
    <row r="12" spans="1:11" ht="15">
      <c r="A12"/>
      <c r="B12"/>
      <c r="D12" t="s">
        <v>64</v>
      </c>
      <c r="E12">
        <v>2</v>
      </c>
      <c r="H12">
        <v>0</v>
      </c>
      <c r="J12" t="s">
        <v>1194</v>
      </c>
      <c r="K12" t="s">
        <v>1195</v>
      </c>
    </row>
    <row r="13" spans="1:11" ht="15">
      <c r="A13"/>
      <c r="B13"/>
      <c r="D13">
        <v>1</v>
      </c>
      <c r="E13">
        <v>3</v>
      </c>
      <c r="H13">
        <v>1</v>
      </c>
      <c r="J13" t="s">
        <v>1196</v>
      </c>
      <c r="K13" t="s">
        <v>1197</v>
      </c>
    </row>
    <row r="14" spans="4:11" ht="15">
      <c r="D14">
        <v>2</v>
      </c>
      <c r="E14">
        <v>4</v>
      </c>
      <c r="H14">
        <v>2</v>
      </c>
      <c r="J14" t="s">
        <v>1198</v>
      </c>
      <c r="K14" t="s">
        <v>1199</v>
      </c>
    </row>
    <row r="15" spans="4:11" ht="15">
      <c r="D15">
        <v>3</v>
      </c>
      <c r="E15">
        <v>5</v>
      </c>
      <c r="H15">
        <v>3</v>
      </c>
      <c r="J15" t="s">
        <v>1200</v>
      </c>
      <c r="K15" t="s">
        <v>1201</v>
      </c>
    </row>
    <row r="16" spans="4:11" ht="15">
      <c r="D16">
        <v>4</v>
      </c>
      <c r="E16">
        <v>6</v>
      </c>
      <c r="H16">
        <v>4</v>
      </c>
      <c r="J16" t="s">
        <v>1202</v>
      </c>
      <c r="K16" t="s">
        <v>1203</v>
      </c>
    </row>
    <row r="17" spans="4:11" ht="15">
      <c r="D17">
        <v>5</v>
      </c>
      <c r="E17">
        <v>7</v>
      </c>
      <c r="H17">
        <v>5</v>
      </c>
      <c r="J17" t="s">
        <v>1204</v>
      </c>
      <c r="K17" t="s">
        <v>1205</v>
      </c>
    </row>
    <row r="18" spans="4:11" ht="15">
      <c r="D18">
        <v>6</v>
      </c>
      <c r="E18">
        <v>8</v>
      </c>
      <c r="H18">
        <v>6</v>
      </c>
      <c r="J18" t="s">
        <v>1206</v>
      </c>
      <c r="K18" t="s">
        <v>1207</v>
      </c>
    </row>
    <row r="19" spans="4:11" ht="15">
      <c r="D19">
        <v>7</v>
      </c>
      <c r="E19">
        <v>9</v>
      </c>
      <c r="H19">
        <v>7</v>
      </c>
      <c r="J19" t="s">
        <v>1208</v>
      </c>
      <c r="K19" t="s">
        <v>1209</v>
      </c>
    </row>
    <row r="20" spans="4:11" ht="15">
      <c r="D20">
        <v>8</v>
      </c>
      <c r="H20">
        <v>8</v>
      </c>
      <c r="J20" t="s">
        <v>1210</v>
      </c>
      <c r="K20" t="s">
        <v>1211</v>
      </c>
    </row>
    <row r="21" spans="4:11" ht="409.5">
      <c r="D21">
        <v>9</v>
      </c>
      <c r="H21">
        <v>9</v>
      </c>
      <c r="J21" t="s">
        <v>1212</v>
      </c>
      <c r="K21" s="13" t="s">
        <v>1213</v>
      </c>
    </row>
    <row r="22" spans="4:11" ht="409.5">
      <c r="D22">
        <v>10</v>
      </c>
      <c r="J22" t="s">
        <v>1214</v>
      </c>
      <c r="K22" s="13" t="s">
        <v>1215</v>
      </c>
    </row>
    <row r="23" spans="4:11" ht="409.5">
      <c r="D23">
        <v>11</v>
      </c>
      <c r="J23" t="s">
        <v>1216</v>
      </c>
      <c r="K23" s="13" t="s">
        <v>1217</v>
      </c>
    </row>
    <row r="24" spans="10:11" ht="409.5">
      <c r="J24" t="s">
        <v>1218</v>
      </c>
      <c r="K24" s="13" t="s">
        <v>1835</v>
      </c>
    </row>
    <row r="25" spans="10:11" ht="15">
      <c r="J25" t="s">
        <v>1219</v>
      </c>
      <c r="K25" t="b">
        <v>0</v>
      </c>
    </row>
    <row r="26" spans="10:11" ht="15">
      <c r="J26" t="s">
        <v>1833</v>
      </c>
      <c r="K26" t="s">
        <v>1834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1245</v>
      </c>
      <c r="B1" s="13" t="s">
        <v>1246</v>
      </c>
      <c r="C1" s="13" t="s">
        <v>1247</v>
      </c>
      <c r="D1" s="13" t="s">
        <v>1249</v>
      </c>
      <c r="E1" s="13" t="s">
        <v>1248</v>
      </c>
      <c r="F1" s="13" t="s">
        <v>1251</v>
      </c>
      <c r="G1" s="13" t="s">
        <v>1250</v>
      </c>
      <c r="H1" s="13" t="s">
        <v>1253</v>
      </c>
      <c r="I1" s="13" t="s">
        <v>1252</v>
      </c>
      <c r="J1" s="13" t="s">
        <v>1255</v>
      </c>
      <c r="K1" s="13" t="s">
        <v>1254</v>
      </c>
      <c r="L1" s="13" t="s">
        <v>1257</v>
      </c>
      <c r="M1" s="13" t="s">
        <v>1256</v>
      </c>
      <c r="N1" s="13" t="s">
        <v>1259</v>
      </c>
      <c r="O1" s="13" t="s">
        <v>1258</v>
      </c>
      <c r="P1" s="13" t="s">
        <v>1261</v>
      </c>
      <c r="Q1" s="13" t="s">
        <v>1260</v>
      </c>
      <c r="R1" s="13" t="s">
        <v>1263</v>
      </c>
      <c r="S1" s="13" t="s">
        <v>1262</v>
      </c>
      <c r="T1" s="13" t="s">
        <v>1265</v>
      </c>
      <c r="U1" s="13" t="s">
        <v>1264</v>
      </c>
      <c r="V1" s="13" t="s">
        <v>1266</v>
      </c>
    </row>
    <row r="2" spans="1:22" ht="15">
      <c r="A2" s="84" t="s">
        <v>405</v>
      </c>
      <c r="B2" s="78">
        <v>6</v>
      </c>
      <c r="C2" s="84" t="s">
        <v>384</v>
      </c>
      <c r="D2" s="78">
        <v>2</v>
      </c>
      <c r="E2" s="84" t="s">
        <v>405</v>
      </c>
      <c r="F2" s="78">
        <v>6</v>
      </c>
      <c r="G2" s="84" t="s">
        <v>412</v>
      </c>
      <c r="H2" s="78">
        <v>1</v>
      </c>
      <c r="I2" s="84" t="s">
        <v>391</v>
      </c>
      <c r="J2" s="78">
        <v>3</v>
      </c>
      <c r="K2" s="84" t="s">
        <v>402</v>
      </c>
      <c r="L2" s="78">
        <v>5</v>
      </c>
      <c r="M2" s="84" t="s">
        <v>388</v>
      </c>
      <c r="N2" s="78">
        <v>1</v>
      </c>
      <c r="O2" s="84" t="s">
        <v>390</v>
      </c>
      <c r="P2" s="78">
        <v>3</v>
      </c>
      <c r="Q2" s="84" t="s">
        <v>442</v>
      </c>
      <c r="R2" s="78">
        <v>2</v>
      </c>
      <c r="S2" s="84" t="s">
        <v>390</v>
      </c>
      <c r="T2" s="78">
        <v>2</v>
      </c>
      <c r="U2" s="84" t="s">
        <v>387</v>
      </c>
      <c r="V2" s="78">
        <v>2</v>
      </c>
    </row>
    <row r="3" spans="1:22" ht="15">
      <c r="A3" s="84" t="s">
        <v>402</v>
      </c>
      <c r="B3" s="78">
        <v>6</v>
      </c>
      <c r="C3" s="84" t="s">
        <v>386</v>
      </c>
      <c r="D3" s="78">
        <v>2</v>
      </c>
      <c r="E3" s="84" t="s">
        <v>407</v>
      </c>
      <c r="F3" s="78">
        <v>1</v>
      </c>
      <c r="G3" s="84" t="s">
        <v>408</v>
      </c>
      <c r="H3" s="78">
        <v>1</v>
      </c>
      <c r="I3" s="78"/>
      <c r="J3" s="78"/>
      <c r="K3" s="78"/>
      <c r="L3" s="78"/>
      <c r="M3" s="78"/>
      <c r="N3" s="78"/>
      <c r="O3" s="78"/>
      <c r="P3" s="78"/>
      <c r="Q3" s="84" t="s">
        <v>419</v>
      </c>
      <c r="R3" s="78">
        <v>2</v>
      </c>
      <c r="S3" s="84" t="s">
        <v>400</v>
      </c>
      <c r="T3" s="78">
        <v>1</v>
      </c>
      <c r="U3" s="78"/>
      <c r="V3" s="78"/>
    </row>
    <row r="4" spans="1:22" ht="15">
      <c r="A4" s="84" t="s">
        <v>390</v>
      </c>
      <c r="B4" s="78">
        <v>6</v>
      </c>
      <c r="C4" s="84" t="s">
        <v>389</v>
      </c>
      <c r="D4" s="78">
        <v>2</v>
      </c>
      <c r="E4" s="78"/>
      <c r="F4" s="78"/>
      <c r="G4" s="84" t="s">
        <v>409</v>
      </c>
      <c r="H4" s="78">
        <v>1</v>
      </c>
      <c r="I4" s="78"/>
      <c r="J4" s="78"/>
      <c r="K4" s="78"/>
      <c r="L4" s="78"/>
      <c r="M4" s="78"/>
      <c r="N4" s="78"/>
      <c r="O4" s="78"/>
      <c r="P4" s="78"/>
      <c r="Q4" s="84" t="s">
        <v>428</v>
      </c>
      <c r="R4" s="78">
        <v>2</v>
      </c>
      <c r="S4" s="78"/>
      <c r="T4" s="78"/>
      <c r="U4" s="78"/>
      <c r="V4" s="78"/>
    </row>
    <row r="5" spans="1:22" ht="15">
      <c r="A5" s="84" t="s">
        <v>398</v>
      </c>
      <c r="B5" s="78">
        <v>3</v>
      </c>
      <c r="C5" s="84" t="s">
        <v>392</v>
      </c>
      <c r="D5" s="78">
        <v>2</v>
      </c>
      <c r="E5" s="78"/>
      <c r="F5" s="78"/>
      <c r="G5" s="84" t="s">
        <v>397</v>
      </c>
      <c r="H5" s="78">
        <v>1</v>
      </c>
      <c r="I5" s="78"/>
      <c r="J5" s="78"/>
      <c r="K5" s="78"/>
      <c r="L5" s="78"/>
      <c r="M5" s="78"/>
      <c r="N5" s="78"/>
      <c r="O5" s="78"/>
      <c r="P5" s="78"/>
      <c r="Q5" s="84" t="s">
        <v>418</v>
      </c>
      <c r="R5" s="78">
        <v>1</v>
      </c>
      <c r="S5" s="78"/>
      <c r="T5" s="78"/>
      <c r="U5" s="78"/>
      <c r="V5" s="78"/>
    </row>
    <row r="6" spans="1:22" ht="15">
      <c r="A6" s="84" t="s">
        <v>386</v>
      </c>
      <c r="B6" s="78">
        <v>3</v>
      </c>
      <c r="C6" s="84" t="s">
        <v>416</v>
      </c>
      <c r="D6" s="78">
        <v>2</v>
      </c>
      <c r="E6" s="78"/>
      <c r="F6" s="78"/>
      <c r="G6" s="84" t="s">
        <v>398</v>
      </c>
      <c r="H6" s="78">
        <v>1</v>
      </c>
      <c r="I6" s="78"/>
      <c r="J6" s="78"/>
      <c r="K6" s="78"/>
      <c r="L6" s="78"/>
      <c r="M6" s="78"/>
      <c r="N6" s="78"/>
      <c r="O6" s="78"/>
      <c r="P6" s="78"/>
      <c r="Q6" s="84" t="s">
        <v>386</v>
      </c>
      <c r="R6" s="78">
        <v>1</v>
      </c>
      <c r="S6" s="78"/>
      <c r="T6" s="78"/>
      <c r="U6" s="78"/>
      <c r="V6" s="78"/>
    </row>
    <row r="7" spans="1:22" ht="15">
      <c r="A7" s="84" t="s">
        <v>391</v>
      </c>
      <c r="B7" s="78">
        <v>3</v>
      </c>
      <c r="C7" s="84" t="s">
        <v>417</v>
      </c>
      <c r="D7" s="78">
        <v>2</v>
      </c>
      <c r="E7" s="78"/>
      <c r="F7" s="78"/>
      <c r="G7" s="84" t="s">
        <v>410</v>
      </c>
      <c r="H7" s="78">
        <v>1</v>
      </c>
      <c r="I7" s="78"/>
      <c r="J7" s="78"/>
      <c r="K7" s="78"/>
      <c r="L7" s="78"/>
      <c r="M7" s="78"/>
      <c r="N7" s="78"/>
      <c r="O7" s="78"/>
      <c r="P7" s="78"/>
      <c r="Q7" s="84" t="s">
        <v>420</v>
      </c>
      <c r="R7" s="78">
        <v>1</v>
      </c>
      <c r="S7" s="78"/>
      <c r="T7" s="78"/>
      <c r="U7" s="78"/>
      <c r="V7" s="78"/>
    </row>
    <row r="8" spans="1:22" ht="15">
      <c r="A8" s="84" t="s">
        <v>387</v>
      </c>
      <c r="B8" s="78">
        <v>3</v>
      </c>
      <c r="C8" s="84" t="s">
        <v>385</v>
      </c>
      <c r="D8" s="78">
        <v>1</v>
      </c>
      <c r="E8" s="78"/>
      <c r="F8" s="78"/>
      <c r="G8" s="84" t="s">
        <v>411</v>
      </c>
      <c r="H8" s="78">
        <v>1</v>
      </c>
      <c r="I8" s="78"/>
      <c r="J8" s="78"/>
      <c r="K8" s="78"/>
      <c r="L8" s="78"/>
      <c r="M8" s="78"/>
      <c r="N8" s="78"/>
      <c r="O8" s="78"/>
      <c r="P8" s="78"/>
      <c r="Q8" s="84" t="s">
        <v>421</v>
      </c>
      <c r="R8" s="78">
        <v>1</v>
      </c>
      <c r="S8" s="78"/>
      <c r="T8" s="78"/>
      <c r="U8" s="78"/>
      <c r="V8" s="78"/>
    </row>
    <row r="9" spans="1:22" ht="15">
      <c r="A9" s="84" t="s">
        <v>442</v>
      </c>
      <c r="B9" s="78">
        <v>2</v>
      </c>
      <c r="C9" s="84" t="s">
        <v>387</v>
      </c>
      <c r="D9" s="78">
        <v>1</v>
      </c>
      <c r="E9" s="78"/>
      <c r="F9" s="78"/>
      <c r="G9" s="78"/>
      <c r="H9" s="78"/>
      <c r="I9" s="78"/>
      <c r="J9" s="78"/>
      <c r="K9" s="78"/>
      <c r="L9" s="78"/>
      <c r="M9" s="78"/>
      <c r="N9" s="78"/>
      <c r="O9" s="78"/>
      <c r="P9" s="78"/>
      <c r="Q9" s="84" t="s">
        <v>422</v>
      </c>
      <c r="R9" s="78">
        <v>1</v>
      </c>
      <c r="S9" s="78"/>
      <c r="T9" s="78"/>
      <c r="U9" s="78"/>
      <c r="V9" s="78"/>
    </row>
    <row r="10" spans="1:22" ht="15">
      <c r="A10" s="84" t="s">
        <v>428</v>
      </c>
      <c r="B10" s="78">
        <v>2</v>
      </c>
      <c r="C10" s="84" t="s">
        <v>390</v>
      </c>
      <c r="D10" s="78">
        <v>1</v>
      </c>
      <c r="E10" s="78"/>
      <c r="F10" s="78"/>
      <c r="G10" s="78"/>
      <c r="H10" s="78"/>
      <c r="I10" s="78"/>
      <c r="J10" s="78"/>
      <c r="K10" s="78"/>
      <c r="L10" s="78"/>
      <c r="M10" s="78"/>
      <c r="N10" s="78"/>
      <c r="O10" s="78"/>
      <c r="P10" s="78"/>
      <c r="Q10" s="84" t="s">
        <v>423</v>
      </c>
      <c r="R10" s="78">
        <v>1</v>
      </c>
      <c r="S10" s="78"/>
      <c r="T10" s="78"/>
      <c r="U10" s="78"/>
      <c r="V10" s="78"/>
    </row>
    <row r="11" spans="1:22" ht="15">
      <c r="A11" s="84" t="s">
        <v>395</v>
      </c>
      <c r="B11" s="78">
        <v>2</v>
      </c>
      <c r="C11" s="84" t="s">
        <v>393</v>
      </c>
      <c r="D11" s="78">
        <v>1</v>
      </c>
      <c r="E11" s="78"/>
      <c r="F11" s="78"/>
      <c r="G11" s="78"/>
      <c r="H11" s="78"/>
      <c r="I11" s="78"/>
      <c r="J11" s="78"/>
      <c r="K11" s="78"/>
      <c r="L11" s="78"/>
      <c r="M11" s="78"/>
      <c r="N11" s="78"/>
      <c r="O11" s="78"/>
      <c r="P11" s="78"/>
      <c r="Q11" s="84" t="s">
        <v>424</v>
      </c>
      <c r="R11" s="78">
        <v>1</v>
      </c>
      <c r="S11" s="78"/>
      <c r="T11" s="78"/>
      <c r="U11" s="78"/>
      <c r="V11" s="78"/>
    </row>
    <row r="14" spans="1:22" ht="15" customHeight="1">
      <c r="A14" s="13" t="s">
        <v>1273</v>
      </c>
      <c r="B14" s="13" t="s">
        <v>1246</v>
      </c>
      <c r="C14" s="13" t="s">
        <v>1274</v>
      </c>
      <c r="D14" s="13" t="s">
        <v>1249</v>
      </c>
      <c r="E14" s="13" t="s">
        <v>1275</v>
      </c>
      <c r="F14" s="13" t="s">
        <v>1251</v>
      </c>
      <c r="G14" s="13" t="s">
        <v>1276</v>
      </c>
      <c r="H14" s="13" t="s">
        <v>1253</v>
      </c>
      <c r="I14" s="13" t="s">
        <v>1277</v>
      </c>
      <c r="J14" s="13" t="s">
        <v>1255</v>
      </c>
      <c r="K14" s="13" t="s">
        <v>1278</v>
      </c>
      <c r="L14" s="13" t="s">
        <v>1257</v>
      </c>
      <c r="M14" s="13" t="s">
        <v>1279</v>
      </c>
      <c r="N14" s="13" t="s">
        <v>1259</v>
      </c>
      <c r="O14" s="13" t="s">
        <v>1280</v>
      </c>
      <c r="P14" s="13" t="s">
        <v>1261</v>
      </c>
      <c r="Q14" s="13" t="s">
        <v>1281</v>
      </c>
      <c r="R14" s="13" t="s">
        <v>1263</v>
      </c>
      <c r="S14" s="13" t="s">
        <v>1282</v>
      </c>
      <c r="T14" s="13" t="s">
        <v>1265</v>
      </c>
      <c r="U14" s="13" t="s">
        <v>1283</v>
      </c>
      <c r="V14" s="13" t="s">
        <v>1266</v>
      </c>
    </row>
    <row r="15" spans="1:22" ht="15">
      <c r="A15" s="78" t="s">
        <v>443</v>
      </c>
      <c r="B15" s="78">
        <v>93</v>
      </c>
      <c r="C15" s="78" t="s">
        <v>443</v>
      </c>
      <c r="D15" s="78">
        <v>31</v>
      </c>
      <c r="E15" s="78" t="s">
        <v>443</v>
      </c>
      <c r="F15" s="78">
        <v>7</v>
      </c>
      <c r="G15" s="78" t="s">
        <v>443</v>
      </c>
      <c r="H15" s="78">
        <v>7</v>
      </c>
      <c r="I15" s="78" t="s">
        <v>443</v>
      </c>
      <c r="J15" s="78">
        <v>3</v>
      </c>
      <c r="K15" s="78" t="s">
        <v>443</v>
      </c>
      <c r="L15" s="78">
        <v>5</v>
      </c>
      <c r="M15" s="78" t="s">
        <v>443</v>
      </c>
      <c r="N15" s="78">
        <v>1</v>
      </c>
      <c r="O15" s="78" t="s">
        <v>443</v>
      </c>
      <c r="P15" s="78">
        <v>3</v>
      </c>
      <c r="Q15" s="78" t="s">
        <v>443</v>
      </c>
      <c r="R15" s="78">
        <v>31</v>
      </c>
      <c r="S15" s="78" t="s">
        <v>443</v>
      </c>
      <c r="T15" s="78">
        <v>3</v>
      </c>
      <c r="U15" s="78" t="s">
        <v>443</v>
      </c>
      <c r="V15" s="78">
        <v>2</v>
      </c>
    </row>
    <row r="18" spans="1:22" ht="15" customHeight="1">
      <c r="A18" s="13" t="s">
        <v>1285</v>
      </c>
      <c r="B18" s="13" t="s">
        <v>1246</v>
      </c>
      <c r="C18" s="78" t="s">
        <v>1289</v>
      </c>
      <c r="D18" s="78" t="s">
        <v>1249</v>
      </c>
      <c r="E18" s="13" t="s">
        <v>1290</v>
      </c>
      <c r="F18" s="13" t="s">
        <v>1251</v>
      </c>
      <c r="G18" s="13" t="s">
        <v>1291</v>
      </c>
      <c r="H18" s="13" t="s">
        <v>1253</v>
      </c>
      <c r="I18" s="78" t="s">
        <v>1292</v>
      </c>
      <c r="J18" s="78" t="s">
        <v>1255</v>
      </c>
      <c r="K18" s="78" t="s">
        <v>1293</v>
      </c>
      <c r="L18" s="78" t="s">
        <v>1257</v>
      </c>
      <c r="M18" s="78" t="s">
        <v>1294</v>
      </c>
      <c r="N18" s="78" t="s">
        <v>1259</v>
      </c>
      <c r="O18" s="78" t="s">
        <v>1295</v>
      </c>
      <c r="P18" s="78" t="s">
        <v>1261</v>
      </c>
      <c r="Q18" s="78" t="s">
        <v>1296</v>
      </c>
      <c r="R18" s="78" t="s">
        <v>1263</v>
      </c>
      <c r="S18" s="78" t="s">
        <v>1297</v>
      </c>
      <c r="T18" s="78" t="s">
        <v>1265</v>
      </c>
      <c r="U18" s="78" t="s">
        <v>1298</v>
      </c>
      <c r="V18" s="78" t="s">
        <v>1266</v>
      </c>
    </row>
    <row r="19" spans="1:22" ht="15">
      <c r="A19" s="78" t="s">
        <v>444</v>
      </c>
      <c r="B19" s="78">
        <v>10</v>
      </c>
      <c r="C19" s="78"/>
      <c r="D19" s="78"/>
      <c r="E19" s="78" t="s">
        <v>444</v>
      </c>
      <c r="F19" s="78">
        <v>10</v>
      </c>
      <c r="G19" s="78" t="s">
        <v>1286</v>
      </c>
      <c r="H19" s="78">
        <v>5</v>
      </c>
      <c r="I19" s="78"/>
      <c r="J19" s="78"/>
      <c r="K19" s="78"/>
      <c r="L19" s="78"/>
      <c r="M19" s="78"/>
      <c r="N19" s="78"/>
      <c r="O19" s="78"/>
      <c r="P19" s="78"/>
      <c r="Q19" s="78"/>
      <c r="R19" s="78"/>
      <c r="S19" s="78"/>
      <c r="T19" s="78"/>
      <c r="U19" s="78"/>
      <c r="V19" s="78"/>
    </row>
    <row r="20" spans="1:22" ht="15">
      <c r="A20" s="78" t="s">
        <v>446</v>
      </c>
      <c r="B20" s="78">
        <v>6</v>
      </c>
      <c r="C20" s="78"/>
      <c r="D20" s="78"/>
      <c r="E20" s="78" t="s">
        <v>446</v>
      </c>
      <c r="F20" s="78">
        <v>6</v>
      </c>
      <c r="G20" s="78" t="s">
        <v>1287</v>
      </c>
      <c r="H20" s="78">
        <v>5</v>
      </c>
      <c r="I20" s="78"/>
      <c r="J20" s="78"/>
      <c r="K20" s="78"/>
      <c r="L20" s="78"/>
      <c r="M20" s="78"/>
      <c r="N20" s="78"/>
      <c r="O20" s="78"/>
      <c r="P20" s="78"/>
      <c r="Q20" s="78"/>
      <c r="R20" s="78"/>
      <c r="S20" s="78"/>
      <c r="T20" s="78"/>
      <c r="U20" s="78"/>
      <c r="V20" s="78"/>
    </row>
    <row r="21" spans="1:22" ht="15">
      <c r="A21" s="78" t="s">
        <v>1286</v>
      </c>
      <c r="B21" s="78">
        <v>5</v>
      </c>
      <c r="C21" s="78"/>
      <c r="D21" s="78"/>
      <c r="E21" s="78"/>
      <c r="F21" s="78"/>
      <c r="G21" s="78" t="s">
        <v>1288</v>
      </c>
      <c r="H21" s="78">
        <v>5</v>
      </c>
      <c r="I21" s="78"/>
      <c r="J21" s="78"/>
      <c r="K21" s="78"/>
      <c r="L21" s="78"/>
      <c r="M21" s="78"/>
      <c r="N21" s="78"/>
      <c r="O21" s="78"/>
      <c r="P21" s="78"/>
      <c r="Q21" s="78"/>
      <c r="R21" s="78"/>
      <c r="S21" s="78"/>
      <c r="T21" s="78"/>
      <c r="U21" s="78"/>
      <c r="V21" s="78"/>
    </row>
    <row r="22" spans="1:22" ht="15">
      <c r="A22" s="78" t="s">
        <v>1287</v>
      </c>
      <c r="B22" s="78">
        <v>5</v>
      </c>
      <c r="C22" s="78"/>
      <c r="D22" s="78"/>
      <c r="E22" s="78"/>
      <c r="F22" s="78"/>
      <c r="G22" s="78"/>
      <c r="H22" s="78"/>
      <c r="I22" s="78"/>
      <c r="J22" s="78"/>
      <c r="K22" s="78"/>
      <c r="L22" s="78"/>
      <c r="M22" s="78"/>
      <c r="N22" s="78"/>
      <c r="O22" s="78"/>
      <c r="P22" s="78"/>
      <c r="Q22" s="78"/>
      <c r="R22" s="78"/>
      <c r="S22" s="78"/>
      <c r="T22" s="78"/>
      <c r="U22" s="78"/>
      <c r="V22" s="78"/>
    </row>
    <row r="23" spans="1:22" ht="15">
      <c r="A23" s="78" t="s">
        <v>1288</v>
      </c>
      <c r="B23" s="78">
        <v>5</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1301</v>
      </c>
      <c r="B26" s="13" t="s">
        <v>1246</v>
      </c>
      <c r="C26" s="13" t="s">
        <v>1312</v>
      </c>
      <c r="D26" s="13" t="s">
        <v>1249</v>
      </c>
      <c r="E26" s="13" t="s">
        <v>1318</v>
      </c>
      <c r="F26" s="13" t="s">
        <v>1251</v>
      </c>
      <c r="G26" s="13" t="s">
        <v>1322</v>
      </c>
      <c r="H26" s="13" t="s">
        <v>1253</v>
      </c>
      <c r="I26" s="13" t="s">
        <v>1328</v>
      </c>
      <c r="J26" s="13" t="s">
        <v>1255</v>
      </c>
      <c r="K26" s="13" t="s">
        <v>1329</v>
      </c>
      <c r="L26" s="13" t="s">
        <v>1257</v>
      </c>
      <c r="M26" s="13" t="s">
        <v>1338</v>
      </c>
      <c r="N26" s="13" t="s">
        <v>1259</v>
      </c>
      <c r="O26" s="13" t="s">
        <v>1339</v>
      </c>
      <c r="P26" s="13" t="s">
        <v>1261</v>
      </c>
      <c r="Q26" s="13" t="s">
        <v>1343</v>
      </c>
      <c r="R26" s="13" t="s">
        <v>1263</v>
      </c>
      <c r="S26" s="13" t="s">
        <v>1345</v>
      </c>
      <c r="T26" s="13" t="s">
        <v>1265</v>
      </c>
      <c r="U26" s="13" t="s">
        <v>1346</v>
      </c>
      <c r="V26" s="13" t="s">
        <v>1266</v>
      </c>
    </row>
    <row r="27" spans="1:22" ht="15">
      <c r="A27" s="85" t="s">
        <v>1302</v>
      </c>
      <c r="B27" s="85">
        <v>1</v>
      </c>
      <c r="C27" s="85" t="s">
        <v>1307</v>
      </c>
      <c r="D27" s="85">
        <v>342</v>
      </c>
      <c r="E27" s="85" t="s">
        <v>1307</v>
      </c>
      <c r="F27" s="85">
        <v>400</v>
      </c>
      <c r="G27" s="85" t="s">
        <v>1307</v>
      </c>
      <c r="H27" s="85">
        <v>40</v>
      </c>
      <c r="I27" s="85" t="s">
        <v>1307</v>
      </c>
      <c r="J27" s="85">
        <v>155</v>
      </c>
      <c r="K27" s="85" t="s">
        <v>1330</v>
      </c>
      <c r="L27" s="85">
        <v>5</v>
      </c>
      <c r="M27" s="85" t="s">
        <v>1307</v>
      </c>
      <c r="N27" s="85">
        <v>14</v>
      </c>
      <c r="O27" s="85" t="s">
        <v>1307</v>
      </c>
      <c r="P27" s="85">
        <v>57</v>
      </c>
      <c r="Q27" s="85" t="s">
        <v>1307</v>
      </c>
      <c r="R27" s="85">
        <v>212</v>
      </c>
      <c r="S27" s="85" t="s">
        <v>1307</v>
      </c>
      <c r="T27" s="85">
        <v>40</v>
      </c>
      <c r="U27" s="85" t="s">
        <v>1347</v>
      </c>
      <c r="V27" s="85">
        <v>2</v>
      </c>
    </row>
    <row r="28" spans="1:22" ht="15">
      <c r="A28" s="85" t="s">
        <v>1303</v>
      </c>
      <c r="B28" s="85">
        <v>2</v>
      </c>
      <c r="C28" s="85" t="s">
        <v>1308</v>
      </c>
      <c r="D28" s="85">
        <v>214</v>
      </c>
      <c r="E28" s="85" t="s">
        <v>1308</v>
      </c>
      <c r="F28" s="85">
        <v>210</v>
      </c>
      <c r="G28" s="85" t="s">
        <v>1308</v>
      </c>
      <c r="H28" s="85">
        <v>18</v>
      </c>
      <c r="I28" s="85" t="s">
        <v>1308</v>
      </c>
      <c r="J28" s="85">
        <v>118</v>
      </c>
      <c r="K28" s="85" t="s">
        <v>1331</v>
      </c>
      <c r="L28" s="85">
        <v>5</v>
      </c>
      <c r="M28" s="85" t="s">
        <v>1308</v>
      </c>
      <c r="N28" s="85">
        <v>13</v>
      </c>
      <c r="O28" s="85" t="s">
        <v>1308</v>
      </c>
      <c r="P28" s="85">
        <v>45</v>
      </c>
      <c r="Q28" s="85" t="s">
        <v>1308</v>
      </c>
      <c r="R28" s="85">
        <v>118</v>
      </c>
      <c r="S28" s="85" t="s">
        <v>1308</v>
      </c>
      <c r="T28" s="85">
        <v>16</v>
      </c>
      <c r="U28" s="85" t="s">
        <v>1348</v>
      </c>
      <c r="V28" s="85">
        <v>2</v>
      </c>
    </row>
    <row r="29" spans="1:22" ht="15">
      <c r="A29" s="85" t="s">
        <v>1304</v>
      </c>
      <c r="B29" s="85">
        <v>0</v>
      </c>
      <c r="C29" s="85" t="s">
        <v>1310</v>
      </c>
      <c r="D29" s="85">
        <v>29</v>
      </c>
      <c r="E29" s="85" t="s">
        <v>1319</v>
      </c>
      <c r="F29" s="85">
        <v>30</v>
      </c>
      <c r="G29" s="85" t="s">
        <v>268</v>
      </c>
      <c r="H29" s="85">
        <v>15</v>
      </c>
      <c r="I29" s="85" t="s">
        <v>1311</v>
      </c>
      <c r="J29" s="85">
        <v>16</v>
      </c>
      <c r="K29" s="85" t="s">
        <v>1332</v>
      </c>
      <c r="L29" s="85">
        <v>5</v>
      </c>
      <c r="M29" s="85" t="s">
        <v>268</v>
      </c>
      <c r="N29" s="85">
        <v>3</v>
      </c>
      <c r="O29" s="85" t="s">
        <v>1315</v>
      </c>
      <c r="P29" s="85">
        <v>6</v>
      </c>
      <c r="Q29" s="85" t="s">
        <v>1309</v>
      </c>
      <c r="R29" s="85">
        <v>17</v>
      </c>
      <c r="S29" s="85" t="s">
        <v>1309</v>
      </c>
      <c r="T29" s="85">
        <v>4</v>
      </c>
      <c r="U29" s="85" t="s">
        <v>1349</v>
      </c>
      <c r="V29" s="85">
        <v>2</v>
      </c>
    </row>
    <row r="30" spans="1:22" ht="15">
      <c r="A30" s="85" t="s">
        <v>1305</v>
      </c>
      <c r="B30" s="85">
        <v>3523</v>
      </c>
      <c r="C30" s="85" t="s">
        <v>1309</v>
      </c>
      <c r="D30" s="85">
        <v>28</v>
      </c>
      <c r="E30" s="85" t="s">
        <v>1309</v>
      </c>
      <c r="F30" s="85">
        <v>20</v>
      </c>
      <c r="G30" s="85" t="s">
        <v>1323</v>
      </c>
      <c r="H30" s="85">
        <v>14</v>
      </c>
      <c r="I30" s="85" t="s">
        <v>1309</v>
      </c>
      <c r="J30" s="85">
        <v>10</v>
      </c>
      <c r="K30" s="85" t="s">
        <v>1333</v>
      </c>
      <c r="L30" s="85">
        <v>5</v>
      </c>
      <c r="M30" s="85" t="s">
        <v>219</v>
      </c>
      <c r="N30" s="85">
        <v>2</v>
      </c>
      <c r="O30" s="85" t="s">
        <v>1310</v>
      </c>
      <c r="P30" s="85">
        <v>3</v>
      </c>
      <c r="Q30" s="85" t="s">
        <v>1310</v>
      </c>
      <c r="R30" s="85">
        <v>14</v>
      </c>
      <c r="S30" s="85" t="s">
        <v>1310</v>
      </c>
      <c r="T30" s="85">
        <v>2</v>
      </c>
      <c r="U30" s="85" t="s">
        <v>1350</v>
      </c>
      <c r="V30" s="85">
        <v>2</v>
      </c>
    </row>
    <row r="31" spans="1:22" ht="15">
      <c r="A31" s="85" t="s">
        <v>1306</v>
      </c>
      <c r="B31" s="85">
        <v>3526</v>
      </c>
      <c r="C31" s="85" t="s">
        <v>1313</v>
      </c>
      <c r="D31" s="85">
        <v>25</v>
      </c>
      <c r="E31" s="85" t="s">
        <v>266</v>
      </c>
      <c r="F31" s="85">
        <v>14</v>
      </c>
      <c r="G31" s="85" t="s">
        <v>246</v>
      </c>
      <c r="H31" s="85">
        <v>10</v>
      </c>
      <c r="I31" s="85" t="s">
        <v>1315</v>
      </c>
      <c r="J31" s="85">
        <v>10</v>
      </c>
      <c r="K31" s="85" t="s">
        <v>1334</v>
      </c>
      <c r="L31" s="85">
        <v>5</v>
      </c>
      <c r="M31" s="85"/>
      <c r="N31" s="85"/>
      <c r="O31" s="85" t="s">
        <v>1311</v>
      </c>
      <c r="P31" s="85">
        <v>3</v>
      </c>
      <c r="Q31" s="85" t="s">
        <v>1315</v>
      </c>
      <c r="R31" s="85">
        <v>10</v>
      </c>
      <c r="S31" s="85" t="s">
        <v>1342</v>
      </c>
      <c r="T31" s="85">
        <v>2</v>
      </c>
      <c r="U31" s="85" t="s">
        <v>1351</v>
      </c>
      <c r="V31" s="85">
        <v>2</v>
      </c>
    </row>
    <row r="32" spans="1:22" ht="15">
      <c r="A32" s="85" t="s">
        <v>1307</v>
      </c>
      <c r="B32" s="85">
        <v>1260</v>
      </c>
      <c r="C32" s="85" t="s">
        <v>1314</v>
      </c>
      <c r="D32" s="85">
        <v>17</v>
      </c>
      <c r="E32" s="85" t="s">
        <v>1313</v>
      </c>
      <c r="F32" s="85">
        <v>10</v>
      </c>
      <c r="G32" s="85" t="s">
        <v>1324</v>
      </c>
      <c r="H32" s="85">
        <v>9</v>
      </c>
      <c r="I32" s="85" t="s">
        <v>1314</v>
      </c>
      <c r="J32" s="85">
        <v>8</v>
      </c>
      <c r="K32" s="85" t="s">
        <v>1335</v>
      </c>
      <c r="L32" s="85">
        <v>5</v>
      </c>
      <c r="M32" s="85"/>
      <c r="N32" s="85"/>
      <c r="O32" s="85" t="s">
        <v>1340</v>
      </c>
      <c r="P32" s="85">
        <v>3</v>
      </c>
      <c r="Q32" s="85" t="s">
        <v>1316</v>
      </c>
      <c r="R32" s="85">
        <v>8</v>
      </c>
      <c r="S32" s="85" t="s">
        <v>1316</v>
      </c>
      <c r="T32" s="85">
        <v>2</v>
      </c>
      <c r="U32" s="85" t="s">
        <v>1344</v>
      </c>
      <c r="V32" s="85">
        <v>2</v>
      </c>
    </row>
    <row r="33" spans="1:22" ht="15">
      <c r="A33" s="85" t="s">
        <v>1308</v>
      </c>
      <c r="B33" s="85">
        <v>752</v>
      </c>
      <c r="C33" s="85" t="s">
        <v>1311</v>
      </c>
      <c r="D33" s="85">
        <v>15</v>
      </c>
      <c r="E33" s="85" t="s">
        <v>1310</v>
      </c>
      <c r="F33" s="85">
        <v>10</v>
      </c>
      <c r="G33" s="85" t="s">
        <v>245</v>
      </c>
      <c r="H33" s="85">
        <v>8</v>
      </c>
      <c r="I33" s="85" t="s">
        <v>1317</v>
      </c>
      <c r="J33" s="85">
        <v>7</v>
      </c>
      <c r="K33" s="85" t="s">
        <v>1336</v>
      </c>
      <c r="L33" s="85">
        <v>5</v>
      </c>
      <c r="M33" s="85"/>
      <c r="N33" s="85"/>
      <c r="O33" s="85" t="s">
        <v>1341</v>
      </c>
      <c r="P33" s="85">
        <v>3</v>
      </c>
      <c r="Q33" s="85" t="s">
        <v>1344</v>
      </c>
      <c r="R33" s="85">
        <v>7</v>
      </c>
      <c r="S33" s="85"/>
      <c r="T33" s="85"/>
      <c r="U33" s="85" t="s">
        <v>1352</v>
      </c>
      <c r="V33" s="85">
        <v>2</v>
      </c>
    </row>
    <row r="34" spans="1:22" ht="15">
      <c r="A34" s="85" t="s">
        <v>1309</v>
      </c>
      <c r="B34" s="85">
        <v>88</v>
      </c>
      <c r="C34" s="85" t="s">
        <v>1315</v>
      </c>
      <c r="D34" s="85">
        <v>14</v>
      </c>
      <c r="E34" s="85" t="s">
        <v>1320</v>
      </c>
      <c r="F34" s="85">
        <v>10</v>
      </c>
      <c r="G34" s="85" t="s">
        <v>1325</v>
      </c>
      <c r="H34" s="85">
        <v>8</v>
      </c>
      <c r="I34" s="85" t="s">
        <v>268</v>
      </c>
      <c r="J34" s="85">
        <v>5</v>
      </c>
      <c r="K34" s="85" t="s">
        <v>1337</v>
      </c>
      <c r="L34" s="85">
        <v>5</v>
      </c>
      <c r="M34" s="85"/>
      <c r="N34" s="85"/>
      <c r="O34" s="85" t="s">
        <v>1317</v>
      </c>
      <c r="P34" s="85">
        <v>3</v>
      </c>
      <c r="Q34" s="85" t="s">
        <v>1313</v>
      </c>
      <c r="R34" s="85">
        <v>7</v>
      </c>
      <c r="S34" s="85"/>
      <c r="T34" s="85"/>
      <c r="U34" s="85"/>
      <c r="V34" s="85"/>
    </row>
    <row r="35" spans="1:22" ht="15">
      <c r="A35" s="85" t="s">
        <v>1310</v>
      </c>
      <c r="B35" s="85">
        <v>61</v>
      </c>
      <c r="C35" s="85" t="s">
        <v>1316</v>
      </c>
      <c r="D35" s="85">
        <v>11</v>
      </c>
      <c r="E35" s="85" t="s">
        <v>1321</v>
      </c>
      <c r="F35" s="85">
        <v>10</v>
      </c>
      <c r="G35" s="85" t="s">
        <v>1326</v>
      </c>
      <c r="H35" s="85">
        <v>8</v>
      </c>
      <c r="I35" s="85" t="s">
        <v>232</v>
      </c>
      <c r="J35" s="85">
        <v>4</v>
      </c>
      <c r="K35" s="85" t="s">
        <v>257</v>
      </c>
      <c r="L35" s="85">
        <v>4</v>
      </c>
      <c r="M35" s="85"/>
      <c r="N35" s="85"/>
      <c r="O35" s="85" t="s">
        <v>1342</v>
      </c>
      <c r="P35" s="85">
        <v>3</v>
      </c>
      <c r="Q35" s="85" t="s">
        <v>1314</v>
      </c>
      <c r="R35" s="85">
        <v>7</v>
      </c>
      <c r="S35" s="85"/>
      <c r="T35" s="85"/>
      <c r="U35" s="85"/>
      <c r="V35" s="85"/>
    </row>
    <row r="36" spans="1:22" ht="15">
      <c r="A36" s="85" t="s">
        <v>1311</v>
      </c>
      <c r="B36" s="85">
        <v>51</v>
      </c>
      <c r="C36" s="85" t="s">
        <v>1317</v>
      </c>
      <c r="D36" s="85">
        <v>7</v>
      </c>
      <c r="E36" s="85" t="s">
        <v>1311</v>
      </c>
      <c r="F36" s="85">
        <v>10</v>
      </c>
      <c r="G36" s="85" t="s">
        <v>1327</v>
      </c>
      <c r="H36" s="85">
        <v>7</v>
      </c>
      <c r="I36" s="85" t="s">
        <v>1316</v>
      </c>
      <c r="J36" s="85">
        <v>4</v>
      </c>
      <c r="K36" s="85"/>
      <c r="L36" s="85"/>
      <c r="M36" s="85"/>
      <c r="N36" s="85"/>
      <c r="O36" s="85" t="s">
        <v>1309</v>
      </c>
      <c r="P36" s="85">
        <v>3</v>
      </c>
      <c r="Q36" s="85" t="s">
        <v>1311</v>
      </c>
      <c r="R36" s="85">
        <v>6</v>
      </c>
      <c r="S36" s="85"/>
      <c r="T36" s="85"/>
      <c r="U36" s="85"/>
      <c r="V36" s="85"/>
    </row>
    <row r="39" spans="1:22" ht="15" customHeight="1">
      <c r="A39" s="13" t="s">
        <v>1364</v>
      </c>
      <c r="B39" s="13" t="s">
        <v>1246</v>
      </c>
      <c r="C39" s="13" t="s">
        <v>1375</v>
      </c>
      <c r="D39" s="13" t="s">
        <v>1249</v>
      </c>
      <c r="E39" s="13" t="s">
        <v>1378</v>
      </c>
      <c r="F39" s="13" t="s">
        <v>1251</v>
      </c>
      <c r="G39" s="13" t="s">
        <v>1383</v>
      </c>
      <c r="H39" s="13" t="s">
        <v>1253</v>
      </c>
      <c r="I39" s="13" t="s">
        <v>1391</v>
      </c>
      <c r="J39" s="13" t="s">
        <v>1255</v>
      </c>
      <c r="K39" s="13" t="s">
        <v>1395</v>
      </c>
      <c r="L39" s="13" t="s">
        <v>1257</v>
      </c>
      <c r="M39" s="13" t="s">
        <v>1404</v>
      </c>
      <c r="N39" s="13" t="s">
        <v>1259</v>
      </c>
      <c r="O39" s="13" t="s">
        <v>1406</v>
      </c>
      <c r="P39" s="13" t="s">
        <v>1261</v>
      </c>
      <c r="Q39" s="13" t="s">
        <v>1410</v>
      </c>
      <c r="R39" s="13" t="s">
        <v>1263</v>
      </c>
      <c r="S39" s="13" t="s">
        <v>1412</v>
      </c>
      <c r="T39" s="13" t="s">
        <v>1265</v>
      </c>
      <c r="U39" s="13" t="s">
        <v>1416</v>
      </c>
      <c r="V39" s="13" t="s">
        <v>1266</v>
      </c>
    </row>
    <row r="40" spans="1:22" ht="15">
      <c r="A40" s="85" t="s">
        <v>1365</v>
      </c>
      <c r="B40" s="85">
        <v>543</v>
      </c>
      <c r="C40" s="85" t="s">
        <v>1365</v>
      </c>
      <c r="D40" s="85">
        <v>137</v>
      </c>
      <c r="E40" s="85" t="s">
        <v>1365</v>
      </c>
      <c r="F40" s="85">
        <v>200</v>
      </c>
      <c r="G40" s="85" t="s">
        <v>1365</v>
      </c>
      <c r="H40" s="85">
        <v>18</v>
      </c>
      <c r="I40" s="85" t="s">
        <v>1366</v>
      </c>
      <c r="J40" s="85">
        <v>78</v>
      </c>
      <c r="K40" s="85" t="s">
        <v>1396</v>
      </c>
      <c r="L40" s="85">
        <v>5</v>
      </c>
      <c r="M40" s="85" t="s">
        <v>1366</v>
      </c>
      <c r="N40" s="85">
        <v>8</v>
      </c>
      <c r="O40" s="85" t="s">
        <v>1365</v>
      </c>
      <c r="P40" s="85">
        <v>21</v>
      </c>
      <c r="Q40" s="85" t="s">
        <v>1365</v>
      </c>
      <c r="R40" s="85">
        <v>96</v>
      </c>
      <c r="S40" s="85" t="s">
        <v>1365</v>
      </c>
      <c r="T40" s="85">
        <v>22</v>
      </c>
      <c r="U40" s="85" t="s">
        <v>1417</v>
      </c>
      <c r="V40" s="85">
        <v>2</v>
      </c>
    </row>
    <row r="41" spans="1:22" ht="15">
      <c r="A41" s="85" t="s">
        <v>1366</v>
      </c>
      <c r="B41" s="85">
        <v>420</v>
      </c>
      <c r="C41" s="85" t="s">
        <v>1366</v>
      </c>
      <c r="D41" s="85">
        <v>112</v>
      </c>
      <c r="E41" s="85" t="s">
        <v>1367</v>
      </c>
      <c r="F41" s="85">
        <v>150</v>
      </c>
      <c r="G41" s="85" t="s">
        <v>1366</v>
      </c>
      <c r="H41" s="85">
        <v>13</v>
      </c>
      <c r="I41" s="85" t="s">
        <v>1367</v>
      </c>
      <c r="J41" s="85">
        <v>72</v>
      </c>
      <c r="K41" s="85" t="s">
        <v>1397</v>
      </c>
      <c r="L41" s="85">
        <v>5</v>
      </c>
      <c r="M41" s="85" t="s">
        <v>1368</v>
      </c>
      <c r="N41" s="85">
        <v>4</v>
      </c>
      <c r="O41" s="85" t="s">
        <v>1366</v>
      </c>
      <c r="P41" s="85">
        <v>21</v>
      </c>
      <c r="Q41" s="85" t="s">
        <v>1366</v>
      </c>
      <c r="R41" s="85">
        <v>70</v>
      </c>
      <c r="S41" s="85" t="s">
        <v>1366</v>
      </c>
      <c r="T41" s="85">
        <v>8</v>
      </c>
      <c r="U41" s="85" t="s">
        <v>1418</v>
      </c>
      <c r="V41" s="85">
        <v>2</v>
      </c>
    </row>
    <row r="42" spans="1:22" ht="15">
      <c r="A42" s="85" t="s">
        <v>1367</v>
      </c>
      <c r="B42" s="85">
        <v>410</v>
      </c>
      <c r="C42" s="85" t="s">
        <v>1367</v>
      </c>
      <c r="D42" s="85">
        <v>92</v>
      </c>
      <c r="E42" s="85" t="s">
        <v>1366</v>
      </c>
      <c r="F42" s="85">
        <v>110</v>
      </c>
      <c r="G42" s="85" t="s">
        <v>1367</v>
      </c>
      <c r="H42" s="85">
        <v>12</v>
      </c>
      <c r="I42" s="85" t="s">
        <v>1365</v>
      </c>
      <c r="J42" s="85">
        <v>45</v>
      </c>
      <c r="K42" s="85" t="s">
        <v>1398</v>
      </c>
      <c r="L42" s="85">
        <v>5</v>
      </c>
      <c r="M42" s="85" t="s">
        <v>1365</v>
      </c>
      <c r="N42" s="85">
        <v>4</v>
      </c>
      <c r="O42" s="85" t="s">
        <v>1368</v>
      </c>
      <c r="P42" s="85">
        <v>21</v>
      </c>
      <c r="Q42" s="85" t="s">
        <v>1367</v>
      </c>
      <c r="R42" s="85">
        <v>62</v>
      </c>
      <c r="S42" s="85" t="s">
        <v>1367</v>
      </c>
      <c r="T42" s="85">
        <v>8</v>
      </c>
      <c r="U42" s="85" t="s">
        <v>1419</v>
      </c>
      <c r="V42" s="85">
        <v>2</v>
      </c>
    </row>
    <row r="43" spans="1:22" ht="15">
      <c r="A43" s="85" t="s">
        <v>1368</v>
      </c>
      <c r="B43" s="85">
        <v>166</v>
      </c>
      <c r="C43" s="85" t="s">
        <v>1368</v>
      </c>
      <c r="D43" s="85">
        <v>55</v>
      </c>
      <c r="E43" s="85" t="s">
        <v>1368</v>
      </c>
      <c r="F43" s="85">
        <v>30</v>
      </c>
      <c r="G43" s="85" t="s">
        <v>1384</v>
      </c>
      <c r="H43" s="85">
        <v>8</v>
      </c>
      <c r="I43" s="85" t="s">
        <v>1368</v>
      </c>
      <c r="J43" s="85">
        <v>27</v>
      </c>
      <c r="K43" s="85" t="s">
        <v>1399</v>
      </c>
      <c r="L43" s="85">
        <v>5</v>
      </c>
      <c r="M43" s="85" t="s">
        <v>1367</v>
      </c>
      <c r="N43" s="85">
        <v>2</v>
      </c>
      <c r="O43" s="85" t="s">
        <v>1367</v>
      </c>
      <c r="P43" s="85">
        <v>12</v>
      </c>
      <c r="Q43" s="85" t="s">
        <v>1368</v>
      </c>
      <c r="R43" s="85">
        <v>21</v>
      </c>
      <c r="S43" s="85" t="s">
        <v>1368</v>
      </c>
      <c r="T43" s="85">
        <v>6</v>
      </c>
      <c r="U43" s="85" t="s">
        <v>1420</v>
      </c>
      <c r="V43" s="85">
        <v>2</v>
      </c>
    </row>
    <row r="44" spans="1:22" ht="15">
      <c r="A44" s="85" t="s">
        <v>1369</v>
      </c>
      <c r="B44" s="85">
        <v>52</v>
      </c>
      <c r="C44" s="85" t="s">
        <v>1374</v>
      </c>
      <c r="D44" s="85">
        <v>15</v>
      </c>
      <c r="E44" s="85" t="s">
        <v>1379</v>
      </c>
      <c r="F44" s="85">
        <v>20</v>
      </c>
      <c r="G44" s="85" t="s">
        <v>1385</v>
      </c>
      <c r="H44" s="85">
        <v>6</v>
      </c>
      <c r="I44" s="85" t="s">
        <v>1392</v>
      </c>
      <c r="J44" s="85">
        <v>12</v>
      </c>
      <c r="K44" s="85" t="s">
        <v>1400</v>
      </c>
      <c r="L44" s="85">
        <v>5</v>
      </c>
      <c r="M44" s="85" t="s">
        <v>1405</v>
      </c>
      <c r="N44" s="85">
        <v>2</v>
      </c>
      <c r="O44" s="85" t="s">
        <v>1377</v>
      </c>
      <c r="P44" s="85">
        <v>3</v>
      </c>
      <c r="Q44" s="85" t="s">
        <v>1369</v>
      </c>
      <c r="R44" s="85">
        <v>9</v>
      </c>
      <c r="S44" s="85" t="s">
        <v>1371</v>
      </c>
      <c r="T44" s="85">
        <v>4</v>
      </c>
      <c r="U44" s="85" t="s">
        <v>1421</v>
      </c>
      <c r="V44" s="85">
        <v>2</v>
      </c>
    </row>
    <row r="45" spans="1:22" ht="15">
      <c r="A45" s="85" t="s">
        <v>1370</v>
      </c>
      <c r="B45" s="85">
        <v>40</v>
      </c>
      <c r="C45" s="85" t="s">
        <v>1370</v>
      </c>
      <c r="D45" s="85">
        <v>15</v>
      </c>
      <c r="E45" s="85" t="s">
        <v>1369</v>
      </c>
      <c r="F45" s="85">
        <v>20</v>
      </c>
      <c r="G45" s="85" t="s">
        <v>1386</v>
      </c>
      <c r="H45" s="85">
        <v>5</v>
      </c>
      <c r="I45" s="85" t="s">
        <v>1372</v>
      </c>
      <c r="J45" s="85">
        <v>10</v>
      </c>
      <c r="K45" s="85" t="s">
        <v>1401</v>
      </c>
      <c r="L45" s="85">
        <v>5</v>
      </c>
      <c r="M45" s="85"/>
      <c r="N45" s="85"/>
      <c r="O45" s="85" t="s">
        <v>1370</v>
      </c>
      <c r="P45" s="85">
        <v>3</v>
      </c>
      <c r="Q45" s="85" t="s">
        <v>1370</v>
      </c>
      <c r="R45" s="85">
        <v>8</v>
      </c>
      <c r="S45" s="85" t="s">
        <v>1377</v>
      </c>
      <c r="T45" s="85">
        <v>2</v>
      </c>
      <c r="U45" s="85" t="s">
        <v>1422</v>
      </c>
      <c r="V45" s="85">
        <v>2</v>
      </c>
    </row>
    <row r="46" spans="1:22" ht="15">
      <c r="A46" s="85" t="s">
        <v>1371</v>
      </c>
      <c r="B46" s="85">
        <v>39</v>
      </c>
      <c r="C46" s="85" t="s">
        <v>1371</v>
      </c>
      <c r="D46" s="85">
        <v>13</v>
      </c>
      <c r="E46" s="85" t="s">
        <v>1380</v>
      </c>
      <c r="F46" s="85">
        <v>10</v>
      </c>
      <c r="G46" s="85" t="s">
        <v>1387</v>
      </c>
      <c r="H46" s="85">
        <v>5</v>
      </c>
      <c r="I46" s="85" t="s">
        <v>1373</v>
      </c>
      <c r="J46" s="85">
        <v>7</v>
      </c>
      <c r="K46" s="85" t="s">
        <v>1402</v>
      </c>
      <c r="L46" s="85">
        <v>5</v>
      </c>
      <c r="M46" s="85"/>
      <c r="N46" s="85"/>
      <c r="O46" s="85" t="s">
        <v>1407</v>
      </c>
      <c r="P46" s="85">
        <v>3</v>
      </c>
      <c r="Q46" s="85" t="s">
        <v>1411</v>
      </c>
      <c r="R46" s="85">
        <v>6</v>
      </c>
      <c r="S46" s="85" t="s">
        <v>1370</v>
      </c>
      <c r="T46" s="85">
        <v>2</v>
      </c>
      <c r="U46" s="85"/>
      <c r="V46" s="85"/>
    </row>
    <row r="47" spans="1:22" ht="15">
      <c r="A47" s="85" t="s">
        <v>1372</v>
      </c>
      <c r="B47" s="85">
        <v>32</v>
      </c>
      <c r="C47" s="85" t="s">
        <v>1376</v>
      </c>
      <c r="D47" s="85">
        <v>13</v>
      </c>
      <c r="E47" s="85" t="s">
        <v>1381</v>
      </c>
      <c r="F47" s="85">
        <v>10</v>
      </c>
      <c r="G47" s="85" t="s">
        <v>1388</v>
      </c>
      <c r="H47" s="85">
        <v>5</v>
      </c>
      <c r="I47" s="85" t="s">
        <v>1393</v>
      </c>
      <c r="J47" s="85">
        <v>7</v>
      </c>
      <c r="K47" s="85" t="s">
        <v>1403</v>
      </c>
      <c r="L47" s="85">
        <v>4</v>
      </c>
      <c r="M47" s="85"/>
      <c r="N47" s="85"/>
      <c r="O47" s="85" t="s">
        <v>1408</v>
      </c>
      <c r="P47" s="85">
        <v>3</v>
      </c>
      <c r="Q47" s="85" t="s">
        <v>1408</v>
      </c>
      <c r="R47" s="85">
        <v>6</v>
      </c>
      <c r="S47" s="85" t="s">
        <v>1413</v>
      </c>
      <c r="T47" s="85">
        <v>2</v>
      </c>
      <c r="U47" s="85"/>
      <c r="V47" s="85"/>
    </row>
    <row r="48" spans="1:22" ht="15">
      <c r="A48" s="85" t="s">
        <v>1373</v>
      </c>
      <c r="B48" s="85">
        <v>30</v>
      </c>
      <c r="C48" s="85" t="s">
        <v>1377</v>
      </c>
      <c r="D48" s="85">
        <v>12</v>
      </c>
      <c r="E48" s="85" t="s">
        <v>1382</v>
      </c>
      <c r="F48" s="85">
        <v>10</v>
      </c>
      <c r="G48" s="85" t="s">
        <v>1389</v>
      </c>
      <c r="H48" s="85">
        <v>5</v>
      </c>
      <c r="I48" s="85" t="s">
        <v>1369</v>
      </c>
      <c r="J48" s="85">
        <v>6</v>
      </c>
      <c r="K48" s="85"/>
      <c r="L48" s="85"/>
      <c r="M48" s="85"/>
      <c r="N48" s="85"/>
      <c r="O48" s="85" t="s">
        <v>1392</v>
      </c>
      <c r="P48" s="85">
        <v>3</v>
      </c>
      <c r="Q48" s="85" t="s">
        <v>1376</v>
      </c>
      <c r="R48" s="85">
        <v>6</v>
      </c>
      <c r="S48" s="85" t="s">
        <v>1414</v>
      </c>
      <c r="T48" s="85">
        <v>2</v>
      </c>
      <c r="U48" s="85"/>
      <c r="V48" s="85"/>
    </row>
    <row r="49" spans="1:22" ht="15">
      <c r="A49" s="85" t="s">
        <v>1374</v>
      </c>
      <c r="B49" s="85">
        <v>28</v>
      </c>
      <c r="C49" s="85" t="s">
        <v>1369</v>
      </c>
      <c r="D49" s="85">
        <v>12</v>
      </c>
      <c r="E49" s="85" t="s">
        <v>1374</v>
      </c>
      <c r="F49" s="85">
        <v>10</v>
      </c>
      <c r="G49" s="85" t="s">
        <v>1390</v>
      </c>
      <c r="H49" s="85">
        <v>5</v>
      </c>
      <c r="I49" s="85" t="s">
        <v>1394</v>
      </c>
      <c r="J49" s="85">
        <v>5</v>
      </c>
      <c r="K49" s="85"/>
      <c r="L49" s="85"/>
      <c r="M49" s="85"/>
      <c r="N49" s="85"/>
      <c r="O49" s="85" t="s">
        <v>1409</v>
      </c>
      <c r="P49" s="85">
        <v>3</v>
      </c>
      <c r="Q49" s="85" t="s">
        <v>1371</v>
      </c>
      <c r="R49" s="85">
        <v>5</v>
      </c>
      <c r="S49" s="85" t="s">
        <v>1415</v>
      </c>
      <c r="T49" s="85">
        <v>2</v>
      </c>
      <c r="U49" s="85"/>
      <c r="V49" s="85"/>
    </row>
    <row r="52" spans="1:22" ht="15" customHeight="1">
      <c r="A52" s="13" t="s">
        <v>1434</v>
      </c>
      <c r="B52" s="13" t="s">
        <v>1246</v>
      </c>
      <c r="C52" s="78" t="s">
        <v>1436</v>
      </c>
      <c r="D52" s="78" t="s">
        <v>1249</v>
      </c>
      <c r="E52" s="78" t="s">
        <v>1437</v>
      </c>
      <c r="F52" s="78" t="s">
        <v>1251</v>
      </c>
      <c r="G52" s="13" t="s">
        <v>1440</v>
      </c>
      <c r="H52" s="13" t="s">
        <v>1253</v>
      </c>
      <c r="I52" s="13" t="s">
        <v>1442</v>
      </c>
      <c r="J52" s="13" t="s">
        <v>1255</v>
      </c>
      <c r="K52" s="78" t="s">
        <v>1444</v>
      </c>
      <c r="L52" s="78" t="s">
        <v>1257</v>
      </c>
      <c r="M52" s="13" t="s">
        <v>1446</v>
      </c>
      <c r="N52" s="13" t="s">
        <v>1259</v>
      </c>
      <c r="O52" s="78" t="s">
        <v>1448</v>
      </c>
      <c r="P52" s="78" t="s">
        <v>1261</v>
      </c>
      <c r="Q52" s="78" t="s">
        <v>1450</v>
      </c>
      <c r="R52" s="78" t="s">
        <v>1263</v>
      </c>
      <c r="S52" s="78" t="s">
        <v>1452</v>
      </c>
      <c r="T52" s="78" t="s">
        <v>1265</v>
      </c>
      <c r="U52" s="78" t="s">
        <v>1454</v>
      </c>
      <c r="V52" s="78" t="s">
        <v>1266</v>
      </c>
    </row>
    <row r="53" spans="1:22" ht="15">
      <c r="A53" s="78" t="s">
        <v>246</v>
      </c>
      <c r="B53" s="78">
        <v>6</v>
      </c>
      <c r="C53" s="78"/>
      <c r="D53" s="78"/>
      <c r="E53" s="78"/>
      <c r="F53" s="78"/>
      <c r="G53" s="78" t="s">
        <v>246</v>
      </c>
      <c r="H53" s="78">
        <v>6</v>
      </c>
      <c r="I53" s="78" t="s">
        <v>232</v>
      </c>
      <c r="J53" s="78">
        <v>3</v>
      </c>
      <c r="K53" s="78"/>
      <c r="L53" s="78"/>
      <c r="M53" s="78" t="s">
        <v>222</v>
      </c>
      <c r="N53" s="78">
        <v>1</v>
      </c>
      <c r="O53" s="78"/>
      <c r="P53" s="78"/>
      <c r="Q53" s="78"/>
      <c r="R53" s="78"/>
      <c r="S53" s="78"/>
      <c r="T53" s="78"/>
      <c r="U53" s="78"/>
      <c r="V53" s="78"/>
    </row>
    <row r="54" spans="1:22" ht="15">
      <c r="A54" s="78" t="s">
        <v>247</v>
      </c>
      <c r="B54" s="78">
        <v>3</v>
      </c>
      <c r="C54" s="78"/>
      <c r="D54" s="78"/>
      <c r="E54" s="78"/>
      <c r="F54" s="78"/>
      <c r="G54" s="78" t="s">
        <v>247</v>
      </c>
      <c r="H54" s="78">
        <v>3</v>
      </c>
      <c r="I54" s="78"/>
      <c r="J54" s="78"/>
      <c r="K54" s="78"/>
      <c r="L54" s="78"/>
      <c r="M54" s="78" t="s">
        <v>223</v>
      </c>
      <c r="N54" s="78">
        <v>1</v>
      </c>
      <c r="O54" s="78"/>
      <c r="P54" s="78"/>
      <c r="Q54" s="78"/>
      <c r="R54" s="78"/>
      <c r="S54" s="78"/>
      <c r="T54" s="78"/>
      <c r="U54" s="78"/>
      <c r="V54" s="78"/>
    </row>
    <row r="55" spans="1:22" ht="15">
      <c r="A55" s="78" t="s">
        <v>232</v>
      </c>
      <c r="B55" s="78">
        <v>3</v>
      </c>
      <c r="C55" s="78"/>
      <c r="D55" s="78"/>
      <c r="E55" s="78"/>
      <c r="F55" s="78"/>
      <c r="G55" s="78" t="s">
        <v>268</v>
      </c>
      <c r="H55" s="78">
        <v>1</v>
      </c>
      <c r="I55" s="78"/>
      <c r="J55" s="78"/>
      <c r="K55" s="78"/>
      <c r="L55" s="78"/>
      <c r="M55" s="78" t="s">
        <v>278</v>
      </c>
      <c r="N55" s="78">
        <v>1</v>
      </c>
      <c r="O55" s="78"/>
      <c r="P55" s="78"/>
      <c r="Q55" s="78"/>
      <c r="R55" s="78"/>
      <c r="S55" s="78"/>
      <c r="T55" s="78"/>
      <c r="U55" s="78"/>
      <c r="V55" s="78"/>
    </row>
    <row r="56" spans="1:22" ht="15">
      <c r="A56" s="78" t="s">
        <v>268</v>
      </c>
      <c r="B56" s="78">
        <v>1</v>
      </c>
      <c r="C56" s="78"/>
      <c r="D56" s="78"/>
      <c r="E56" s="78"/>
      <c r="F56" s="78"/>
      <c r="G56" s="78"/>
      <c r="H56" s="78"/>
      <c r="I56" s="78"/>
      <c r="J56" s="78"/>
      <c r="K56" s="78"/>
      <c r="L56" s="78"/>
      <c r="M56" s="78"/>
      <c r="N56" s="78"/>
      <c r="O56" s="78"/>
      <c r="P56" s="78"/>
      <c r="Q56" s="78"/>
      <c r="R56" s="78"/>
      <c r="S56" s="78"/>
      <c r="T56" s="78"/>
      <c r="U56" s="78"/>
      <c r="V56" s="78"/>
    </row>
    <row r="57" spans="1:22" ht="15">
      <c r="A57" s="78" t="s">
        <v>222</v>
      </c>
      <c r="B57" s="78">
        <v>1</v>
      </c>
      <c r="C57" s="78"/>
      <c r="D57" s="78"/>
      <c r="E57" s="78"/>
      <c r="F57" s="78"/>
      <c r="G57" s="78"/>
      <c r="H57" s="78"/>
      <c r="I57" s="78"/>
      <c r="J57" s="78"/>
      <c r="K57" s="78"/>
      <c r="L57" s="78"/>
      <c r="M57" s="78"/>
      <c r="N57" s="78"/>
      <c r="O57" s="78"/>
      <c r="P57" s="78"/>
      <c r="Q57" s="78"/>
      <c r="R57" s="78"/>
      <c r="S57" s="78"/>
      <c r="T57" s="78"/>
      <c r="U57" s="78"/>
      <c r="V57" s="78"/>
    </row>
    <row r="58" spans="1:22" ht="15">
      <c r="A58" s="78" t="s">
        <v>223</v>
      </c>
      <c r="B58" s="78">
        <v>1</v>
      </c>
      <c r="C58" s="78"/>
      <c r="D58" s="78"/>
      <c r="E58" s="78"/>
      <c r="F58" s="78"/>
      <c r="G58" s="78"/>
      <c r="H58" s="78"/>
      <c r="I58" s="78"/>
      <c r="J58" s="78"/>
      <c r="K58" s="78"/>
      <c r="L58" s="78"/>
      <c r="M58" s="78"/>
      <c r="N58" s="78"/>
      <c r="O58" s="78"/>
      <c r="P58" s="78"/>
      <c r="Q58" s="78"/>
      <c r="R58" s="78"/>
      <c r="S58" s="78"/>
      <c r="T58" s="78"/>
      <c r="U58" s="78"/>
      <c r="V58" s="78"/>
    </row>
    <row r="59" spans="1:22" ht="15">
      <c r="A59" s="78" t="s">
        <v>278</v>
      </c>
      <c r="B59" s="78">
        <v>1</v>
      </c>
      <c r="C59" s="78"/>
      <c r="D59" s="78"/>
      <c r="E59" s="78"/>
      <c r="F59" s="78"/>
      <c r="G59" s="78"/>
      <c r="H59" s="78"/>
      <c r="I59" s="78"/>
      <c r="J59" s="78"/>
      <c r="K59" s="78"/>
      <c r="L59" s="78"/>
      <c r="M59" s="78"/>
      <c r="N59" s="78"/>
      <c r="O59" s="78"/>
      <c r="P59" s="78"/>
      <c r="Q59" s="78"/>
      <c r="R59" s="78"/>
      <c r="S59" s="78"/>
      <c r="T59" s="78"/>
      <c r="U59" s="78"/>
      <c r="V59" s="78"/>
    </row>
    <row r="62" spans="1:22" ht="15" customHeight="1">
      <c r="A62" s="13" t="s">
        <v>1435</v>
      </c>
      <c r="B62" s="13" t="s">
        <v>1246</v>
      </c>
      <c r="C62" s="78" t="s">
        <v>1438</v>
      </c>
      <c r="D62" s="78" t="s">
        <v>1249</v>
      </c>
      <c r="E62" s="13" t="s">
        <v>1439</v>
      </c>
      <c r="F62" s="13" t="s">
        <v>1251</v>
      </c>
      <c r="G62" s="13" t="s">
        <v>1441</v>
      </c>
      <c r="H62" s="13" t="s">
        <v>1253</v>
      </c>
      <c r="I62" s="13" t="s">
        <v>1443</v>
      </c>
      <c r="J62" s="13" t="s">
        <v>1255</v>
      </c>
      <c r="K62" s="13" t="s">
        <v>1445</v>
      </c>
      <c r="L62" s="13" t="s">
        <v>1257</v>
      </c>
      <c r="M62" s="13" t="s">
        <v>1447</v>
      </c>
      <c r="N62" s="13" t="s">
        <v>1259</v>
      </c>
      <c r="O62" s="13" t="s">
        <v>1449</v>
      </c>
      <c r="P62" s="13" t="s">
        <v>1261</v>
      </c>
      <c r="Q62" s="13" t="s">
        <v>1451</v>
      </c>
      <c r="R62" s="13" t="s">
        <v>1263</v>
      </c>
      <c r="S62" s="13" t="s">
        <v>1453</v>
      </c>
      <c r="T62" s="13" t="s">
        <v>1265</v>
      </c>
      <c r="U62" s="13" t="s">
        <v>1455</v>
      </c>
      <c r="V62" s="13" t="s">
        <v>1266</v>
      </c>
    </row>
    <row r="63" spans="1:22" ht="15">
      <c r="A63" s="78" t="s">
        <v>268</v>
      </c>
      <c r="B63" s="78">
        <v>21</v>
      </c>
      <c r="C63" s="78"/>
      <c r="D63" s="78"/>
      <c r="E63" s="78" t="s">
        <v>266</v>
      </c>
      <c r="F63" s="78">
        <v>14</v>
      </c>
      <c r="G63" s="78" t="s">
        <v>268</v>
      </c>
      <c r="H63" s="78">
        <v>14</v>
      </c>
      <c r="I63" s="78" t="s">
        <v>268</v>
      </c>
      <c r="J63" s="78">
        <v>5</v>
      </c>
      <c r="K63" s="78" t="s">
        <v>257</v>
      </c>
      <c r="L63" s="78">
        <v>4</v>
      </c>
      <c r="M63" s="78" t="s">
        <v>219</v>
      </c>
      <c r="N63" s="78">
        <v>2</v>
      </c>
      <c r="O63" s="78" t="s">
        <v>239</v>
      </c>
      <c r="P63" s="78">
        <v>2</v>
      </c>
      <c r="Q63" s="78" t="s">
        <v>275</v>
      </c>
      <c r="R63" s="78">
        <v>1</v>
      </c>
      <c r="S63" s="78" t="s">
        <v>251</v>
      </c>
      <c r="T63" s="78">
        <v>1</v>
      </c>
      <c r="U63" s="78" t="s">
        <v>216</v>
      </c>
      <c r="V63" s="78">
        <v>1</v>
      </c>
    </row>
    <row r="64" spans="1:22" ht="15">
      <c r="A64" s="78" t="s">
        <v>266</v>
      </c>
      <c r="B64" s="78">
        <v>14</v>
      </c>
      <c r="C64" s="78"/>
      <c r="D64" s="78"/>
      <c r="E64" s="78"/>
      <c r="F64" s="78"/>
      <c r="G64" s="78" t="s">
        <v>245</v>
      </c>
      <c r="H64" s="78">
        <v>8</v>
      </c>
      <c r="I64" s="78" t="s">
        <v>231</v>
      </c>
      <c r="J64" s="78">
        <v>2</v>
      </c>
      <c r="K64" s="78"/>
      <c r="L64" s="78"/>
      <c r="M64" s="78" t="s">
        <v>268</v>
      </c>
      <c r="N64" s="78">
        <v>2</v>
      </c>
      <c r="O64" s="78"/>
      <c r="P64" s="78"/>
      <c r="Q64" s="78"/>
      <c r="R64" s="78"/>
      <c r="S64" s="78"/>
      <c r="T64" s="78"/>
      <c r="U64" s="78"/>
      <c r="V64" s="78"/>
    </row>
    <row r="65" spans="1:22" ht="15">
      <c r="A65" s="78" t="s">
        <v>245</v>
      </c>
      <c r="B65" s="78">
        <v>8</v>
      </c>
      <c r="C65" s="78"/>
      <c r="D65" s="78"/>
      <c r="E65" s="78"/>
      <c r="F65" s="78"/>
      <c r="G65" s="78" t="s">
        <v>246</v>
      </c>
      <c r="H65" s="78">
        <v>4</v>
      </c>
      <c r="I65" s="78" t="s">
        <v>232</v>
      </c>
      <c r="J65" s="78">
        <v>1</v>
      </c>
      <c r="K65" s="78"/>
      <c r="L65" s="78"/>
      <c r="M65" s="78" t="s">
        <v>277</v>
      </c>
      <c r="N65" s="78">
        <v>1</v>
      </c>
      <c r="O65" s="78"/>
      <c r="P65" s="78"/>
      <c r="Q65" s="78"/>
      <c r="R65" s="78"/>
      <c r="S65" s="78"/>
      <c r="T65" s="78"/>
      <c r="U65" s="78"/>
      <c r="V65" s="78"/>
    </row>
    <row r="66" spans="1:22" ht="15">
      <c r="A66" s="78" t="s">
        <v>257</v>
      </c>
      <c r="B66" s="78">
        <v>4</v>
      </c>
      <c r="C66" s="78"/>
      <c r="D66" s="78"/>
      <c r="E66" s="78"/>
      <c r="F66" s="78"/>
      <c r="G66" s="78"/>
      <c r="H66" s="78"/>
      <c r="I66" s="78"/>
      <c r="J66" s="78"/>
      <c r="K66" s="78"/>
      <c r="L66" s="78"/>
      <c r="M66" s="78"/>
      <c r="N66" s="78"/>
      <c r="O66" s="78"/>
      <c r="P66" s="78"/>
      <c r="Q66" s="78"/>
      <c r="R66" s="78"/>
      <c r="S66" s="78"/>
      <c r="T66" s="78"/>
      <c r="U66" s="78"/>
      <c r="V66" s="78"/>
    </row>
    <row r="67" spans="1:22" ht="15">
      <c r="A67" s="78" t="s">
        <v>246</v>
      </c>
      <c r="B67" s="78">
        <v>4</v>
      </c>
      <c r="C67" s="78"/>
      <c r="D67" s="78"/>
      <c r="E67" s="78"/>
      <c r="F67" s="78"/>
      <c r="G67" s="78"/>
      <c r="H67" s="78"/>
      <c r="I67" s="78"/>
      <c r="J67" s="78"/>
      <c r="K67" s="78"/>
      <c r="L67" s="78"/>
      <c r="M67" s="78"/>
      <c r="N67" s="78"/>
      <c r="O67" s="78"/>
      <c r="P67" s="78"/>
      <c r="Q67" s="78"/>
      <c r="R67" s="78"/>
      <c r="S67" s="78"/>
      <c r="T67" s="78"/>
      <c r="U67" s="78"/>
      <c r="V67" s="78"/>
    </row>
    <row r="68" spans="1:22" ht="15">
      <c r="A68" s="78" t="s">
        <v>239</v>
      </c>
      <c r="B68" s="78">
        <v>2</v>
      </c>
      <c r="C68" s="78"/>
      <c r="D68" s="78"/>
      <c r="E68" s="78"/>
      <c r="F68" s="78"/>
      <c r="G68" s="78"/>
      <c r="H68" s="78"/>
      <c r="I68" s="78"/>
      <c r="J68" s="78"/>
      <c r="K68" s="78"/>
      <c r="L68" s="78"/>
      <c r="M68" s="78"/>
      <c r="N68" s="78"/>
      <c r="O68" s="78"/>
      <c r="P68" s="78"/>
      <c r="Q68" s="78"/>
      <c r="R68" s="78"/>
      <c r="S68" s="78"/>
      <c r="T68" s="78"/>
      <c r="U68" s="78"/>
      <c r="V68" s="78"/>
    </row>
    <row r="69" spans="1:22" ht="15">
      <c r="A69" s="78" t="s">
        <v>231</v>
      </c>
      <c r="B69" s="78">
        <v>2</v>
      </c>
      <c r="C69" s="78"/>
      <c r="D69" s="78"/>
      <c r="E69" s="78"/>
      <c r="F69" s="78"/>
      <c r="G69" s="78"/>
      <c r="H69" s="78"/>
      <c r="I69" s="78"/>
      <c r="J69" s="78"/>
      <c r="K69" s="78"/>
      <c r="L69" s="78"/>
      <c r="M69" s="78"/>
      <c r="N69" s="78"/>
      <c r="O69" s="78"/>
      <c r="P69" s="78"/>
      <c r="Q69" s="78"/>
      <c r="R69" s="78"/>
      <c r="S69" s="78"/>
      <c r="T69" s="78"/>
      <c r="U69" s="78"/>
      <c r="V69" s="78"/>
    </row>
    <row r="70" spans="1:22" ht="15">
      <c r="A70" s="78" t="s">
        <v>219</v>
      </c>
      <c r="B70" s="78">
        <v>2</v>
      </c>
      <c r="C70" s="78"/>
      <c r="D70" s="78"/>
      <c r="E70" s="78"/>
      <c r="F70" s="78"/>
      <c r="G70" s="78"/>
      <c r="H70" s="78"/>
      <c r="I70" s="78"/>
      <c r="J70" s="78"/>
      <c r="K70" s="78"/>
      <c r="L70" s="78"/>
      <c r="M70" s="78"/>
      <c r="N70" s="78"/>
      <c r="O70" s="78"/>
      <c r="P70" s="78"/>
      <c r="Q70" s="78"/>
      <c r="R70" s="78"/>
      <c r="S70" s="78"/>
      <c r="T70" s="78"/>
      <c r="U70" s="78"/>
      <c r="V70" s="78"/>
    </row>
    <row r="71" spans="1:22" ht="15">
      <c r="A71" s="78" t="s">
        <v>275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232</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1463</v>
      </c>
      <c r="B75" s="13" t="s">
        <v>1246</v>
      </c>
      <c r="C75" s="13" t="s">
        <v>1464</v>
      </c>
      <c r="D75" s="13" t="s">
        <v>1249</v>
      </c>
      <c r="E75" s="13" t="s">
        <v>1465</v>
      </c>
      <c r="F75" s="13" t="s">
        <v>1251</v>
      </c>
      <c r="G75" s="13" t="s">
        <v>1466</v>
      </c>
      <c r="H75" s="13" t="s">
        <v>1253</v>
      </c>
      <c r="I75" s="13" t="s">
        <v>1467</v>
      </c>
      <c r="J75" s="13" t="s">
        <v>1255</v>
      </c>
      <c r="K75" s="13" t="s">
        <v>1468</v>
      </c>
      <c r="L75" s="13" t="s">
        <v>1257</v>
      </c>
      <c r="M75" s="13" t="s">
        <v>1469</v>
      </c>
      <c r="N75" s="13" t="s">
        <v>1259</v>
      </c>
      <c r="O75" s="13" t="s">
        <v>1470</v>
      </c>
      <c r="P75" s="13" t="s">
        <v>1261</v>
      </c>
      <c r="Q75" s="13" t="s">
        <v>1471</v>
      </c>
      <c r="R75" s="13" t="s">
        <v>1263</v>
      </c>
      <c r="S75" s="13" t="s">
        <v>1472</v>
      </c>
      <c r="T75" s="13" t="s">
        <v>1265</v>
      </c>
      <c r="U75" s="13" t="s">
        <v>1473</v>
      </c>
      <c r="V75" s="13" t="s">
        <v>1266</v>
      </c>
    </row>
    <row r="76" spans="1:22" ht="15">
      <c r="A76" s="114" t="s">
        <v>254</v>
      </c>
      <c r="B76" s="78">
        <v>208606</v>
      </c>
      <c r="C76" s="114" t="s">
        <v>272</v>
      </c>
      <c r="D76" s="78">
        <v>102493</v>
      </c>
      <c r="E76" s="114" t="s">
        <v>235</v>
      </c>
      <c r="F76" s="78">
        <v>64316</v>
      </c>
      <c r="G76" s="114" t="s">
        <v>245</v>
      </c>
      <c r="H76" s="78">
        <v>61075</v>
      </c>
      <c r="I76" s="114" t="s">
        <v>232</v>
      </c>
      <c r="J76" s="78">
        <v>84155</v>
      </c>
      <c r="K76" s="114" t="s">
        <v>254</v>
      </c>
      <c r="L76" s="78">
        <v>208606</v>
      </c>
      <c r="M76" s="114" t="s">
        <v>277</v>
      </c>
      <c r="N76" s="78">
        <v>160303</v>
      </c>
      <c r="O76" s="114" t="s">
        <v>230</v>
      </c>
      <c r="P76" s="78">
        <v>59926</v>
      </c>
      <c r="Q76" s="114" t="s">
        <v>276</v>
      </c>
      <c r="R76" s="78">
        <v>28520</v>
      </c>
      <c r="S76" s="114" t="s">
        <v>251</v>
      </c>
      <c r="T76" s="78">
        <v>12175</v>
      </c>
      <c r="U76" s="114" t="s">
        <v>216</v>
      </c>
      <c r="V76" s="78">
        <v>120080</v>
      </c>
    </row>
    <row r="77" spans="1:22" ht="15">
      <c r="A77" s="114" t="s">
        <v>277</v>
      </c>
      <c r="B77" s="78">
        <v>160303</v>
      </c>
      <c r="C77" s="114" t="s">
        <v>260</v>
      </c>
      <c r="D77" s="78">
        <v>20550</v>
      </c>
      <c r="E77" s="114" t="s">
        <v>238</v>
      </c>
      <c r="F77" s="78">
        <v>30714</v>
      </c>
      <c r="G77" s="114" t="s">
        <v>241</v>
      </c>
      <c r="H77" s="78">
        <v>33070</v>
      </c>
      <c r="I77" s="114" t="s">
        <v>231</v>
      </c>
      <c r="J77" s="78">
        <v>37007</v>
      </c>
      <c r="K77" s="114" t="s">
        <v>258</v>
      </c>
      <c r="L77" s="78">
        <v>82468</v>
      </c>
      <c r="M77" s="114" t="s">
        <v>222</v>
      </c>
      <c r="N77" s="78">
        <v>137188</v>
      </c>
      <c r="O77" s="114" t="s">
        <v>240</v>
      </c>
      <c r="P77" s="78">
        <v>48540</v>
      </c>
      <c r="Q77" s="114" t="s">
        <v>275</v>
      </c>
      <c r="R77" s="78">
        <v>15631</v>
      </c>
      <c r="S77" s="114" t="s">
        <v>225</v>
      </c>
      <c r="T77" s="78">
        <v>4719</v>
      </c>
      <c r="U77" s="114" t="s">
        <v>217</v>
      </c>
      <c r="V77" s="78">
        <v>40692</v>
      </c>
    </row>
    <row r="78" spans="1:22" ht="15">
      <c r="A78" s="114" t="s">
        <v>222</v>
      </c>
      <c r="B78" s="78">
        <v>137188</v>
      </c>
      <c r="C78" s="114" t="s">
        <v>256</v>
      </c>
      <c r="D78" s="78">
        <v>12525</v>
      </c>
      <c r="E78" s="114" t="s">
        <v>236</v>
      </c>
      <c r="F78" s="78">
        <v>17921</v>
      </c>
      <c r="G78" s="114" t="s">
        <v>247</v>
      </c>
      <c r="H78" s="78">
        <v>26869</v>
      </c>
      <c r="I78" s="114" t="s">
        <v>228</v>
      </c>
      <c r="J78" s="78">
        <v>24883</v>
      </c>
      <c r="K78" s="114" t="s">
        <v>255</v>
      </c>
      <c r="L78" s="78">
        <v>3079</v>
      </c>
      <c r="M78" s="114" t="s">
        <v>219</v>
      </c>
      <c r="N78" s="78">
        <v>18305</v>
      </c>
      <c r="O78" s="114" t="s">
        <v>239</v>
      </c>
      <c r="P78" s="78">
        <v>31991</v>
      </c>
      <c r="Q78" s="114"/>
      <c r="R78" s="78"/>
      <c r="S78" s="114"/>
      <c r="T78" s="78"/>
      <c r="U78" s="114"/>
      <c r="V78" s="78"/>
    </row>
    <row r="79" spans="1:22" ht="15">
      <c r="A79" s="114" t="s">
        <v>216</v>
      </c>
      <c r="B79" s="78">
        <v>120080</v>
      </c>
      <c r="C79" s="114" t="s">
        <v>274</v>
      </c>
      <c r="D79" s="78">
        <v>11158</v>
      </c>
      <c r="E79" s="114" t="s">
        <v>263</v>
      </c>
      <c r="F79" s="78">
        <v>17489</v>
      </c>
      <c r="G79" s="114" t="s">
        <v>242</v>
      </c>
      <c r="H79" s="78">
        <v>21685</v>
      </c>
      <c r="I79" s="114" t="s">
        <v>229</v>
      </c>
      <c r="J79" s="78">
        <v>2643</v>
      </c>
      <c r="K79" s="114" t="s">
        <v>253</v>
      </c>
      <c r="L79" s="78">
        <v>1408</v>
      </c>
      <c r="M79" s="114" t="s">
        <v>278</v>
      </c>
      <c r="N79" s="78">
        <v>160</v>
      </c>
      <c r="O79" s="114"/>
      <c r="P79" s="78"/>
      <c r="Q79" s="114"/>
      <c r="R79" s="78"/>
      <c r="S79" s="114"/>
      <c r="T79" s="78"/>
      <c r="U79" s="114"/>
      <c r="V79" s="78"/>
    </row>
    <row r="80" spans="1:22" ht="15">
      <c r="A80" s="114" t="s">
        <v>272</v>
      </c>
      <c r="B80" s="78">
        <v>102493</v>
      </c>
      <c r="C80" s="114" t="s">
        <v>234</v>
      </c>
      <c r="D80" s="78">
        <v>9625</v>
      </c>
      <c r="E80" s="114" t="s">
        <v>264</v>
      </c>
      <c r="F80" s="78">
        <v>15623</v>
      </c>
      <c r="G80" s="114" t="s">
        <v>243</v>
      </c>
      <c r="H80" s="78">
        <v>19171</v>
      </c>
      <c r="I80" s="114" t="s">
        <v>226</v>
      </c>
      <c r="J80" s="78">
        <v>1888</v>
      </c>
      <c r="K80" s="114" t="s">
        <v>257</v>
      </c>
      <c r="L80" s="78">
        <v>307</v>
      </c>
      <c r="M80" s="114" t="s">
        <v>223</v>
      </c>
      <c r="N80" s="78">
        <v>140</v>
      </c>
      <c r="O80" s="114"/>
      <c r="P80" s="78"/>
      <c r="Q80" s="114"/>
      <c r="R80" s="78"/>
      <c r="S80" s="114"/>
      <c r="T80" s="78"/>
      <c r="U80" s="114"/>
      <c r="V80" s="78"/>
    </row>
    <row r="81" spans="1:22" ht="15">
      <c r="A81" s="114" t="s">
        <v>232</v>
      </c>
      <c r="B81" s="78">
        <v>84155</v>
      </c>
      <c r="C81" s="114" t="s">
        <v>218</v>
      </c>
      <c r="D81" s="78">
        <v>7001</v>
      </c>
      <c r="E81" s="114" t="s">
        <v>237</v>
      </c>
      <c r="F81" s="78">
        <v>12998</v>
      </c>
      <c r="G81" s="114" t="s">
        <v>268</v>
      </c>
      <c r="H81" s="78">
        <v>11110</v>
      </c>
      <c r="I81" s="114" t="s">
        <v>233</v>
      </c>
      <c r="J81" s="78">
        <v>216</v>
      </c>
      <c r="K81" s="114"/>
      <c r="L81" s="78"/>
      <c r="M81" s="114"/>
      <c r="N81" s="78"/>
      <c r="O81" s="114"/>
      <c r="P81" s="78"/>
      <c r="Q81" s="114"/>
      <c r="R81" s="78"/>
      <c r="S81" s="114"/>
      <c r="T81" s="78"/>
      <c r="U81" s="114"/>
      <c r="V81" s="78"/>
    </row>
    <row r="82" spans="1:22" ht="15">
      <c r="A82" s="114" t="s">
        <v>258</v>
      </c>
      <c r="B82" s="78">
        <v>82468</v>
      </c>
      <c r="C82" s="114" t="s">
        <v>271</v>
      </c>
      <c r="D82" s="78">
        <v>6385</v>
      </c>
      <c r="E82" s="114" t="s">
        <v>262</v>
      </c>
      <c r="F82" s="78">
        <v>3667</v>
      </c>
      <c r="G82" s="114" t="s">
        <v>246</v>
      </c>
      <c r="H82" s="78">
        <v>3120</v>
      </c>
      <c r="I82" s="114" t="s">
        <v>227</v>
      </c>
      <c r="J82" s="78">
        <v>207</v>
      </c>
      <c r="K82" s="114"/>
      <c r="L82" s="78"/>
      <c r="M82" s="114"/>
      <c r="N82" s="78"/>
      <c r="O82" s="114"/>
      <c r="P82" s="78"/>
      <c r="Q82" s="114"/>
      <c r="R82" s="78"/>
      <c r="S82" s="114"/>
      <c r="T82" s="78"/>
      <c r="U82" s="114"/>
      <c r="V82" s="78"/>
    </row>
    <row r="83" spans="1:22" ht="15">
      <c r="A83" s="114" t="s">
        <v>235</v>
      </c>
      <c r="B83" s="78">
        <v>64316</v>
      </c>
      <c r="C83" s="114" t="s">
        <v>212</v>
      </c>
      <c r="D83" s="78">
        <v>5605</v>
      </c>
      <c r="E83" s="114" t="s">
        <v>261</v>
      </c>
      <c r="F83" s="78">
        <v>3009</v>
      </c>
      <c r="G83" s="114"/>
      <c r="H83" s="78"/>
      <c r="I83" s="114"/>
      <c r="J83" s="78"/>
      <c r="K83" s="114"/>
      <c r="L83" s="78"/>
      <c r="M83" s="114"/>
      <c r="N83" s="78"/>
      <c r="O83" s="114"/>
      <c r="P83" s="78"/>
      <c r="Q83" s="114"/>
      <c r="R83" s="78"/>
      <c r="S83" s="114"/>
      <c r="T83" s="78"/>
      <c r="U83" s="114"/>
      <c r="V83" s="78"/>
    </row>
    <row r="84" spans="1:22" ht="15">
      <c r="A84" s="114" t="s">
        <v>245</v>
      </c>
      <c r="B84" s="78">
        <v>61075</v>
      </c>
      <c r="C84" s="114" t="s">
        <v>269</v>
      </c>
      <c r="D84" s="78">
        <v>4264</v>
      </c>
      <c r="E84" s="114" t="s">
        <v>266</v>
      </c>
      <c r="F84" s="78">
        <v>1119</v>
      </c>
      <c r="G84" s="114"/>
      <c r="H84" s="78"/>
      <c r="I84" s="114"/>
      <c r="J84" s="78"/>
      <c r="K84" s="114"/>
      <c r="L84" s="78"/>
      <c r="M84" s="114"/>
      <c r="N84" s="78"/>
      <c r="O84" s="114"/>
      <c r="P84" s="78"/>
      <c r="Q84" s="114"/>
      <c r="R84" s="78"/>
      <c r="S84" s="114"/>
      <c r="T84" s="78"/>
      <c r="U84" s="114"/>
      <c r="V84" s="78"/>
    </row>
    <row r="85" spans="1:22" ht="15">
      <c r="A85" s="114" t="s">
        <v>230</v>
      </c>
      <c r="B85" s="78">
        <v>59926</v>
      </c>
      <c r="C85" s="114" t="s">
        <v>248</v>
      </c>
      <c r="D85" s="78">
        <v>3904</v>
      </c>
      <c r="E85" s="114" t="s">
        <v>267</v>
      </c>
      <c r="F85" s="78">
        <v>113</v>
      </c>
      <c r="G85" s="114"/>
      <c r="H85" s="78"/>
      <c r="I85" s="114"/>
      <c r="J85" s="78"/>
      <c r="K85" s="114"/>
      <c r="L85" s="78"/>
      <c r="M85" s="114"/>
      <c r="N85" s="78"/>
      <c r="O85" s="114"/>
      <c r="P85" s="78"/>
      <c r="Q85" s="114"/>
      <c r="R85" s="78"/>
      <c r="S85" s="114"/>
      <c r="T85" s="78"/>
      <c r="U85" s="114"/>
      <c r="V85" s="78"/>
    </row>
  </sheetData>
  <hyperlinks>
    <hyperlink ref="A2" r:id="rId1" display="https://www.maghrebvoices.com/a/507929.html"/>
    <hyperlink ref="A3" r:id="rId2" display="https://www.maghrebvoices.com/a/507904.html?fbclid=IwAR28PKPJmcC_BHOLY0IPT3tn5QDD7u0eW73XCK3X4Gm0Xcdk1bxKlWSpo5k"/>
    <hyperlink ref="A4" r:id="rId3" display="https://www.maghrebvoices.com/a/507311.html"/>
    <hyperlink ref="A5" r:id="rId4" display="https://www.maghrebvoices.com/a/507735.html"/>
    <hyperlink ref="A6" r:id="rId5" display="https://www.maghrebvoices.com/a/506848.html"/>
    <hyperlink ref="A7" r:id="rId6" display="https://www.maghrebvoices.com/a/507310.html"/>
    <hyperlink ref="A8" r:id="rId7" display="https://www.maghrebvoices.com/a/morocco-assou-oubasslam-history/422654.html"/>
    <hyperlink ref="A9" r:id="rId8" display="https://www.maghrebvoices.com/a/%d9%85%d8%aa%d8%b7%d9%88%d8%b9%d8%a7%d8%aa-%d9%88%d8%a8%d9%8a%d9%83%d9%8a%d9%86%d9%8a-%d9%88%d9%83%d8%a8%d8%aa/507892.html"/>
    <hyperlink ref="A10" r:id="rId9" display="https://www.maghrebvoices.com/a/507483.html"/>
    <hyperlink ref="A11" r:id="rId10" display="https://www.maghrebvoices.com/a/507543.html"/>
    <hyperlink ref="C2" r:id="rId11" display="https://www.maghrebvoices.com/a/506681.html"/>
    <hyperlink ref="C3" r:id="rId12" display="https://www.maghrebvoices.com/a/506848.html"/>
    <hyperlink ref="C4" r:id="rId13" display="https://www.maghrebvoices.com/a/507115.html"/>
    <hyperlink ref="C5" r:id="rId14" display="https://www.maghrebvoices.com/a/507186.html"/>
    <hyperlink ref="C6" r:id="rId15" display="https://www.maghrebvoices.com/a/502882.html"/>
    <hyperlink ref="C7" r:id="rId16" display="https://www.maghrebvoices.com/a/508248.html"/>
    <hyperlink ref="C8" r:id="rId17" display="https://www.maghrebvoices.com/a/506767.html"/>
    <hyperlink ref="C9" r:id="rId18" display="https://www.maghrebvoices.com/a/morocco-assou-oubasslam-history/422654.html"/>
    <hyperlink ref="C10" r:id="rId19" display="https://www.maghrebvoices.com/a/507311.html"/>
    <hyperlink ref="C11" r:id="rId20" display="https://www.maghrebvoices.com/a/507186.html?fbclid=IwAR0a07J28zTAPEqkSeAm4UbpeS1XaxO-cmbJW9W1wLJ58gthk0el6QXJ5oU"/>
    <hyperlink ref="E2" r:id="rId21" display="https://www.maghrebvoices.com/a/507929.html"/>
    <hyperlink ref="E3" r:id="rId22" display="https://www.maghrebvoices.com/a/507582.html"/>
    <hyperlink ref="G2" r:id="rId23" display="https://www.maghrebvoices.com/a/508095.html"/>
    <hyperlink ref="G3" r:id="rId24" display="https://www.maghrebvoices.com/a/507302.html"/>
    <hyperlink ref="G4" r:id="rId25" display="https://www.maghrebvoices.com/a/507544.html"/>
    <hyperlink ref="G5" r:id="rId26" display="https://www.maghrebvoices.com/a/507681.html"/>
    <hyperlink ref="G6" r:id="rId27" display="https://www.maghrebvoices.com/a/507735.html"/>
    <hyperlink ref="G7" r:id="rId28" display="https://www.maghrebvoices.com/a/508014.html"/>
    <hyperlink ref="G8" r:id="rId29" display="https://www.maghrebvoices.com/a/508070.html"/>
    <hyperlink ref="I2" r:id="rId30" display="https://www.maghrebvoices.com/a/507310.html"/>
    <hyperlink ref="K2" r:id="rId31" display="https://www.maghrebvoices.com/a/507904.html?fbclid=IwAR28PKPJmcC_BHOLY0IPT3tn5QDD7u0eW73XCK3X4Gm0Xcdk1bxKlWSpo5k"/>
    <hyperlink ref="M2" r:id="rId32" display="https://www.maghrebvoices.com/a/476765.html"/>
    <hyperlink ref="O2" r:id="rId33" display="https://www.maghrebvoices.com/a/507311.html"/>
    <hyperlink ref="Q2" r:id="rId34" display="https://www.maghrebvoices.com/a/%d9%85%d8%aa%d8%b7%d9%88%d8%b9%d8%a7%d8%aa-%d9%88%d8%a8%d9%8a%d9%83%d9%8a%d9%86%d9%8a-%d9%88%d9%83%d8%a8%d8%aa/507892.html"/>
    <hyperlink ref="Q3" r:id="rId35" display="https://www.maghrebvoices.com/a/506935.html"/>
    <hyperlink ref="Q4" r:id="rId36" display="https://www.maghrebvoices.com/a/507483.html"/>
    <hyperlink ref="Q5" r:id="rId37" display="https://www.maghrebvoices.com/a/506775.html"/>
    <hyperlink ref="Q6" r:id="rId38" display="https://www.maghrebvoices.com/a/506848.html"/>
    <hyperlink ref="Q7" r:id="rId39" display="https://www.maghrebvoices.com/a/506938.html"/>
    <hyperlink ref="Q8" r:id="rId40" display="https://www.maghrebvoices.com/a/506974.html"/>
    <hyperlink ref="Q9" r:id="rId41" display="https://www.maghrebvoices.com/a/506961.html"/>
    <hyperlink ref="Q10" r:id="rId42" display="https://www.maghrebvoices.com/a/506950.html"/>
    <hyperlink ref="Q11" r:id="rId43" display="https://www.maghrebvoices.com/a/507075.html"/>
    <hyperlink ref="S2" r:id="rId44" display="https://www.maghrebvoices.com/a/507311.html"/>
    <hyperlink ref="S3" r:id="rId45" display="https://www.maghrebvoices.com/a/507768.html"/>
    <hyperlink ref="U2" r:id="rId46" display="https://www.maghrebvoices.com/a/morocco-assou-oubasslam-history/422654.html"/>
  </hyperlinks>
  <printOptions/>
  <pageMargins left="0.7" right="0.7" top="0.75" bottom="0.75" header="0.3" footer="0.3"/>
  <pageSetup orientation="portrait" paperSize="9"/>
  <tableParts>
    <tablePart r:id="rId53"/>
    <tablePart r:id="rId47"/>
    <tablePart r:id="rId49"/>
    <tablePart r:id="rId54"/>
    <tablePart r:id="rId51"/>
    <tablePart r:id="rId48"/>
    <tablePart r:id="rId52"/>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1609</v>
      </c>
      <c r="B1" s="13" t="s">
        <v>1731</v>
      </c>
      <c r="C1" s="13" t="s">
        <v>1732</v>
      </c>
      <c r="D1" s="13" t="s">
        <v>144</v>
      </c>
      <c r="E1" s="13" t="s">
        <v>1734</v>
      </c>
      <c r="F1" s="13" t="s">
        <v>1735</v>
      </c>
      <c r="G1" s="13" t="s">
        <v>1736</v>
      </c>
    </row>
    <row r="2" spans="1:7" ht="15">
      <c r="A2" s="78" t="s">
        <v>1302</v>
      </c>
      <c r="B2" s="78">
        <v>1</v>
      </c>
      <c r="C2" s="117">
        <v>0.0002836074872376631</v>
      </c>
      <c r="D2" s="78" t="s">
        <v>1733</v>
      </c>
      <c r="E2" s="78"/>
      <c r="F2" s="78"/>
      <c r="G2" s="78"/>
    </row>
    <row r="3" spans="1:7" ht="15">
      <c r="A3" s="78" t="s">
        <v>1303</v>
      </c>
      <c r="B3" s="78">
        <v>2</v>
      </c>
      <c r="C3" s="117">
        <v>0.0005672149744753262</v>
      </c>
      <c r="D3" s="78" t="s">
        <v>1733</v>
      </c>
      <c r="E3" s="78"/>
      <c r="F3" s="78"/>
      <c r="G3" s="78"/>
    </row>
    <row r="4" spans="1:7" ht="15">
      <c r="A4" s="78" t="s">
        <v>1304</v>
      </c>
      <c r="B4" s="78">
        <v>0</v>
      </c>
      <c r="C4" s="117">
        <v>0</v>
      </c>
      <c r="D4" s="78" t="s">
        <v>1733</v>
      </c>
      <c r="E4" s="78"/>
      <c r="F4" s="78"/>
      <c r="G4" s="78"/>
    </row>
    <row r="5" spans="1:7" ht="15">
      <c r="A5" s="78" t="s">
        <v>1305</v>
      </c>
      <c r="B5" s="78">
        <v>3523</v>
      </c>
      <c r="C5" s="117">
        <v>0.999149177538287</v>
      </c>
      <c r="D5" s="78" t="s">
        <v>1733</v>
      </c>
      <c r="E5" s="78"/>
      <c r="F5" s="78"/>
      <c r="G5" s="78"/>
    </row>
    <row r="6" spans="1:7" ht="15">
      <c r="A6" s="78" t="s">
        <v>1306</v>
      </c>
      <c r="B6" s="78">
        <v>3526</v>
      </c>
      <c r="C6" s="117">
        <v>1</v>
      </c>
      <c r="D6" s="78" t="s">
        <v>1733</v>
      </c>
      <c r="E6" s="78"/>
      <c r="F6" s="78"/>
      <c r="G6" s="78"/>
    </row>
    <row r="7" spans="1:7" ht="15">
      <c r="A7" s="85" t="s">
        <v>1307</v>
      </c>
      <c r="B7" s="85">
        <v>1260</v>
      </c>
      <c r="C7" s="118">
        <v>0.13513182092022719</v>
      </c>
      <c r="D7" s="85" t="s">
        <v>1733</v>
      </c>
      <c r="E7" s="85" t="b">
        <v>0</v>
      </c>
      <c r="F7" s="85" t="b">
        <v>0</v>
      </c>
      <c r="G7" s="85" t="b">
        <v>0</v>
      </c>
    </row>
    <row r="8" spans="1:7" ht="15">
      <c r="A8" s="85" t="s">
        <v>1308</v>
      </c>
      <c r="B8" s="85">
        <v>752</v>
      </c>
      <c r="C8" s="118">
        <v>0.08065010264445305</v>
      </c>
      <c r="D8" s="85" t="s">
        <v>1733</v>
      </c>
      <c r="E8" s="85" t="b">
        <v>0</v>
      </c>
      <c r="F8" s="85" t="b">
        <v>0</v>
      </c>
      <c r="G8" s="85" t="b">
        <v>0</v>
      </c>
    </row>
    <row r="9" spans="1:7" ht="15">
      <c r="A9" s="85" t="s">
        <v>1309</v>
      </c>
      <c r="B9" s="85">
        <v>88</v>
      </c>
      <c r="C9" s="118">
        <v>0.01030907996855534</v>
      </c>
      <c r="D9" s="85" t="s">
        <v>1733</v>
      </c>
      <c r="E9" s="85" t="b">
        <v>0</v>
      </c>
      <c r="F9" s="85" t="b">
        <v>0</v>
      </c>
      <c r="G9" s="85" t="b">
        <v>0</v>
      </c>
    </row>
    <row r="10" spans="1:7" ht="15">
      <c r="A10" s="85" t="s">
        <v>1310</v>
      </c>
      <c r="B10" s="85">
        <v>61</v>
      </c>
      <c r="C10" s="118">
        <v>0.009102824927737048</v>
      </c>
      <c r="D10" s="85" t="s">
        <v>1733</v>
      </c>
      <c r="E10" s="85" t="b">
        <v>0</v>
      </c>
      <c r="F10" s="85" t="b">
        <v>0</v>
      </c>
      <c r="G10" s="85" t="b">
        <v>0</v>
      </c>
    </row>
    <row r="11" spans="1:7" ht="15">
      <c r="A11" s="85" t="s">
        <v>1311</v>
      </c>
      <c r="B11" s="85">
        <v>51</v>
      </c>
      <c r="C11" s="118">
        <v>0.008139754701164998</v>
      </c>
      <c r="D11" s="85" t="s">
        <v>1733</v>
      </c>
      <c r="E11" s="85" t="b">
        <v>0</v>
      </c>
      <c r="F11" s="85" t="b">
        <v>0</v>
      </c>
      <c r="G11" s="85" t="b">
        <v>0</v>
      </c>
    </row>
    <row r="12" spans="1:7" ht="15">
      <c r="A12" s="85" t="s">
        <v>1313</v>
      </c>
      <c r="B12" s="85">
        <v>45</v>
      </c>
      <c r="C12" s="118">
        <v>0.009092584381771901</v>
      </c>
      <c r="D12" s="85" t="s">
        <v>1733</v>
      </c>
      <c r="E12" s="85" t="b">
        <v>0</v>
      </c>
      <c r="F12" s="85" t="b">
        <v>0</v>
      </c>
      <c r="G12" s="85" t="b">
        <v>0</v>
      </c>
    </row>
    <row r="13" spans="1:7" ht="15">
      <c r="A13" s="85" t="s">
        <v>1314</v>
      </c>
      <c r="B13" s="85">
        <v>45</v>
      </c>
      <c r="C13" s="118">
        <v>0.00787120848627493</v>
      </c>
      <c r="D13" s="85" t="s">
        <v>1733</v>
      </c>
      <c r="E13" s="85" t="b">
        <v>0</v>
      </c>
      <c r="F13" s="85" t="b">
        <v>0</v>
      </c>
      <c r="G13" s="85" t="b">
        <v>0</v>
      </c>
    </row>
    <row r="14" spans="1:7" ht="15">
      <c r="A14" s="85" t="s">
        <v>1315</v>
      </c>
      <c r="B14" s="85">
        <v>41</v>
      </c>
      <c r="C14" s="118">
        <v>0.008715702444779294</v>
      </c>
      <c r="D14" s="85" t="s">
        <v>1733</v>
      </c>
      <c r="E14" s="85" t="b">
        <v>0</v>
      </c>
      <c r="F14" s="85" t="b">
        <v>0</v>
      </c>
      <c r="G14" s="85" t="b">
        <v>0</v>
      </c>
    </row>
    <row r="15" spans="1:7" ht="15">
      <c r="A15" s="85" t="s">
        <v>1319</v>
      </c>
      <c r="B15" s="85">
        <v>36</v>
      </c>
      <c r="C15" s="118">
        <v>0.009301238027375702</v>
      </c>
      <c r="D15" s="85" t="s">
        <v>1733</v>
      </c>
      <c r="E15" s="85" t="b">
        <v>0</v>
      </c>
      <c r="F15" s="85" t="b">
        <v>0</v>
      </c>
      <c r="G15" s="85" t="b">
        <v>0</v>
      </c>
    </row>
    <row r="16" spans="1:7" ht="15">
      <c r="A16" s="85" t="s">
        <v>1316</v>
      </c>
      <c r="B16" s="85">
        <v>26</v>
      </c>
      <c r="C16" s="118">
        <v>0.005825468376274321</v>
      </c>
      <c r="D16" s="85" t="s">
        <v>1733</v>
      </c>
      <c r="E16" s="85" t="b">
        <v>0</v>
      </c>
      <c r="F16" s="85" t="b">
        <v>0</v>
      </c>
      <c r="G16" s="85" t="b">
        <v>0</v>
      </c>
    </row>
    <row r="17" spans="1:7" ht="15">
      <c r="A17" s="85" t="s">
        <v>268</v>
      </c>
      <c r="B17" s="85">
        <v>23</v>
      </c>
      <c r="C17" s="118">
        <v>0.005018296658867131</v>
      </c>
      <c r="D17" s="85" t="s">
        <v>1733</v>
      </c>
      <c r="E17" s="85" t="b">
        <v>0</v>
      </c>
      <c r="F17" s="85" t="b">
        <v>0</v>
      </c>
      <c r="G17" s="85" t="b">
        <v>0</v>
      </c>
    </row>
    <row r="18" spans="1:7" ht="15">
      <c r="A18" s="85" t="s">
        <v>1317</v>
      </c>
      <c r="B18" s="85">
        <v>21</v>
      </c>
      <c r="C18" s="118">
        <v>0.005113635322846458</v>
      </c>
      <c r="D18" s="85" t="s">
        <v>1733</v>
      </c>
      <c r="E18" s="85" t="b">
        <v>0</v>
      </c>
      <c r="F18" s="85" t="b">
        <v>0</v>
      </c>
      <c r="G18" s="85" t="b">
        <v>0</v>
      </c>
    </row>
    <row r="19" spans="1:7" ht="15">
      <c r="A19" s="85" t="s">
        <v>1610</v>
      </c>
      <c r="B19" s="85">
        <v>17</v>
      </c>
      <c r="C19" s="118">
        <v>0.004392251290705193</v>
      </c>
      <c r="D19" s="85" t="s">
        <v>1733</v>
      </c>
      <c r="E19" s="85" t="b">
        <v>0</v>
      </c>
      <c r="F19" s="85" t="b">
        <v>0</v>
      </c>
      <c r="G19" s="85" t="b">
        <v>0</v>
      </c>
    </row>
    <row r="20" spans="1:7" ht="15">
      <c r="A20" s="85" t="s">
        <v>1611</v>
      </c>
      <c r="B20" s="85">
        <v>16</v>
      </c>
      <c r="C20" s="118">
        <v>0.0041338835677225344</v>
      </c>
      <c r="D20" s="85" t="s">
        <v>1733</v>
      </c>
      <c r="E20" s="85" t="b">
        <v>0</v>
      </c>
      <c r="F20" s="85" t="b">
        <v>0</v>
      </c>
      <c r="G20" s="85" t="b">
        <v>0</v>
      </c>
    </row>
    <row r="21" spans="1:7" ht="15">
      <c r="A21" s="85" t="s">
        <v>1344</v>
      </c>
      <c r="B21" s="85">
        <v>15</v>
      </c>
      <c r="C21" s="118">
        <v>0.00412824077346309</v>
      </c>
      <c r="D21" s="85" t="s">
        <v>1733</v>
      </c>
      <c r="E21" s="85" t="b">
        <v>0</v>
      </c>
      <c r="F21" s="85" t="b">
        <v>0</v>
      </c>
      <c r="G21" s="85" t="b">
        <v>0</v>
      </c>
    </row>
    <row r="22" spans="1:7" ht="15">
      <c r="A22" s="85" t="s">
        <v>1342</v>
      </c>
      <c r="B22" s="85">
        <v>15</v>
      </c>
      <c r="C22" s="118">
        <v>0.003997663100406249</v>
      </c>
      <c r="D22" s="85" t="s">
        <v>1733</v>
      </c>
      <c r="E22" s="85" t="b">
        <v>0</v>
      </c>
      <c r="F22" s="85" t="b">
        <v>0</v>
      </c>
      <c r="G22" s="85" t="b">
        <v>0</v>
      </c>
    </row>
    <row r="23" spans="1:7" ht="15">
      <c r="A23" s="85" t="s">
        <v>1612</v>
      </c>
      <c r="B23" s="85">
        <v>14</v>
      </c>
      <c r="C23" s="118">
        <v>0.003853024721898884</v>
      </c>
      <c r="D23" s="85" t="s">
        <v>1733</v>
      </c>
      <c r="E23" s="85" t="b">
        <v>0</v>
      </c>
      <c r="F23" s="85" t="b">
        <v>0</v>
      </c>
      <c r="G23" s="85" t="b">
        <v>0</v>
      </c>
    </row>
    <row r="24" spans="1:7" ht="15">
      <c r="A24" s="85" t="s">
        <v>266</v>
      </c>
      <c r="B24" s="85">
        <v>14</v>
      </c>
      <c r="C24" s="118">
        <v>0.003853024721898884</v>
      </c>
      <c r="D24" s="85" t="s">
        <v>1733</v>
      </c>
      <c r="E24" s="85" t="b">
        <v>0</v>
      </c>
      <c r="F24" s="85" t="b">
        <v>0</v>
      </c>
      <c r="G24" s="85" t="b">
        <v>0</v>
      </c>
    </row>
    <row r="25" spans="1:7" ht="15">
      <c r="A25" s="85" t="s">
        <v>1323</v>
      </c>
      <c r="B25" s="85">
        <v>14</v>
      </c>
      <c r="C25" s="118">
        <v>0.004841558330733318</v>
      </c>
      <c r="D25" s="85" t="s">
        <v>1733</v>
      </c>
      <c r="E25" s="85" t="b">
        <v>0</v>
      </c>
      <c r="F25" s="85" t="b">
        <v>0</v>
      </c>
      <c r="G25" s="85" t="b">
        <v>0</v>
      </c>
    </row>
    <row r="26" spans="1:7" ht="15">
      <c r="A26" s="85" t="s">
        <v>1613</v>
      </c>
      <c r="B26" s="85">
        <v>12</v>
      </c>
      <c r="C26" s="118">
        <v>0.0035359922339846957</v>
      </c>
      <c r="D26" s="85" t="s">
        <v>1733</v>
      </c>
      <c r="E26" s="85" t="b">
        <v>0</v>
      </c>
      <c r="F26" s="85" t="b">
        <v>0</v>
      </c>
      <c r="G26" s="85" t="b">
        <v>0</v>
      </c>
    </row>
    <row r="27" spans="1:7" ht="15">
      <c r="A27" s="85" t="s">
        <v>1320</v>
      </c>
      <c r="B27" s="85">
        <v>10</v>
      </c>
      <c r="C27" s="118">
        <v>0.003176704489140718</v>
      </c>
      <c r="D27" s="85" t="s">
        <v>1733</v>
      </c>
      <c r="E27" s="85" t="b">
        <v>0</v>
      </c>
      <c r="F27" s="85" t="b">
        <v>0</v>
      </c>
      <c r="G27" s="85" t="b">
        <v>0</v>
      </c>
    </row>
    <row r="28" spans="1:7" ht="15">
      <c r="A28" s="85" t="s">
        <v>1321</v>
      </c>
      <c r="B28" s="85">
        <v>10</v>
      </c>
      <c r="C28" s="118">
        <v>0.003176704489140718</v>
      </c>
      <c r="D28" s="85" t="s">
        <v>1733</v>
      </c>
      <c r="E28" s="85" t="b">
        <v>0</v>
      </c>
      <c r="F28" s="85" t="b">
        <v>0</v>
      </c>
      <c r="G28" s="85" t="b">
        <v>0</v>
      </c>
    </row>
    <row r="29" spans="1:7" ht="15">
      <c r="A29" s="85" t="s">
        <v>1614</v>
      </c>
      <c r="B29" s="85">
        <v>10</v>
      </c>
      <c r="C29" s="118">
        <v>0.003176704489140718</v>
      </c>
      <c r="D29" s="85" t="s">
        <v>1733</v>
      </c>
      <c r="E29" s="85" t="b">
        <v>0</v>
      </c>
      <c r="F29" s="85" t="b">
        <v>0</v>
      </c>
      <c r="G29" s="85" t="b">
        <v>0</v>
      </c>
    </row>
    <row r="30" spans="1:7" ht="15">
      <c r="A30" s="85" t="s">
        <v>246</v>
      </c>
      <c r="B30" s="85">
        <v>10</v>
      </c>
      <c r="C30" s="118">
        <v>0.003176704489140718</v>
      </c>
      <c r="D30" s="85" t="s">
        <v>1733</v>
      </c>
      <c r="E30" s="85" t="b">
        <v>0</v>
      </c>
      <c r="F30" s="85" t="b">
        <v>0</v>
      </c>
      <c r="G30" s="85" t="b">
        <v>0</v>
      </c>
    </row>
    <row r="31" spans="1:7" ht="15">
      <c r="A31" s="85" t="s">
        <v>1615</v>
      </c>
      <c r="B31" s="85">
        <v>9</v>
      </c>
      <c r="C31" s="118">
        <v>0.002978678844133118</v>
      </c>
      <c r="D31" s="85" t="s">
        <v>1733</v>
      </c>
      <c r="E31" s="85" t="b">
        <v>0</v>
      </c>
      <c r="F31" s="85" t="b">
        <v>0</v>
      </c>
      <c r="G31" s="85" t="b">
        <v>0</v>
      </c>
    </row>
    <row r="32" spans="1:7" ht="15">
      <c r="A32" s="85" t="s">
        <v>1324</v>
      </c>
      <c r="B32" s="85">
        <v>9</v>
      </c>
      <c r="C32" s="118">
        <v>0.002978678844133118</v>
      </c>
      <c r="D32" s="85" t="s">
        <v>1733</v>
      </c>
      <c r="E32" s="85" t="b">
        <v>0</v>
      </c>
      <c r="F32" s="85" t="b">
        <v>0</v>
      </c>
      <c r="G32" s="85" t="b">
        <v>0</v>
      </c>
    </row>
    <row r="33" spans="1:7" ht="15">
      <c r="A33" s="85" t="s">
        <v>1616</v>
      </c>
      <c r="B33" s="85">
        <v>8</v>
      </c>
      <c r="C33" s="118">
        <v>0.0027666047604190387</v>
      </c>
      <c r="D33" s="85" t="s">
        <v>1733</v>
      </c>
      <c r="E33" s="85" t="b">
        <v>0</v>
      </c>
      <c r="F33" s="85" t="b">
        <v>0</v>
      </c>
      <c r="G33" s="85" t="b">
        <v>0</v>
      </c>
    </row>
    <row r="34" spans="1:7" ht="15">
      <c r="A34" s="85" t="s">
        <v>245</v>
      </c>
      <c r="B34" s="85">
        <v>8</v>
      </c>
      <c r="C34" s="118">
        <v>0.0027666047604190387</v>
      </c>
      <c r="D34" s="85" t="s">
        <v>1733</v>
      </c>
      <c r="E34" s="85" t="b">
        <v>0</v>
      </c>
      <c r="F34" s="85" t="b">
        <v>0</v>
      </c>
      <c r="G34" s="85" t="b">
        <v>0</v>
      </c>
    </row>
    <row r="35" spans="1:7" ht="15">
      <c r="A35" s="85" t="s">
        <v>1325</v>
      </c>
      <c r="B35" s="85">
        <v>8</v>
      </c>
      <c r="C35" s="118">
        <v>0.00346626773697681</v>
      </c>
      <c r="D35" s="85" t="s">
        <v>1733</v>
      </c>
      <c r="E35" s="85" t="b">
        <v>0</v>
      </c>
      <c r="F35" s="85" t="b">
        <v>0</v>
      </c>
      <c r="G35" s="85" t="b">
        <v>0</v>
      </c>
    </row>
    <row r="36" spans="1:7" ht="15">
      <c r="A36" s="85" t="s">
        <v>1326</v>
      </c>
      <c r="B36" s="85">
        <v>8</v>
      </c>
      <c r="C36" s="118">
        <v>0.0029013913890714193</v>
      </c>
      <c r="D36" s="85" t="s">
        <v>1733</v>
      </c>
      <c r="E36" s="85" t="b">
        <v>0</v>
      </c>
      <c r="F36" s="85" t="b">
        <v>0</v>
      </c>
      <c r="G36" s="85" t="b">
        <v>0</v>
      </c>
    </row>
    <row r="37" spans="1:7" ht="15">
      <c r="A37" s="85" t="s">
        <v>1617</v>
      </c>
      <c r="B37" s="85">
        <v>8</v>
      </c>
      <c r="C37" s="118">
        <v>0.00346626773697681</v>
      </c>
      <c r="D37" s="85" t="s">
        <v>1733</v>
      </c>
      <c r="E37" s="85" t="b">
        <v>0</v>
      </c>
      <c r="F37" s="85" t="b">
        <v>0</v>
      </c>
      <c r="G37" s="85" t="b">
        <v>0</v>
      </c>
    </row>
    <row r="38" spans="1:7" ht="15">
      <c r="A38" s="85" t="s">
        <v>1336</v>
      </c>
      <c r="B38" s="85">
        <v>7</v>
      </c>
      <c r="C38" s="118">
        <v>0.0025387174654374917</v>
      </c>
      <c r="D38" s="85" t="s">
        <v>1733</v>
      </c>
      <c r="E38" s="85" t="b">
        <v>0</v>
      </c>
      <c r="F38" s="85" t="b">
        <v>0</v>
      </c>
      <c r="G38" s="85" t="b">
        <v>0</v>
      </c>
    </row>
    <row r="39" spans="1:7" ht="15">
      <c r="A39" s="85" t="s">
        <v>1618</v>
      </c>
      <c r="B39" s="85">
        <v>7</v>
      </c>
      <c r="C39" s="118">
        <v>0.0025387174654374917</v>
      </c>
      <c r="D39" s="85" t="s">
        <v>1733</v>
      </c>
      <c r="E39" s="85" t="b">
        <v>0</v>
      </c>
      <c r="F39" s="85" t="b">
        <v>0</v>
      </c>
      <c r="G39" s="85" t="b">
        <v>0</v>
      </c>
    </row>
    <row r="40" spans="1:7" ht="15">
      <c r="A40" s="85" t="s">
        <v>1327</v>
      </c>
      <c r="B40" s="85">
        <v>7</v>
      </c>
      <c r="C40" s="118">
        <v>0.003287072345467173</v>
      </c>
      <c r="D40" s="85" t="s">
        <v>1733</v>
      </c>
      <c r="E40" s="85" t="b">
        <v>0</v>
      </c>
      <c r="F40" s="85" t="b">
        <v>0</v>
      </c>
      <c r="G40" s="85" t="b">
        <v>0</v>
      </c>
    </row>
    <row r="41" spans="1:7" ht="15">
      <c r="A41" s="85" t="s">
        <v>1619</v>
      </c>
      <c r="B41" s="85">
        <v>6</v>
      </c>
      <c r="C41" s="118">
        <v>0.002292743349410677</v>
      </c>
      <c r="D41" s="85" t="s">
        <v>1733</v>
      </c>
      <c r="E41" s="85" t="b">
        <v>0</v>
      </c>
      <c r="F41" s="85" t="b">
        <v>0</v>
      </c>
      <c r="G41" s="85" t="b">
        <v>0</v>
      </c>
    </row>
    <row r="42" spans="1:7" ht="15">
      <c r="A42" s="85" t="s">
        <v>1620</v>
      </c>
      <c r="B42" s="85">
        <v>6</v>
      </c>
      <c r="C42" s="118">
        <v>0.002292743349410677</v>
      </c>
      <c r="D42" s="85" t="s">
        <v>1733</v>
      </c>
      <c r="E42" s="85" t="b">
        <v>0</v>
      </c>
      <c r="F42" s="85" t="b">
        <v>0</v>
      </c>
      <c r="G42" s="85" t="b">
        <v>0</v>
      </c>
    </row>
    <row r="43" spans="1:7" ht="15">
      <c r="A43" s="85" t="s">
        <v>1621</v>
      </c>
      <c r="B43" s="85">
        <v>6</v>
      </c>
      <c r="C43" s="118">
        <v>0.002292743349410677</v>
      </c>
      <c r="D43" s="85" t="s">
        <v>1733</v>
      </c>
      <c r="E43" s="85" t="b">
        <v>0</v>
      </c>
      <c r="F43" s="85" t="b">
        <v>0</v>
      </c>
      <c r="G43" s="85" t="b">
        <v>0</v>
      </c>
    </row>
    <row r="44" spans="1:7" ht="15">
      <c r="A44" s="85" t="s">
        <v>1622</v>
      </c>
      <c r="B44" s="85">
        <v>6</v>
      </c>
      <c r="C44" s="118">
        <v>0.002292743349410677</v>
      </c>
      <c r="D44" s="85" t="s">
        <v>1733</v>
      </c>
      <c r="E44" s="85" t="b">
        <v>0</v>
      </c>
      <c r="F44" s="85" t="b">
        <v>0</v>
      </c>
      <c r="G44" s="85" t="b">
        <v>0</v>
      </c>
    </row>
    <row r="45" spans="1:7" ht="15">
      <c r="A45" s="85" t="s">
        <v>1623</v>
      </c>
      <c r="B45" s="85">
        <v>6</v>
      </c>
      <c r="C45" s="118">
        <v>0.002292743349410677</v>
      </c>
      <c r="D45" s="85" t="s">
        <v>1733</v>
      </c>
      <c r="E45" s="85" t="b">
        <v>0</v>
      </c>
      <c r="F45" s="85" t="b">
        <v>0</v>
      </c>
      <c r="G45" s="85" t="b">
        <v>0</v>
      </c>
    </row>
    <row r="46" spans="1:7" ht="15">
      <c r="A46" s="85" t="s">
        <v>1624</v>
      </c>
      <c r="B46" s="85">
        <v>6</v>
      </c>
      <c r="C46" s="118">
        <v>0.002292743349410677</v>
      </c>
      <c r="D46" s="85" t="s">
        <v>1733</v>
      </c>
      <c r="E46" s="85" t="b">
        <v>0</v>
      </c>
      <c r="F46" s="85" t="b">
        <v>0</v>
      </c>
      <c r="G46" s="85" t="b">
        <v>0</v>
      </c>
    </row>
    <row r="47" spans="1:7" ht="15">
      <c r="A47" s="85" t="s">
        <v>1625</v>
      </c>
      <c r="B47" s="85">
        <v>6</v>
      </c>
      <c r="C47" s="118">
        <v>0.002292743349410677</v>
      </c>
      <c r="D47" s="85" t="s">
        <v>1733</v>
      </c>
      <c r="E47" s="85" t="b">
        <v>0</v>
      </c>
      <c r="F47" s="85" t="b">
        <v>0</v>
      </c>
      <c r="G47" s="85" t="b">
        <v>0</v>
      </c>
    </row>
    <row r="48" spans="1:7" ht="15">
      <c r="A48" s="85" t="s">
        <v>1626</v>
      </c>
      <c r="B48" s="85">
        <v>6</v>
      </c>
      <c r="C48" s="118">
        <v>0.002292743349410677</v>
      </c>
      <c r="D48" s="85" t="s">
        <v>1733</v>
      </c>
      <c r="E48" s="85" t="b">
        <v>0</v>
      </c>
      <c r="F48" s="85" t="b">
        <v>0</v>
      </c>
      <c r="G48" s="85" t="b">
        <v>0</v>
      </c>
    </row>
    <row r="49" spans="1:7" ht="15">
      <c r="A49" s="85" t="s">
        <v>1627</v>
      </c>
      <c r="B49" s="85">
        <v>6</v>
      </c>
      <c r="C49" s="118">
        <v>0.002292743349410677</v>
      </c>
      <c r="D49" s="85" t="s">
        <v>1733</v>
      </c>
      <c r="E49" s="85" t="b">
        <v>0</v>
      </c>
      <c r="F49" s="85" t="b">
        <v>0</v>
      </c>
      <c r="G49" s="85" t="b">
        <v>0</v>
      </c>
    </row>
    <row r="50" spans="1:7" ht="15">
      <c r="A50" s="85" t="s">
        <v>1628</v>
      </c>
      <c r="B50" s="85">
        <v>6</v>
      </c>
      <c r="C50" s="118">
        <v>0.002292743349410677</v>
      </c>
      <c r="D50" s="85" t="s">
        <v>1733</v>
      </c>
      <c r="E50" s="85" t="b">
        <v>0</v>
      </c>
      <c r="F50" s="85" t="b">
        <v>0</v>
      </c>
      <c r="G50" s="85" t="b">
        <v>0</v>
      </c>
    </row>
    <row r="51" spans="1:7" ht="15">
      <c r="A51" s="85" t="s">
        <v>1629</v>
      </c>
      <c r="B51" s="85">
        <v>6</v>
      </c>
      <c r="C51" s="118">
        <v>0.002292743349410677</v>
      </c>
      <c r="D51" s="85" t="s">
        <v>1733</v>
      </c>
      <c r="E51" s="85" t="b">
        <v>0</v>
      </c>
      <c r="F51" s="85" t="b">
        <v>0</v>
      </c>
      <c r="G51" s="85" t="b">
        <v>0</v>
      </c>
    </row>
    <row r="52" spans="1:7" ht="15">
      <c r="A52" s="85" t="s">
        <v>1630</v>
      </c>
      <c r="B52" s="85">
        <v>6</v>
      </c>
      <c r="C52" s="118">
        <v>0.002292743349410677</v>
      </c>
      <c r="D52" s="85" t="s">
        <v>1733</v>
      </c>
      <c r="E52" s="85" t="b">
        <v>0</v>
      </c>
      <c r="F52" s="85" t="b">
        <v>0</v>
      </c>
      <c r="G52" s="85" t="b">
        <v>0</v>
      </c>
    </row>
    <row r="53" spans="1:7" ht="15">
      <c r="A53" s="85" t="s">
        <v>1631</v>
      </c>
      <c r="B53" s="85">
        <v>6</v>
      </c>
      <c r="C53" s="118">
        <v>0.002292743349410677</v>
      </c>
      <c r="D53" s="85" t="s">
        <v>1733</v>
      </c>
      <c r="E53" s="85" t="b">
        <v>0</v>
      </c>
      <c r="F53" s="85" t="b">
        <v>0</v>
      </c>
      <c r="G53" s="85" t="b">
        <v>0</v>
      </c>
    </row>
    <row r="54" spans="1:7" ht="15">
      <c r="A54" s="85" t="s">
        <v>1632</v>
      </c>
      <c r="B54" s="85">
        <v>6</v>
      </c>
      <c r="C54" s="118">
        <v>0.002292743349410677</v>
      </c>
      <c r="D54" s="85" t="s">
        <v>1733</v>
      </c>
      <c r="E54" s="85" t="b">
        <v>0</v>
      </c>
      <c r="F54" s="85" t="b">
        <v>0</v>
      </c>
      <c r="G54" s="85" t="b">
        <v>0</v>
      </c>
    </row>
    <row r="55" spans="1:7" ht="15">
      <c r="A55" s="85" t="s">
        <v>1633</v>
      </c>
      <c r="B55" s="85">
        <v>6</v>
      </c>
      <c r="C55" s="118">
        <v>0.002292743349410677</v>
      </c>
      <c r="D55" s="85" t="s">
        <v>1733</v>
      </c>
      <c r="E55" s="85" t="b">
        <v>0</v>
      </c>
      <c r="F55" s="85" t="b">
        <v>0</v>
      </c>
      <c r="G55" s="85" t="b">
        <v>0</v>
      </c>
    </row>
    <row r="56" spans="1:7" ht="15">
      <c r="A56" s="85" t="s">
        <v>1634</v>
      </c>
      <c r="B56" s="85">
        <v>6</v>
      </c>
      <c r="C56" s="118">
        <v>0.002292743349410677</v>
      </c>
      <c r="D56" s="85" t="s">
        <v>1733</v>
      </c>
      <c r="E56" s="85" t="b">
        <v>0</v>
      </c>
      <c r="F56" s="85" t="b">
        <v>0</v>
      </c>
      <c r="G56" s="85" t="b">
        <v>0</v>
      </c>
    </row>
    <row r="57" spans="1:7" ht="15">
      <c r="A57" s="85" t="s">
        <v>1635</v>
      </c>
      <c r="B57" s="85">
        <v>6</v>
      </c>
      <c r="C57" s="118">
        <v>0.002292743349410677</v>
      </c>
      <c r="D57" s="85" t="s">
        <v>1733</v>
      </c>
      <c r="E57" s="85" t="b">
        <v>0</v>
      </c>
      <c r="F57" s="85" t="b">
        <v>0</v>
      </c>
      <c r="G57" s="85" t="b">
        <v>0</v>
      </c>
    </row>
    <row r="58" spans="1:7" ht="15">
      <c r="A58" s="85" t="s">
        <v>1636</v>
      </c>
      <c r="B58" s="85">
        <v>6</v>
      </c>
      <c r="C58" s="118">
        <v>0.0028174905818290053</v>
      </c>
      <c r="D58" s="85" t="s">
        <v>1733</v>
      </c>
      <c r="E58" s="85" t="b">
        <v>0</v>
      </c>
      <c r="F58" s="85" t="b">
        <v>0</v>
      </c>
      <c r="G58" s="85" t="b">
        <v>0</v>
      </c>
    </row>
    <row r="59" spans="1:7" ht="15">
      <c r="A59" s="85" t="s">
        <v>1637</v>
      </c>
      <c r="B59" s="85">
        <v>5</v>
      </c>
      <c r="C59" s="118">
        <v>0.002025641604918966</v>
      </c>
      <c r="D59" s="85" t="s">
        <v>1733</v>
      </c>
      <c r="E59" s="85" t="b">
        <v>0</v>
      </c>
      <c r="F59" s="85" t="b">
        <v>0</v>
      </c>
      <c r="G59" s="85" t="b">
        <v>0</v>
      </c>
    </row>
    <row r="60" spans="1:7" ht="15">
      <c r="A60" s="85" t="s">
        <v>1638</v>
      </c>
      <c r="B60" s="85">
        <v>5</v>
      </c>
      <c r="C60" s="118">
        <v>0.002025641604918966</v>
      </c>
      <c r="D60" s="85" t="s">
        <v>1733</v>
      </c>
      <c r="E60" s="85" t="b">
        <v>0</v>
      </c>
      <c r="F60" s="85" t="b">
        <v>0</v>
      </c>
      <c r="G60" s="85" t="b">
        <v>0</v>
      </c>
    </row>
    <row r="61" spans="1:7" ht="15">
      <c r="A61" s="85" t="s">
        <v>1639</v>
      </c>
      <c r="B61" s="85">
        <v>5</v>
      </c>
      <c r="C61" s="118">
        <v>0.002025641604918966</v>
      </c>
      <c r="D61" s="85" t="s">
        <v>1733</v>
      </c>
      <c r="E61" s="85" t="b">
        <v>0</v>
      </c>
      <c r="F61" s="85" t="b">
        <v>0</v>
      </c>
      <c r="G61" s="85" t="b">
        <v>0</v>
      </c>
    </row>
    <row r="62" spans="1:7" ht="15">
      <c r="A62" s="85" t="s">
        <v>1330</v>
      </c>
      <c r="B62" s="85">
        <v>5</v>
      </c>
      <c r="C62" s="118">
        <v>0.002025641604918966</v>
      </c>
      <c r="D62" s="85" t="s">
        <v>1733</v>
      </c>
      <c r="E62" s="85" t="b">
        <v>0</v>
      </c>
      <c r="F62" s="85" t="b">
        <v>0</v>
      </c>
      <c r="G62" s="85" t="b">
        <v>0</v>
      </c>
    </row>
    <row r="63" spans="1:7" ht="15">
      <c r="A63" s="85" t="s">
        <v>1331</v>
      </c>
      <c r="B63" s="85">
        <v>5</v>
      </c>
      <c r="C63" s="118">
        <v>0.002025641604918966</v>
      </c>
      <c r="D63" s="85" t="s">
        <v>1733</v>
      </c>
      <c r="E63" s="85" t="b">
        <v>0</v>
      </c>
      <c r="F63" s="85" t="b">
        <v>0</v>
      </c>
      <c r="G63" s="85" t="b">
        <v>0</v>
      </c>
    </row>
    <row r="64" spans="1:7" ht="15">
      <c r="A64" s="85" t="s">
        <v>1332</v>
      </c>
      <c r="B64" s="85">
        <v>5</v>
      </c>
      <c r="C64" s="118">
        <v>0.002025641604918966</v>
      </c>
      <c r="D64" s="85" t="s">
        <v>1733</v>
      </c>
      <c r="E64" s="85" t="b">
        <v>0</v>
      </c>
      <c r="F64" s="85" t="b">
        <v>0</v>
      </c>
      <c r="G64" s="85" t="b">
        <v>0</v>
      </c>
    </row>
    <row r="65" spans="1:7" ht="15">
      <c r="A65" s="85" t="s">
        <v>1333</v>
      </c>
      <c r="B65" s="85">
        <v>5</v>
      </c>
      <c r="C65" s="118">
        <v>0.002025641604918966</v>
      </c>
      <c r="D65" s="85" t="s">
        <v>1733</v>
      </c>
      <c r="E65" s="85" t="b">
        <v>0</v>
      </c>
      <c r="F65" s="85" t="b">
        <v>0</v>
      </c>
      <c r="G65" s="85" t="b">
        <v>0</v>
      </c>
    </row>
    <row r="66" spans="1:7" ht="15">
      <c r="A66" s="85" t="s">
        <v>1334</v>
      </c>
      <c r="B66" s="85">
        <v>5</v>
      </c>
      <c r="C66" s="118">
        <v>0.002025641604918966</v>
      </c>
      <c r="D66" s="85" t="s">
        <v>1733</v>
      </c>
      <c r="E66" s="85" t="b">
        <v>0</v>
      </c>
      <c r="F66" s="85" t="b">
        <v>0</v>
      </c>
      <c r="G66" s="85" t="b">
        <v>0</v>
      </c>
    </row>
    <row r="67" spans="1:7" ht="15">
      <c r="A67" s="85" t="s">
        <v>1335</v>
      </c>
      <c r="B67" s="85">
        <v>5</v>
      </c>
      <c r="C67" s="118">
        <v>0.002025641604918966</v>
      </c>
      <c r="D67" s="85" t="s">
        <v>1733</v>
      </c>
      <c r="E67" s="85" t="b">
        <v>0</v>
      </c>
      <c r="F67" s="85" t="b">
        <v>0</v>
      </c>
      <c r="G67" s="85" t="b">
        <v>0</v>
      </c>
    </row>
    <row r="68" spans="1:7" ht="15">
      <c r="A68" s="85" t="s">
        <v>1337</v>
      </c>
      <c r="B68" s="85">
        <v>5</v>
      </c>
      <c r="C68" s="118">
        <v>0.002025641604918966</v>
      </c>
      <c r="D68" s="85" t="s">
        <v>1733</v>
      </c>
      <c r="E68" s="85" t="b">
        <v>0</v>
      </c>
      <c r="F68" s="85" t="b">
        <v>0</v>
      </c>
      <c r="G68" s="85" t="b">
        <v>0</v>
      </c>
    </row>
    <row r="69" spans="1:7" ht="15">
      <c r="A69" s="85" t="s">
        <v>1640</v>
      </c>
      <c r="B69" s="85">
        <v>5</v>
      </c>
      <c r="C69" s="118">
        <v>0.0023479088181908377</v>
      </c>
      <c r="D69" s="85" t="s">
        <v>1733</v>
      </c>
      <c r="E69" s="85" t="b">
        <v>0</v>
      </c>
      <c r="F69" s="85" t="b">
        <v>0</v>
      </c>
      <c r="G69" s="85" t="b">
        <v>0</v>
      </c>
    </row>
    <row r="70" spans="1:7" ht="15">
      <c r="A70" s="85" t="s">
        <v>1641</v>
      </c>
      <c r="B70" s="85">
        <v>5</v>
      </c>
      <c r="C70" s="118">
        <v>0.002025641604918966</v>
      </c>
      <c r="D70" s="85" t="s">
        <v>1733</v>
      </c>
      <c r="E70" s="85" t="b">
        <v>0</v>
      </c>
      <c r="F70" s="85" t="b">
        <v>0</v>
      </c>
      <c r="G70" s="85" t="b">
        <v>0</v>
      </c>
    </row>
    <row r="71" spans="1:7" ht="15">
      <c r="A71" s="85" t="s">
        <v>1642</v>
      </c>
      <c r="B71" s="85">
        <v>5</v>
      </c>
      <c r="C71" s="118">
        <v>0.002025641604918966</v>
      </c>
      <c r="D71" s="85" t="s">
        <v>1733</v>
      </c>
      <c r="E71" s="85" t="b">
        <v>0</v>
      </c>
      <c r="F71" s="85" t="b">
        <v>0</v>
      </c>
      <c r="G71" s="85" t="b">
        <v>0</v>
      </c>
    </row>
    <row r="72" spans="1:7" ht="15">
      <c r="A72" s="85" t="s">
        <v>1643</v>
      </c>
      <c r="B72" s="85">
        <v>5</v>
      </c>
      <c r="C72" s="118">
        <v>0.002025641604918966</v>
      </c>
      <c r="D72" s="85" t="s">
        <v>1733</v>
      </c>
      <c r="E72" s="85" t="b">
        <v>0</v>
      </c>
      <c r="F72" s="85" t="b">
        <v>0</v>
      </c>
      <c r="G72" s="85" t="b">
        <v>0</v>
      </c>
    </row>
    <row r="73" spans="1:7" ht="15">
      <c r="A73" s="85" t="s">
        <v>1644</v>
      </c>
      <c r="B73" s="85">
        <v>5</v>
      </c>
      <c r="C73" s="118">
        <v>0.002025641604918966</v>
      </c>
      <c r="D73" s="85" t="s">
        <v>1733</v>
      </c>
      <c r="E73" s="85" t="b">
        <v>0</v>
      </c>
      <c r="F73" s="85" t="b">
        <v>0</v>
      </c>
      <c r="G73" s="85" t="b">
        <v>0</v>
      </c>
    </row>
    <row r="74" spans="1:7" ht="15">
      <c r="A74" s="85" t="s">
        <v>1645</v>
      </c>
      <c r="B74" s="85">
        <v>5</v>
      </c>
      <c r="C74" s="118">
        <v>0.002025641604918966</v>
      </c>
      <c r="D74" s="85" t="s">
        <v>1733</v>
      </c>
      <c r="E74" s="85" t="b">
        <v>0</v>
      </c>
      <c r="F74" s="85" t="b">
        <v>0</v>
      </c>
      <c r="G74" s="85" t="b">
        <v>0</v>
      </c>
    </row>
    <row r="75" spans="1:7" ht="15">
      <c r="A75" s="85" t="s">
        <v>1646</v>
      </c>
      <c r="B75" s="85">
        <v>5</v>
      </c>
      <c r="C75" s="118">
        <v>0.002025641604918966</v>
      </c>
      <c r="D75" s="85" t="s">
        <v>1733</v>
      </c>
      <c r="E75" s="85" t="b">
        <v>0</v>
      </c>
      <c r="F75" s="85" t="b">
        <v>0</v>
      </c>
      <c r="G75" s="85" t="b">
        <v>0</v>
      </c>
    </row>
    <row r="76" spans="1:7" ht="15">
      <c r="A76" s="85" t="s">
        <v>1647</v>
      </c>
      <c r="B76" s="85">
        <v>5</v>
      </c>
      <c r="C76" s="118">
        <v>0.002025641604918966</v>
      </c>
      <c r="D76" s="85" t="s">
        <v>1733</v>
      </c>
      <c r="E76" s="85" t="b">
        <v>0</v>
      </c>
      <c r="F76" s="85" t="b">
        <v>0</v>
      </c>
      <c r="G76" s="85" t="b">
        <v>0</v>
      </c>
    </row>
    <row r="77" spans="1:7" ht="15">
      <c r="A77" s="85" t="s">
        <v>1648</v>
      </c>
      <c r="B77" s="85">
        <v>5</v>
      </c>
      <c r="C77" s="118">
        <v>0.002025641604918966</v>
      </c>
      <c r="D77" s="85" t="s">
        <v>1733</v>
      </c>
      <c r="E77" s="85" t="b">
        <v>0</v>
      </c>
      <c r="F77" s="85" t="b">
        <v>0</v>
      </c>
      <c r="G77" s="85" t="b">
        <v>0</v>
      </c>
    </row>
    <row r="78" spans="1:7" ht="15">
      <c r="A78" s="85" t="s">
        <v>1649</v>
      </c>
      <c r="B78" s="85">
        <v>4</v>
      </c>
      <c r="C78" s="118">
        <v>0.001733133868488405</v>
      </c>
      <c r="D78" s="85" t="s">
        <v>1733</v>
      </c>
      <c r="E78" s="85" t="b">
        <v>0</v>
      </c>
      <c r="F78" s="85" t="b">
        <v>0</v>
      </c>
      <c r="G78" s="85" t="b">
        <v>0</v>
      </c>
    </row>
    <row r="79" spans="1:7" ht="15">
      <c r="A79" s="85" t="s">
        <v>1650</v>
      </c>
      <c r="B79" s="85">
        <v>4</v>
      </c>
      <c r="C79" s="118">
        <v>0.001733133868488405</v>
      </c>
      <c r="D79" s="85" t="s">
        <v>1733</v>
      </c>
      <c r="E79" s="85" t="b">
        <v>0</v>
      </c>
      <c r="F79" s="85" t="b">
        <v>0</v>
      </c>
      <c r="G79" s="85" t="b">
        <v>0</v>
      </c>
    </row>
    <row r="80" spans="1:7" ht="15">
      <c r="A80" s="85" t="s">
        <v>1651</v>
      </c>
      <c r="B80" s="85">
        <v>4</v>
      </c>
      <c r="C80" s="118">
        <v>0.001733133868488405</v>
      </c>
      <c r="D80" s="85" t="s">
        <v>1733</v>
      </c>
      <c r="E80" s="85" t="b">
        <v>0</v>
      </c>
      <c r="F80" s="85" t="b">
        <v>0</v>
      </c>
      <c r="G80" s="85" t="b">
        <v>0</v>
      </c>
    </row>
    <row r="81" spans="1:7" ht="15">
      <c r="A81" s="85" t="s">
        <v>257</v>
      </c>
      <c r="B81" s="85">
        <v>4</v>
      </c>
      <c r="C81" s="118">
        <v>0.001733133868488405</v>
      </c>
      <c r="D81" s="85" t="s">
        <v>1733</v>
      </c>
      <c r="E81" s="85" t="b">
        <v>0</v>
      </c>
      <c r="F81" s="85" t="b">
        <v>0</v>
      </c>
      <c r="G81" s="85" t="b">
        <v>0</v>
      </c>
    </row>
    <row r="82" spans="1:7" ht="15">
      <c r="A82" s="85" t="s">
        <v>1286</v>
      </c>
      <c r="B82" s="85">
        <v>4</v>
      </c>
      <c r="C82" s="118">
        <v>0.0018783270545526703</v>
      </c>
      <c r="D82" s="85" t="s">
        <v>1733</v>
      </c>
      <c r="E82" s="85" t="b">
        <v>0</v>
      </c>
      <c r="F82" s="85" t="b">
        <v>0</v>
      </c>
      <c r="G82" s="85" t="b">
        <v>0</v>
      </c>
    </row>
    <row r="83" spans="1:7" ht="15">
      <c r="A83" s="85" t="s">
        <v>1652</v>
      </c>
      <c r="B83" s="85">
        <v>4</v>
      </c>
      <c r="C83" s="118">
        <v>0.002432796845046177</v>
      </c>
      <c r="D83" s="85" t="s">
        <v>1733</v>
      </c>
      <c r="E83" s="85" t="b">
        <v>0</v>
      </c>
      <c r="F83" s="85" t="b">
        <v>0</v>
      </c>
      <c r="G83" s="85" t="b">
        <v>0</v>
      </c>
    </row>
    <row r="84" spans="1:7" ht="15">
      <c r="A84" s="85" t="s">
        <v>1653</v>
      </c>
      <c r="B84" s="85">
        <v>4</v>
      </c>
      <c r="C84" s="118">
        <v>0.001733133868488405</v>
      </c>
      <c r="D84" s="85" t="s">
        <v>1733</v>
      </c>
      <c r="E84" s="85" t="b">
        <v>0</v>
      </c>
      <c r="F84" s="85" t="b">
        <v>0</v>
      </c>
      <c r="G84" s="85" t="b">
        <v>0</v>
      </c>
    </row>
    <row r="85" spans="1:7" ht="15">
      <c r="A85" s="85" t="s">
        <v>1654</v>
      </c>
      <c r="B85" s="85">
        <v>4</v>
      </c>
      <c r="C85" s="118">
        <v>0.001733133868488405</v>
      </c>
      <c r="D85" s="85" t="s">
        <v>1733</v>
      </c>
      <c r="E85" s="85" t="b">
        <v>0</v>
      </c>
      <c r="F85" s="85" t="b">
        <v>0</v>
      </c>
      <c r="G85" s="85" t="b">
        <v>0</v>
      </c>
    </row>
    <row r="86" spans="1:7" ht="15">
      <c r="A86" s="85" t="s">
        <v>1655</v>
      </c>
      <c r="B86" s="85">
        <v>4</v>
      </c>
      <c r="C86" s="118">
        <v>0.002082965356767291</v>
      </c>
      <c r="D86" s="85" t="s">
        <v>1733</v>
      </c>
      <c r="E86" s="85" t="b">
        <v>0</v>
      </c>
      <c r="F86" s="85" t="b">
        <v>0</v>
      </c>
      <c r="G86" s="85" t="b">
        <v>0</v>
      </c>
    </row>
    <row r="87" spans="1:7" ht="15">
      <c r="A87" s="85" t="s">
        <v>232</v>
      </c>
      <c r="B87" s="85">
        <v>4</v>
      </c>
      <c r="C87" s="118">
        <v>0.001733133868488405</v>
      </c>
      <c r="D87" s="85" t="s">
        <v>1733</v>
      </c>
      <c r="E87" s="85" t="b">
        <v>0</v>
      </c>
      <c r="F87" s="85" t="b">
        <v>0</v>
      </c>
      <c r="G87" s="85" t="b">
        <v>0</v>
      </c>
    </row>
    <row r="88" spans="1:7" ht="15">
      <c r="A88" s="85" t="s">
        <v>1656</v>
      </c>
      <c r="B88" s="85">
        <v>4</v>
      </c>
      <c r="C88" s="118">
        <v>0.002082965356767291</v>
      </c>
      <c r="D88" s="85" t="s">
        <v>1733</v>
      </c>
      <c r="E88" s="85" t="b">
        <v>0</v>
      </c>
      <c r="F88" s="85" t="b">
        <v>0</v>
      </c>
      <c r="G88" s="85" t="b">
        <v>0</v>
      </c>
    </row>
    <row r="89" spans="1:7" ht="15">
      <c r="A89" s="85" t="s">
        <v>446</v>
      </c>
      <c r="B89" s="85">
        <v>3</v>
      </c>
      <c r="C89" s="118">
        <v>0.0014087452909145026</v>
      </c>
      <c r="D89" s="85" t="s">
        <v>1733</v>
      </c>
      <c r="E89" s="85" t="b">
        <v>0</v>
      </c>
      <c r="F89" s="85" t="b">
        <v>0</v>
      </c>
      <c r="G89" s="85" t="b">
        <v>0</v>
      </c>
    </row>
    <row r="90" spans="1:7" ht="15">
      <c r="A90" s="85" t="s">
        <v>1657</v>
      </c>
      <c r="B90" s="85">
        <v>3</v>
      </c>
      <c r="C90" s="118">
        <v>0.0014087452909145026</v>
      </c>
      <c r="D90" s="85" t="s">
        <v>1733</v>
      </c>
      <c r="E90" s="85" t="b">
        <v>0</v>
      </c>
      <c r="F90" s="85" t="b">
        <v>0</v>
      </c>
      <c r="G90" s="85" t="b">
        <v>0</v>
      </c>
    </row>
    <row r="91" spans="1:7" ht="15">
      <c r="A91" s="85" t="s">
        <v>1658</v>
      </c>
      <c r="B91" s="85">
        <v>3</v>
      </c>
      <c r="C91" s="118">
        <v>0.0014087452909145026</v>
      </c>
      <c r="D91" s="85" t="s">
        <v>1733</v>
      </c>
      <c r="E91" s="85" t="b">
        <v>0</v>
      </c>
      <c r="F91" s="85" t="b">
        <v>0</v>
      </c>
      <c r="G91" s="85" t="b">
        <v>0</v>
      </c>
    </row>
    <row r="92" spans="1:7" ht="15">
      <c r="A92" s="85" t="s">
        <v>1659</v>
      </c>
      <c r="B92" s="85">
        <v>3</v>
      </c>
      <c r="C92" s="118">
        <v>0.0014087452909145026</v>
      </c>
      <c r="D92" s="85" t="s">
        <v>1733</v>
      </c>
      <c r="E92" s="85" t="b">
        <v>0</v>
      </c>
      <c r="F92" s="85" t="b">
        <v>0</v>
      </c>
      <c r="G92" s="85" t="b">
        <v>0</v>
      </c>
    </row>
    <row r="93" spans="1:7" ht="15">
      <c r="A93" s="85" t="s">
        <v>1660</v>
      </c>
      <c r="B93" s="85">
        <v>3</v>
      </c>
      <c r="C93" s="118">
        <v>0.0014087452909145026</v>
      </c>
      <c r="D93" s="85" t="s">
        <v>1733</v>
      </c>
      <c r="E93" s="85" t="b">
        <v>0</v>
      </c>
      <c r="F93" s="85" t="b">
        <v>0</v>
      </c>
      <c r="G93" s="85" t="b">
        <v>0</v>
      </c>
    </row>
    <row r="94" spans="1:7" ht="15">
      <c r="A94" s="85" t="s">
        <v>1661</v>
      </c>
      <c r="B94" s="85">
        <v>3</v>
      </c>
      <c r="C94" s="118">
        <v>0.0014087452909145026</v>
      </c>
      <c r="D94" s="85" t="s">
        <v>1733</v>
      </c>
      <c r="E94" s="85" t="b">
        <v>0</v>
      </c>
      <c r="F94" s="85" t="b">
        <v>0</v>
      </c>
      <c r="G94" s="85" t="b">
        <v>0</v>
      </c>
    </row>
    <row r="95" spans="1:7" ht="15">
      <c r="A95" s="85" t="s">
        <v>1662</v>
      </c>
      <c r="B95" s="85">
        <v>3</v>
      </c>
      <c r="C95" s="118">
        <v>0.0014087452909145026</v>
      </c>
      <c r="D95" s="85" t="s">
        <v>1733</v>
      </c>
      <c r="E95" s="85" t="b">
        <v>0</v>
      </c>
      <c r="F95" s="85" t="b">
        <v>0</v>
      </c>
      <c r="G95" s="85" t="b">
        <v>0</v>
      </c>
    </row>
    <row r="96" spans="1:7" ht="15">
      <c r="A96" s="85" t="s">
        <v>1663</v>
      </c>
      <c r="B96" s="85">
        <v>3</v>
      </c>
      <c r="C96" s="118">
        <v>0.0014087452909145026</v>
      </c>
      <c r="D96" s="85" t="s">
        <v>1733</v>
      </c>
      <c r="E96" s="85" t="b">
        <v>0</v>
      </c>
      <c r="F96" s="85" t="b">
        <v>0</v>
      </c>
      <c r="G96" s="85" t="b">
        <v>0</v>
      </c>
    </row>
    <row r="97" spans="1:7" ht="15">
      <c r="A97" s="85" t="s">
        <v>1664</v>
      </c>
      <c r="B97" s="85">
        <v>3</v>
      </c>
      <c r="C97" s="118">
        <v>0.0014087452909145026</v>
      </c>
      <c r="D97" s="85" t="s">
        <v>1733</v>
      </c>
      <c r="E97" s="85" t="b">
        <v>0</v>
      </c>
      <c r="F97" s="85" t="b">
        <v>0</v>
      </c>
      <c r="G97" s="85" t="b">
        <v>0</v>
      </c>
    </row>
    <row r="98" spans="1:7" ht="15">
      <c r="A98" s="85" t="s">
        <v>1665</v>
      </c>
      <c r="B98" s="85">
        <v>3</v>
      </c>
      <c r="C98" s="118">
        <v>0.0014087452909145026</v>
      </c>
      <c r="D98" s="85" t="s">
        <v>1733</v>
      </c>
      <c r="E98" s="85" t="b">
        <v>0</v>
      </c>
      <c r="F98" s="85" t="b">
        <v>0</v>
      </c>
      <c r="G98" s="85" t="b">
        <v>0</v>
      </c>
    </row>
    <row r="99" spans="1:7" ht="15">
      <c r="A99" s="85" t="s">
        <v>1666</v>
      </c>
      <c r="B99" s="85">
        <v>3</v>
      </c>
      <c r="C99" s="118">
        <v>0.0015622240175754683</v>
      </c>
      <c r="D99" s="85" t="s">
        <v>1733</v>
      </c>
      <c r="E99" s="85" t="b">
        <v>0</v>
      </c>
      <c r="F99" s="85" t="b">
        <v>0</v>
      </c>
      <c r="G99" s="85" t="b">
        <v>0</v>
      </c>
    </row>
    <row r="100" spans="1:7" ht="15">
      <c r="A100" s="85" t="s">
        <v>1667</v>
      </c>
      <c r="B100" s="85">
        <v>3</v>
      </c>
      <c r="C100" s="118">
        <v>0.0014087452909145026</v>
      </c>
      <c r="D100" s="85" t="s">
        <v>1733</v>
      </c>
      <c r="E100" s="85" t="b">
        <v>0</v>
      </c>
      <c r="F100" s="85" t="b">
        <v>0</v>
      </c>
      <c r="G100" s="85" t="b">
        <v>0</v>
      </c>
    </row>
    <row r="101" spans="1:7" ht="15">
      <c r="A101" s="85" t="s">
        <v>1668</v>
      </c>
      <c r="B101" s="85">
        <v>3</v>
      </c>
      <c r="C101" s="118">
        <v>0.0014087452909145026</v>
      </c>
      <c r="D101" s="85" t="s">
        <v>1733</v>
      </c>
      <c r="E101" s="85" t="b">
        <v>0</v>
      </c>
      <c r="F101" s="85" t="b">
        <v>0</v>
      </c>
      <c r="G101" s="85" t="b">
        <v>0</v>
      </c>
    </row>
    <row r="102" spans="1:7" ht="15">
      <c r="A102" s="85" t="s">
        <v>1669</v>
      </c>
      <c r="B102" s="85">
        <v>3</v>
      </c>
      <c r="C102" s="118">
        <v>0.0015622240175754683</v>
      </c>
      <c r="D102" s="85" t="s">
        <v>1733</v>
      </c>
      <c r="E102" s="85" t="b">
        <v>0</v>
      </c>
      <c r="F102" s="85" t="b">
        <v>0</v>
      </c>
      <c r="G102" s="85" t="b">
        <v>0</v>
      </c>
    </row>
    <row r="103" spans="1:7" ht="15">
      <c r="A103" s="85" t="s">
        <v>247</v>
      </c>
      <c r="B103" s="85">
        <v>3</v>
      </c>
      <c r="C103" s="118">
        <v>0.0014087452909145026</v>
      </c>
      <c r="D103" s="85" t="s">
        <v>1733</v>
      </c>
      <c r="E103" s="85" t="b">
        <v>0</v>
      </c>
      <c r="F103" s="85" t="b">
        <v>0</v>
      </c>
      <c r="G103" s="85" t="b">
        <v>0</v>
      </c>
    </row>
    <row r="104" spans="1:7" ht="15">
      <c r="A104" s="85" t="s">
        <v>1670</v>
      </c>
      <c r="B104" s="85">
        <v>3</v>
      </c>
      <c r="C104" s="118">
        <v>0.0014087452909145026</v>
      </c>
      <c r="D104" s="85" t="s">
        <v>1733</v>
      </c>
      <c r="E104" s="85" t="b">
        <v>0</v>
      </c>
      <c r="F104" s="85" t="b">
        <v>0</v>
      </c>
      <c r="G104" s="85" t="b">
        <v>0</v>
      </c>
    </row>
    <row r="105" spans="1:7" ht="15">
      <c r="A105" s="85" t="s">
        <v>1287</v>
      </c>
      <c r="B105" s="85">
        <v>3</v>
      </c>
      <c r="C105" s="118">
        <v>0.0014087452909145026</v>
      </c>
      <c r="D105" s="85" t="s">
        <v>1733</v>
      </c>
      <c r="E105" s="85" t="b">
        <v>0</v>
      </c>
      <c r="F105" s="85" t="b">
        <v>0</v>
      </c>
      <c r="G105" s="85" t="b">
        <v>0</v>
      </c>
    </row>
    <row r="106" spans="1:7" ht="15">
      <c r="A106" s="85" t="s">
        <v>1340</v>
      </c>
      <c r="B106" s="85">
        <v>3</v>
      </c>
      <c r="C106" s="118">
        <v>0.0014087452909145026</v>
      </c>
      <c r="D106" s="85" t="s">
        <v>1733</v>
      </c>
      <c r="E106" s="85" t="b">
        <v>0</v>
      </c>
      <c r="F106" s="85" t="b">
        <v>0</v>
      </c>
      <c r="G106" s="85" t="b">
        <v>0</v>
      </c>
    </row>
    <row r="107" spans="1:7" ht="15">
      <c r="A107" s="85" t="s">
        <v>1341</v>
      </c>
      <c r="B107" s="85">
        <v>3</v>
      </c>
      <c r="C107" s="118">
        <v>0.0014087452909145026</v>
      </c>
      <c r="D107" s="85" t="s">
        <v>1733</v>
      </c>
      <c r="E107" s="85" t="b">
        <v>0</v>
      </c>
      <c r="F107" s="85" t="b">
        <v>0</v>
      </c>
      <c r="G107" s="85" t="b">
        <v>0</v>
      </c>
    </row>
    <row r="108" spans="1:7" ht="15">
      <c r="A108" s="85" t="s">
        <v>1671</v>
      </c>
      <c r="B108" s="85">
        <v>3</v>
      </c>
      <c r="C108" s="118">
        <v>0.0014087452909145026</v>
      </c>
      <c r="D108" s="85" t="s">
        <v>1733</v>
      </c>
      <c r="E108" s="85" t="b">
        <v>0</v>
      </c>
      <c r="F108" s="85" t="b">
        <v>0</v>
      </c>
      <c r="G108" s="85" t="b">
        <v>0</v>
      </c>
    </row>
    <row r="109" spans="1:7" ht="15">
      <c r="A109" s="85" t="s">
        <v>1672</v>
      </c>
      <c r="B109" s="85">
        <v>3</v>
      </c>
      <c r="C109" s="118">
        <v>0.0014087452909145026</v>
      </c>
      <c r="D109" s="85" t="s">
        <v>1733</v>
      </c>
      <c r="E109" s="85" t="b">
        <v>0</v>
      </c>
      <c r="F109" s="85" t="b">
        <v>0</v>
      </c>
      <c r="G109" s="85" t="b">
        <v>0</v>
      </c>
    </row>
    <row r="110" spans="1:7" ht="15">
      <c r="A110" s="85" t="s">
        <v>1673</v>
      </c>
      <c r="B110" s="85">
        <v>3</v>
      </c>
      <c r="C110" s="118">
        <v>0.0014087452909145026</v>
      </c>
      <c r="D110" s="85" t="s">
        <v>1733</v>
      </c>
      <c r="E110" s="85" t="b">
        <v>0</v>
      </c>
      <c r="F110" s="85" t="b">
        <v>0</v>
      </c>
      <c r="G110" s="85" t="b">
        <v>0</v>
      </c>
    </row>
    <row r="111" spans="1:7" ht="15">
      <c r="A111" s="85" t="s">
        <v>1347</v>
      </c>
      <c r="B111" s="85">
        <v>3</v>
      </c>
      <c r="C111" s="118">
        <v>0.0014087452909145026</v>
      </c>
      <c r="D111" s="85" t="s">
        <v>1733</v>
      </c>
      <c r="E111" s="85" t="b">
        <v>0</v>
      </c>
      <c r="F111" s="85" t="b">
        <v>0</v>
      </c>
      <c r="G111" s="85" t="b">
        <v>0</v>
      </c>
    </row>
    <row r="112" spans="1:7" ht="15">
      <c r="A112" s="85" t="s">
        <v>1348</v>
      </c>
      <c r="B112" s="85">
        <v>3</v>
      </c>
      <c r="C112" s="118">
        <v>0.0014087452909145026</v>
      </c>
      <c r="D112" s="85" t="s">
        <v>1733</v>
      </c>
      <c r="E112" s="85" t="b">
        <v>0</v>
      </c>
      <c r="F112" s="85" t="b">
        <v>0</v>
      </c>
      <c r="G112" s="85" t="b">
        <v>0</v>
      </c>
    </row>
    <row r="113" spans="1:7" ht="15">
      <c r="A113" s="85" t="s">
        <v>1349</v>
      </c>
      <c r="B113" s="85">
        <v>3</v>
      </c>
      <c r="C113" s="118">
        <v>0.0014087452909145026</v>
      </c>
      <c r="D113" s="85" t="s">
        <v>1733</v>
      </c>
      <c r="E113" s="85" t="b">
        <v>0</v>
      </c>
      <c r="F113" s="85" t="b">
        <v>0</v>
      </c>
      <c r="G113" s="85" t="b">
        <v>0</v>
      </c>
    </row>
    <row r="114" spans="1:7" ht="15">
      <c r="A114" s="85" t="s">
        <v>1350</v>
      </c>
      <c r="B114" s="85">
        <v>3</v>
      </c>
      <c r="C114" s="118">
        <v>0.0014087452909145026</v>
      </c>
      <c r="D114" s="85" t="s">
        <v>1733</v>
      </c>
      <c r="E114" s="85" t="b">
        <v>0</v>
      </c>
      <c r="F114" s="85" t="b">
        <v>0</v>
      </c>
      <c r="G114" s="85" t="b">
        <v>0</v>
      </c>
    </row>
    <row r="115" spans="1:7" ht="15">
      <c r="A115" s="85" t="s">
        <v>1351</v>
      </c>
      <c r="B115" s="85">
        <v>3</v>
      </c>
      <c r="C115" s="118">
        <v>0.0014087452909145026</v>
      </c>
      <c r="D115" s="85" t="s">
        <v>1733</v>
      </c>
      <c r="E115" s="85" t="b">
        <v>0</v>
      </c>
      <c r="F115" s="85" t="b">
        <v>0</v>
      </c>
      <c r="G115" s="85" t="b">
        <v>0</v>
      </c>
    </row>
    <row r="116" spans="1:7" ht="15">
      <c r="A116" s="85" t="s">
        <v>1352</v>
      </c>
      <c r="B116" s="85">
        <v>3</v>
      </c>
      <c r="C116" s="118">
        <v>0.0014087452909145026</v>
      </c>
      <c r="D116" s="85" t="s">
        <v>1733</v>
      </c>
      <c r="E116" s="85" t="b">
        <v>0</v>
      </c>
      <c r="F116" s="85" t="b">
        <v>0</v>
      </c>
      <c r="G116" s="85" t="b">
        <v>0</v>
      </c>
    </row>
    <row r="117" spans="1:7" ht="15">
      <c r="A117" s="85" t="s">
        <v>1674</v>
      </c>
      <c r="B117" s="85">
        <v>2</v>
      </c>
      <c r="C117" s="118">
        <v>0.0010414826783836455</v>
      </c>
      <c r="D117" s="85" t="s">
        <v>1733</v>
      </c>
      <c r="E117" s="85" t="b">
        <v>0</v>
      </c>
      <c r="F117" s="85" t="b">
        <v>0</v>
      </c>
      <c r="G117" s="85" t="b">
        <v>0</v>
      </c>
    </row>
    <row r="118" spans="1:7" ht="15">
      <c r="A118" s="85" t="s">
        <v>1675</v>
      </c>
      <c r="B118" s="85">
        <v>2</v>
      </c>
      <c r="C118" s="118">
        <v>0.0010414826783836455</v>
      </c>
      <c r="D118" s="85" t="s">
        <v>1733</v>
      </c>
      <c r="E118" s="85" t="b">
        <v>0</v>
      </c>
      <c r="F118" s="85" t="b">
        <v>0</v>
      </c>
      <c r="G118" s="85" t="b">
        <v>0</v>
      </c>
    </row>
    <row r="119" spans="1:7" ht="15">
      <c r="A119" s="85" t="s">
        <v>1676</v>
      </c>
      <c r="B119" s="85">
        <v>2</v>
      </c>
      <c r="C119" s="118">
        <v>0.0010414826783836455</v>
      </c>
      <c r="D119" s="85" t="s">
        <v>1733</v>
      </c>
      <c r="E119" s="85" t="b">
        <v>0</v>
      </c>
      <c r="F119" s="85" t="b">
        <v>0</v>
      </c>
      <c r="G119" s="85" t="b">
        <v>0</v>
      </c>
    </row>
    <row r="120" spans="1:7" ht="15">
      <c r="A120" s="85" t="s">
        <v>1677</v>
      </c>
      <c r="B120" s="85">
        <v>2</v>
      </c>
      <c r="C120" s="118">
        <v>0.0010414826783836455</v>
      </c>
      <c r="D120" s="85" t="s">
        <v>1733</v>
      </c>
      <c r="E120" s="85" t="b">
        <v>0</v>
      </c>
      <c r="F120" s="85" t="b">
        <v>0</v>
      </c>
      <c r="G120" s="85" t="b">
        <v>0</v>
      </c>
    </row>
    <row r="121" spans="1:7" ht="15">
      <c r="A121" s="85" t="s">
        <v>1678</v>
      </c>
      <c r="B121" s="85">
        <v>2</v>
      </c>
      <c r="C121" s="118">
        <v>0.0010414826783836455</v>
      </c>
      <c r="D121" s="85" t="s">
        <v>1733</v>
      </c>
      <c r="E121" s="85" t="b">
        <v>0</v>
      </c>
      <c r="F121" s="85" t="b">
        <v>0</v>
      </c>
      <c r="G121" s="85" t="b">
        <v>0</v>
      </c>
    </row>
    <row r="122" spans="1:7" ht="15">
      <c r="A122" s="85" t="s">
        <v>1679</v>
      </c>
      <c r="B122" s="85">
        <v>2</v>
      </c>
      <c r="C122" s="118">
        <v>0.0010414826783836455</v>
      </c>
      <c r="D122" s="85" t="s">
        <v>1733</v>
      </c>
      <c r="E122" s="85" t="b">
        <v>0</v>
      </c>
      <c r="F122" s="85" t="b">
        <v>0</v>
      </c>
      <c r="G122" s="85" t="b">
        <v>0</v>
      </c>
    </row>
    <row r="123" spans="1:7" ht="15">
      <c r="A123" s="85" t="s">
        <v>1680</v>
      </c>
      <c r="B123" s="85">
        <v>2</v>
      </c>
      <c r="C123" s="118">
        <v>0.0010414826783836455</v>
      </c>
      <c r="D123" s="85" t="s">
        <v>1733</v>
      </c>
      <c r="E123" s="85" t="b">
        <v>0</v>
      </c>
      <c r="F123" s="85" t="b">
        <v>0</v>
      </c>
      <c r="G123" s="85" t="b">
        <v>0</v>
      </c>
    </row>
    <row r="124" spans="1:7" ht="15">
      <c r="A124" s="85" t="s">
        <v>1681</v>
      </c>
      <c r="B124" s="85">
        <v>2</v>
      </c>
      <c r="C124" s="118">
        <v>0.0010414826783836455</v>
      </c>
      <c r="D124" s="85" t="s">
        <v>1733</v>
      </c>
      <c r="E124" s="85" t="b">
        <v>0</v>
      </c>
      <c r="F124" s="85" t="b">
        <v>0</v>
      </c>
      <c r="G124" s="85" t="b">
        <v>0</v>
      </c>
    </row>
    <row r="125" spans="1:7" ht="15">
      <c r="A125" s="85" t="s">
        <v>1682</v>
      </c>
      <c r="B125" s="85">
        <v>2</v>
      </c>
      <c r="C125" s="118">
        <v>0.0010414826783836455</v>
      </c>
      <c r="D125" s="85" t="s">
        <v>1733</v>
      </c>
      <c r="E125" s="85" t="b">
        <v>0</v>
      </c>
      <c r="F125" s="85" t="b">
        <v>0</v>
      </c>
      <c r="G125" s="85" t="b">
        <v>0</v>
      </c>
    </row>
    <row r="126" spans="1:7" ht="15">
      <c r="A126" s="85" t="s">
        <v>1683</v>
      </c>
      <c r="B126" s="85">
        <v>2</v>
      </c>
      <c r="C126" s="118">
        <v>0.0010414826783836455</v>
      </c>
      <c r="D126" s="85" t="s">
        <v>1733</v>
      </c>
      <c r="E126" s="85" t="b">
        <v>0</v>
      </c>
      <c r="F126" s="85" t="b">
        <v>0</v>
      </c>
      <c r="G126" s="85" t="b">
        <v>0</v>
      </c>
    </row>
    <row r="127" spans="1:7" ht="15">
      <c r="A127" s="85" t="s">
        <v>1684</v>
      </c>
      <c r="B127" s="85">
        <v>2</v>
      </c>
      <c r="C127" s="118">
        <v>0.0010414826783836455</v>
      </c>
      <c r="D127" s="85" t="s">
        <v>1733</v>
      </c>
      <c r="E127" s="85" t="b">
        <v>0</v>
      </c>
      <c r="F127" s="85" t="b">
        <v>0</v>
      </c>
      <c r="G127" s="85" t="b">
        <v>0</v>
      </c>
    </row>
    <row r="128" spans="1:7" ht="15">
      <c r="A128" s="85" t="s">
        <v>1685</v>
      </c>
      <c r="B128" s="85">
        <v>2</v>
      </c>
      <c r="C128" s="118">
        <v>0.0010414826783836455</v>
      </c>
      <c r="D128" s="85" t="s">
        <v>1733</v>
      </c>
      <c r="E128" s="85" t="b">
        <v>0</v>
      </c>
      <c r="F128" s="85" t="b">
        <v>0</v>
      </c>
      <c r="G128" s="85" t="b">
        <v>0</v>
      </c>
    </row>
    <row r="129" spans="1:7" ht="15">
      <c r="A129" s="85" t="s">
        <v>1686</v>
      </c>
      <c r="B129" s="85">
        <v>2</v>
      </c>
      <c r="C129" s="118">
        <v>0.0010414826783836455</v>
      </c>
      <c r="D129" s="85" t="s">
        <v>1733</v>
      </c>
      <c r="E129" s="85" t="b">
        <v>0</v>
      </c>
      <c r="F129" s="85" t="b">
        <v>0</v>
      </c>
      <c r="G129" s="85" t="b">
        <v>0</v>
      </c>
    </row>
    <row r="130" spans="1:7" ht="15">
      <c r="A130" s="85" t="s">
        <v>1687</v>
      </c>
      <c r="B130" s="85">
        <v>2</v>
      </c>
      <c r="C130" s="118">
        <v>0.0010414826783836455</v>
      </c>
      <c r="D130" s="85" t="s">
        <v>1733</v>
      </c>
      <c r="E130" s="85" t="b">
        <v>0</v>
      </c>
      <c r="F130" s="85" t="b">
        <v>0</v>
      </c>
      <c r="G130" s="85" t="b">
        <v>0</v>
      </c>
    </row>
    <row r="131" spans="1:7" ht="15">
      <c r="A131" s="85" t="s">
        <v>1688</v>
      </c>
      <c r="B131" s="85">
        <v>2</v>
      </c>
      <c r="C131" s="118">
        <v>0.0010414826783836455</v>
      </c>
      <c r="D131" s="85" t="s">
        <v>1733</v>
      </c>
      <c r="E131" s="85" t="b">
        <v>0</v>
      </c>
      <c r="F131" s="85" t="b">
        <v>0</v>
      </c>
      <c r="G131" s="85" t="b">
        <v>0</v>
      </c>
    </row>
    <row r="132" spans="1:7" ht="15">
      <c r="A132" s="85" t="s">
        <v>1689</v>
      </c>
      <c r="B132" s="85">
        <v>2</v>
      </c>
      <c r="C132" s="118">
        <v>0.0010414826783836455</v>
      </c>
      <c r="D132" s="85" t="s">
        <v>1733</v>
      </c>
      <c r="E132" s="85" t="b">
        <v>0</v>
      </c>
      <c r="F132" s="85" t="b">
        <v>0</v>
      </c>
      <c r="G132" s="85" t="b">
        <v>0</v>
      </c>
    </row>
    <row r="133" spans="1:7" ht="15">
      <c r="A133" s="85" t="s">
        <v>1690</v>
      </c>
      <c r="B133" s="85">
        <v>2</v>
      </c>
      <c r="C133" s="118">
        <v>0.0010414826783836455</v>
      </c>
      <c r="D133" s="85" t="s">
        <v>1733</v>
      </c>
      <c r="E133" s="85" t="b">
        <v>0</v>
      </c>
      <c r="F133" s="85" t="b">
        <v>0</v>
      </c>
      <c r="G133" s="85" t="b">
        <v>0</v>
      </c>
    </row>
    <row r="134" spans="1:7" ht="15">
      <c r="A134" s="85" t="s">
        <v>1691</v>
      </c>
      <c r="B134" s="85">
        <v>2</v>
      </c>
      <c r="C134" s="118">
        <v>0.0010414826783836455</v>
      </c>
      <c r="D134" s="85" t="s">
        <v>1733</v>
      </c>
      <c r="E134" s="85" t="b">
        <v>0</v>
      </c>
      <c r="F134" s="85" t="b">
        <v>0</v>
      </c>
      <c r="G134" s="85" t="b">
        <v>0</v>
      </c>
    </row>
    <row r="135" spans="1:7" ht="15">
      <c r="A135" s="85" t="s">
        <v>1692</v>
      </c>
      <c r="B135" s="85">
        <v>2</v>
      </c>
      <c r="C135" s="118">
        <v>0.0010414826783836455</v>
      </c>
      <c r="D135" s="85" t="s">
        <v>1733</v>
      </c>
      <c r="E135" s="85" t="b">
        <v>0</v>
      </c>
      <c r="F135" s="85" t="b">
        <v>0</v>
      </c>
      <c r="G135" s="85" t="b">
        <v>0</v>
      </c>
    </row>
    <row r="136" spans="1:7" ht="15">
      <c r="A136" s="85" t="s">
        <v>1693</v>
      </c>
      <c r="B136" s="85">
        <v>2</v>
      </c>
      <c r="C136" s="118">
        <v>0.0010414826783836455</v>
      </c>
      <c r="D136" s="85" t="s">
        <v>1733</v>
      </c>
      <c r="E136" s="85" t="b">
        <v>0</v>
      </c>
      <c r="F136" s="85" t="b">
        <v>0</v>
      </c>
      <c r="G136" s="85" t="b">
        <v>0</v>
      </c>
    </row>
    <row r="137" spans="1:7" ht="15">
      <c r="A137" s="85" t="s">
        <v>1694</v>
      </c>
      <c r="B137" s="85">
        <v>2</v>
      </c>
      <c r="C137" s="118">
        <v>0.0010414826783836455</v>
      </c>
      <c r="D137" s="85" t="s">
        <v>1733</v>
      </c>
      <c r="E137" s="85" t="b">
        <v>0</v>
      </c>
      <c r="F137" s="85" t="b">
        <v>0</v>
      </c>
      <c r="G137" s="85" t="b">
        <v>0</v>
      </c>
    </row>
    <row r="138" spans="1:7" ht="15">
      <c r="A138" s="85" t="s">
        <v>1695</v>
      </c>
      <c r="B138" s="85">
        <v>2</v>
      </c>
      <c r="C138" s="118">
        <v>0.0010414826783836455</v>
      </c>
      <c r="D138" s="85" t="s">
        <v>1733</v>
      </c>
      <c r="E138" s="85" t="b">
        <v>0</v>
      </c>
      <c r="F138" s="85" t="b">
        <v>0</v>
      </c>
      <c r="G138" s="85" t="b">
        <v>0</v>
      </c>
    </row>
    <row r="139" spans="1:7" ht="15">
      <c r="A139" s="85" t="s">
        <v>1696</v>
      </c>
      <c r="B139" s="85">
        <v>2</v>
      </c>
      <c r="C139" s="118">
        <v>0.0010414826783836455</v>
      </c>
      <c r="D139" s="85" t="s">
        <v>1733</v>
      </c>
      <c r="E139" s="85" t="b">
        <v>0</v>
      </c>
      <c r="F139" s="85" t="b">
        <v>0</v>
      </c>
      <c r="G139" s="85" t="b">
        <v>0</v>
      </c>
    </row>
    <row r="140" spans="1:7" ht="15">
      <c r="A140" s="85" t="s">
        <v>1697</v>
      </c>
      <c r="B140" s="85">
        <v>2</v>
      </c>
      <c r="C140" s="118">
        <v>0.0010414826783836455</v>
      </c>
      <c r="D140" s="85" t="s">
        <v>1733</v>
      </c>
      <c r="E140" s="85" t="b">
        <v>0</v>
      </c>
      <c r="F140" s="85" t="b">
        <v>0</v>
      </c>
      <c r="G140" s="85" t="b">
        <v>0</v>
      </c>
    </row>
    <row r="141" spans="1:7" ht="15">
      <c r="A141" s="85" t="s">
        <v>1698</v>
      </c>
      <c r="B141" s="85">
        <v>2</v>
      </c>
      <c r="C141" s="118">
        <v>0.0010414826783836455</v>
      </c>
      <c r="D141" s="85" t="s">
        <v>1733</v>
      </c>
      <c r="E141" s="85" t="b">
        <v>0</v>
      </c>
      <c r="F141" s="85" t="b">
        <v>0</v>
      </c>
      <c r="G141" s="85" t="b">
        <v>0</v>
      </c>
    </row>
    <row r="142" spans="1:7" ht="15">
      <c r="A142" s="85" t="s">
        <v>1699</v>
      </c>
      <c r="B142" s="85">
        <v>2</v>
      </c>
      <c r="C142" s="118">
        <v>0.0010414826783836455</v>
      </c>
      <c r="D142" s="85" t="s">
        <v>1733</v>
      </c>
      <c r="E142" s="85" t="b">
        <v>0</v>
      </c>
      <c r="F142" s="85" t="b">
        <v>0</v>
      </c>
      <c r="G142" s="85" t="b">
        <v>0</v>
      </c>
    </row>
    <row r="143" spans="1:7" ht="15">
      <c r="A143" s="85" t="s">
        <v>1700</v>
      </c>
      <c r="B143" s="85">
        <v>2</v>
      </c>
      <c r="C143" s="118">
        <v>0.0010414826783836455</v>
      </c>
      <c r="D143" s="85" t="s">
        <v>1733</v>
      </c>
      <c r="E143" s="85" t="b">
        <v>0</v>
      </c>
      <c r="F143" s="85" t="b">
        <v>0</v>
      </c>
      <c r="G143" s="85" t="b">
        <v>0</v>
      </c>
    </row>
    <row r="144" spans="1:7" ht="15">
      <c r="A144" s="85" t="s">
        <v>1701</v>
      </c>
      <c r="B144" s="85">
        <v>2</v>
      </c>
      <c r="C144" s="118">
        <v>0.0010414826783836455</v>
      </c>
      <c r="D144" s="85" t="s">
        <v>1733</v>
      </c>
      <c r="E144" s="85" t="b">
        <v>0</v>
      </c>
      <c r="F144" s="85" t="b">
        <v>0</v>
      </c>
      <c r="G144" s="85" t="b">
        <v>0</v>
      </c>
    </row>
    <row r="145" spans="1:7" ht="15">
      <c r="A145" s="85" t="s">
        <v>1702</v>
      </c>
      <c r="B145" s="85">
        <v>2</v>
      </c>
      <c r="C145" s="118">
        <v>0.0010414826783836455</v>
      </c>
      <c r="D145" s="85" t="s">
        <v>1733</v>
      </c>
      <c r="E145" s="85" t="b">
        <v>0</v>
      </c>
      <c r="F145" s="85" t="b">
        <v>0</v>
      </c>
      <c r="G145" s="85" t="b">
        <v>0</v>
      </c>
    </row>
    <row r="146" spans="1:7" ht="15">
      <c r="A146" s="85" t="s">
        <v>1703</v>
      </c>
      <c r="B146" s="85">
        <v>2</v>
      </c>
      <c r="C146" s="118">
        <v>0.0010414826783836455</v>
      </c>
      <c r="D146" s="85" t="s">
        <v>1733</v>
      </c>
      <c r="E146" s="85" t="b">
        <v>0</v>
      </c>
      <c r="F146" s="85" t="b">
        <v>0</v>
      </c>
      <c r="G146" s="85" t="b">
        <v>0</v>
      </c>
    </row>
    <row r="147" spans="1:7" ht="15">
      <c r="A147" s="85" t="s">
        <v>1704</v>
      </c>
      <c r="B147" s="85">
        <v>2</v>
      </c>
      <c r="C147" s="118">
        <v>0.0010414826783836455</v>
      </c>
      <c r="D147" s="85" t="s">
        <v>1733</v>
      </c>
      <c r="E147" s="85" t="b">
        <v>0</v>
      </c>
      <c r="F147" s="85" t="b">
        <v>0</v>
      </c>
      <c r="G147" s="85" t="b">
        <v>0</v>
      </c>
    </row>
    <row r="148" spans="1:7" ht="15">
      <c r="A148" s="85" t="s">
        <v>1705</v>
      </c>
      <c r="B148" s="85">
        <v>2</v>
      </c>
      <c r="C148" s="118">
        <v>0.0012163984225230884</v>
      </c>
      <c r="D148" s="85" t="s">
        <v>1733</v>
      </c>
      <c r="E148" s="85" t="b">
        <v>0</v>
      </c>
      <c r="F148" s="85" t="b">
        <v>0</v>
      </c>
      <c r="G148" s="85" t="b">
        <v>0</v>
      </c>
    </row>
    <row r="149" spans="1:7" ht="15">
      <c r="A149" s="85" t="s">
        <v>1706</v>
      </c>
      <c r="B149" s="85">
        <v>2</v>
      </c>
      <c r="C149" s="118">
        <v>0.0010414826783836455</v>
      </c>
      <c r="D149" s="85" t="s">
        <v>1733</v>
      </c>
      <c r="E149" s="85" t="b">
        <v>0</v>
      </c>
      <c r="F149" s="85" t="b">
        <v>0</v>
      </c>
      <c r="G149" s="85" t="b">
        <v>0</v>
      </c>
    </row>
    <row r="150" spans="1:7" ht="15">
      <c r="A150" s="85" t="s">
        <v>1707</v>
      </c>
      <c r="B150" s="85">
        <v>2</v>
      </c>
      <c r="C150" s="118">
        <v>0.0010414826783836455</v>
      </c>
      <c r="D150" s="85" t="s">
        <v>1733</v>
      </c>
      <c r="E150" s="85" t="b">
        <v>0</v>
      </c>
      <c r="F150" s="85" t="b">
        <v>0</v>
      </c>
      <c r="G150" s="85" t="b">
        <v>0</v>
      </c>
    </row>
    <row r="151" spans="1:7" ht="15">
      <c r="A151" s="85" t="s">
        <v>1708</v>
      </c>
      <c r="B151" s="85">
        <v>2</v>
      </c>
      <c r="C151" s="118">
        <v>0.0010414826783836455</v>
      </c>
      <c r="D151" s="85" t="s">
        <v>1733</v>
      </c>
      <c r="E151" s="85" t="b">
        <v>0</v>
      </c>
      <c r="F151" s="85" t="b">
        <v>0</v>
      </c>
      <c r="G151" s="85" t="b">
        <v>0</v>
      </c>
    </row>
    <row r="152" spans="1:7" ht="15">
      <c r="A152" s="85" t="s">
        <v>1709</v>
      </c>
      <c r="B152" s="85">
        <v>2</v>
      </c>
      <c r="C152" s="118">
        <v>0.0010414826783836455</v>
      </c>
      <c r="D152" s="85" t="s">
        <v>1733</v>
      </c>
      <c r="E152" s="85" t="b">
        <v>0</v>
      </c>
      <c r="F152" s="85" t="b">
        <v>0</v>
      </c>
      <c r="G152" s="85" t="b">
        <v>0</v>
      </c>
    </row>
    <row r="153" spans="1:7" ht="15">
      <c r="A153" s="85" t="s">
        <v>1710</v>
      </c>
      <c r="B153" s="85">
        <v>2</v>
      </c>
      <c r="C153" s="118">
        <v>0.0010414826783836455</v>
      </c>
      <c r="D153" s="85" t="s">
        <v>1733</v>
      </c>
      <c r="E153" s="85" t="b">
        <v>0</v>
      </c>
      <c r="F153" s="85" t="b">
        <v>0</v>
      </c>
      <c r="G153" s="85" t="b">
        <v>0</v>
      </c>
    </row>
    <row r="154" spans="1:7" ht="15">
      <c r="A154" s="85" t="s">
        <v>1711</v>
      </c>
      <c r="B154" s="85">
        <v>2</v>
      </c>
      <c r="C154" s="118">
        <v>0.0010414826783836455</v>
      </c>
      <c r="D154" s="85" t="s">
        <v>1733</v>
      </c>
      <c r="E154" s="85" t="b">
        <v>0</v>
      </c>
      <c r="F154" s="85" t="b">
        <v>0</v>
      </c>
      <c r="G154" s="85" t="b">
        <v>0</v>
      </c>
    </row>
    <row r="155" spans="1:7" ht="15">
      <c r="A155" s="85" t="s">
        <v>1712</v>
      </c>
      <c r="B155" s="85">
        <v>2</v>
      </c>
      <c r="C155" s="118">
        <v>0.0010414826783836455</v>
      </c>
      <c r="D155" s="85" t="s">
        <v>1733</v>
      </c>
      <c r="E155" s="85" t="b">
        <v>0</v>
      </c>
      <c r="F155" s="85" t="b">
        <v>0</v>
      </c>
      <c r="G155" s="85" t="b">
        <v>0</v>
      </c>
    </row>
    <row r="156" spans="1:7" ht="15">
      <c r="A156" s="85" t="s">
        <v>1713</v>
      </c>
      <c r="B156" s="85">
        <v>2</v>
      </c>
      <c r="C156" s="118">
        <v>0.0010414826783836455</v>
      </c>
      <c r="D156" s="85" t="s">
        <v>1733</v>
      </c>
      <c r="E156" s="85" t="b">
        <v>0</v>
      </c>
      <c r="F156" s="85" t="b">
        <v>0</v>
      </c>
      <c r="G156" s="85" t="b">
        <v>0</v>
      </c>
    </row>
    <row r="157" spans="1:7" ht="15">
      <c r="A157" s="85" t="s">
        <v>1714</v>
      </c>
      <c r="B157" s="85">
        <v>2</v>
      </c>
      <c r="C157" s="118">
        <v>0.0010414826783836455</v>
      </c>
      <c r="D157" s="85" t="s">
        <v>1733</v>
      </c>
      <c r="E157" s="85" t="b">
        <v>0</v>
      </c>
      <c r="F157" s="85" t="b">
        <v>0</v>
      </c>
      <c r="G157" s="85" t="b">
        <v>0</v>
      </c>
    </row>
    <row r="158" spans="1:7" ht="15">
      <c r="A158" s="85" t="s">
        <v>1715</v>
      </c>
      <c r="B158" s="85">
        <v>2</v>
      </c>
      <c r="C158" s="118">
        <v>0.0010414826783836455</v>
      </c>
      <c r="D158" s="85" t="s">
        <v>1733</v>
      </c>
      <c r="E158" s="85" t="b">
        <v>0</v>
      </c>
      <c r="F158" s="85" t="b">
        <v>0</v>
      </c>
      <c r="G158" s="85" t="b">
        <v>0</v>
      </c>
    </row>
    <row r="159" spans="1:7" ht="15">
      <c r="A159" s="85" t="s">
        <v>1716</v>
      </c>
      <c r="B159" s="85">
        <v>2</v>
      </c>
      <c r="C159" s="118">
        <v>0.0010414826783836455</v>
      </c>
      <c r="D159" s="85" t="s">
        <v>1733</v>
      </c>
      <c r="E159" s="85" t="b">
        <v>0</v>
      </c>
      <c r="F159" s="85" t="b">
        <v>0</v>
      </c>
      <c r="G159" s="85" t="b">
        <v>0</v>
      </c>
    </row>
    <row r="160" spans="1:7" ht="15">
      <c r="A160" s="85" t="s">
        <v>1717</v>
      </c>
      <c r="B160" s="85">
        <v>2</v>
      </c>
      <c r="C160" s="118">
        <v>0.0012163984225230884</v>
      </c>
      <c r="D160" s="85" t="s">
        <v>1733</v>
      </c>
      <c r="E160" s="85" t="b">
        <v>0</v>
      </c>
      <c r="F160" s="85" t="b">
        <v>0</v>
      </c>
      <c r="G160" s="85" t="b">
        <v>0</v>
      </c>
    </row>
    <row r="161" spans="1:7" ht="15">
      <c r="A161" s="85" t="s">
        <v>1718</v>
      </c>
      <c r="B161" s="85">
        <v>2</v>
      </c>
      <c r="C161" s="118">
        <v>0.0012163984225230884</v>
      </c>
      <c r="D161" s="85" t="s">
        <v>1733</v>
      </c>
      <c r="E161" s="85" t="b">
        <v>0</v>
      </c>
      <c r="F161" s="85" t="b">
        <v>0</v>
      </c>
      <c r="G161" s="85" t="b">
        <v>0</v>
      </c>
    </row>
    <row r="162" spans="1:7" ht="15">
      <c r="A162" s="85" t="s">
        <v>1719</v>
      </c>
      <c r="B162" s="85">
        <v>2</v>
      </c>
      <c r="C162" s="118">
        <v>0.0012163984225230884</v>
      </c>
      <c r="D162" s="85" t="s">
        <v>1733</v>
      </c>
      <c r="E162" s="85" t="b">
        <v>0</v>
      </c>
      <c r="F162" s="85" t="b">
        <v>0</v>
      </c>
      <c r="G162" s="85" t="b">
        <v>0</v>
      </c>
    </row>
    <row r="163" spans="1:7" ht="15">
      <c r="A163" s="85" t="s">
        <v>239</v>
      </c>
      <c r="B163" s="85">
        <v>2</v>
      </c>
      <c r="C163" s="118">
        <v>0.0010414826783836455</v>
      </c>
      <c r="D163" s="85" t="s">
        <v>1733</v>
      </c>
      <c r="E163" s="85" t="b">
        <v>0</v>
      </c>
      <c r="F163" s="85" t="b">
        <v>0</v>
      </c>
      <c r="G163" s="85" t="b">
        <v>0</v>
      </c>
    </row>
    <row r="164" spans="1:7" ht="15">
      <c r="A164" s="85" t="s">
        <v>1720</v>
      </c>
      <c r="B164" s="85">
        <v>2</v>
      </c>
      <c r="C164" s="118">
        <v>0.0012163984225230884</v>
      </c>
      <c r="D164" s="85" t="s">
        <v>1733</v>
      </c>
      <c r="E164" s="85" t="b">
        <v>0</v>
      </c>
      <c r="F164" s="85" t="b">
        <v>0</v>
      </c>
      <c r="G164" s="85" t="b">
        <v>0</v>
      </c>
    </row>
    <row r="165" spans="1:7" ht="15">
      <c r="A165" s="85" t="s">
        <v>1721</v>
      </c>
      <c r="B165" s="85">
        <v>2</v>
      </c>
      <c r="C165" s="118">
        <v>0.0010414826783836455</v>
      </c>
      <c r="D165" s="85" t="s">
        <v>1733</v>
      </c>
      <c r="E165" s="85" t="b">
        <v>0</v>
      </c>
      <c r="F165" s="85" t="b">
        <v>0</v>
      </c>
      <c r="G165" s="85" t="b">
        <v>0</v>
      </c>
    </row>
    <row r="166" spans="1:7" ht="15">
      <c r="A166" s="85" t="s">
        <v>1722</v>
      </c>
      <c r="B166" s="85">
        <v>2</v>
      </c>
      <c r="C166" s="118">
        <v>0.0010414826783836455</v>
      </c>
      <c r="D166" s="85" t="s">
        <v>1733</v>
      </c>
      <c r="E166" s="85" t="b">
        <v>0</v>
      </c>
      <c r="F166" s="85" t="b">
        <v>0</v>
      </c>
      <c r="G166" s="85" t="b">
        <v>0</v>
      </c>
    </row>
    <row r="167" spans="1:7" ht="15">
      <c r="A167" s="85" t="s">
        <v>231</v>
      </c>
      <c r="B167" s="85">
        <v>2</v>
      </c>
      <c r="C167" s="118">
        <v>0.0010414826783836455</v>
      </c>
      <c r="D167" s="85" t="s">
        <v>1733</v>
      </c>
      <c r="E167" s="85" t="b">
        <v>0</v>
      </c>
      <c r="F167" s="85" t="b">
        <v>0</v>
      </c>
      <c r="G167" s="85" t="b">
        <v>0</v>
      </c>
    </row>
    <row r="168" spans="1:7" ht="15">
      <c r="A168" s="85" t="s">
        <v>1723</v>
      </c>
      <c r="B168" s="85">
        <v>2</v>
      </c>
      <c r="C168" s="118">
        <v>0.0010414826783836455</v>
      </c>
      <c r="D168" s="85" t="s">
        <v>1733</v>
      </c>
      <c r="E168" s="85" t="b">
        <v>0</v>
      </c>
      <c r="F168" s="85" t="b">
        <v>0</v>
      </c>
      <c r="G168" s="85" t="b">
        <v>0</v>
      </c>
    </row>
    <row r="169" spans="1:7" ht="15">
      <c r="A169" s="85" t="s">
        <v>1724</v>
      </c>
      <c r="B169" s="85">
        <v>2</v>
      </c>
      <c r="C169" s="118">
        <v>0.0010414826783836455</v>
      </c>
      <c r="D169" s="85" t="s">
        <v>1733</v>
      </c>
      <c r="E169" s="85" t="b">
        <v>0</v>
      </c>
      <c r="F169" s="85" t="b">
        <v>0</v>
      </c>
      <c r="G169" s="85" t="b">
        <v>0</v>
      </c>
    </row>
    <row r="170" spans="1:7" ht="15">
      <c r="A170" s="85" t="s">
        <v>1725</v>
      </c>
      <c r="B170" s="85">
        <v>2</v>
      </c>
      <c r="C170" s="118">
        <v>0.0010414826783836455</v>
      </c>
      <c r="D170" s="85" t="s">
        <v>1733</v>
      </c>
      <c r="E170" s="85" t="b">
        <v>0</v>
      </c>
      <c r="F170" s="85" t="b">
        <v>0</v>
      </c>
      <c r="G170" s="85" t="b">
        <v>0</v>
      </c>
    </row>
    <row r="171" spans="1:7" ht="15">
      <c r="A171" s="85" t="s">
        <v>1726</v>
      </c>
      <c r="B171" s="85">
        <v>2</v>
      </c>
      <c r="C171" s="118">
        <v>0.0010414826783836455</v>
      </c>
      <c r="D171" s="85" t="s">
        <v>1733</v>
      </c>
      <c r="E171" s="85" t="b">
        <v>0</v>
      </c>
      <c r="F171" s="85" t="b">
        <v>0</v>
      </c>
      <c r="G171" s="85" t="b">
        <v>0</v>
      </c>
    </row>
    <row r="172" spans="1:7" ht="15">
      <c r="A172" s="85" t="s">
        <v>219</v>
      </c>
      <c r="B172" s="85">
        <v>2</v>
      </c>
      <c r="C172" s="118">
        <v>0.0010414826783836455</v>
      </c>
      <c r="D172" s="85" t="s">
        <v>1733</v>
      </c>
      <c r="E172" s="85" t="b">
        <v>0</v>
      </c>
      <c r="F172" s="85" t="b">
        <v>0</v>
      </c>
      <c r="G172" s="85" t="b">
        <v>0</v>
      </c>
    </row>
    <row r="173" spans="1:7" ht="15">
      <c r="A173" s="85" t="s">
        <v>1727</v>
      </c>
      <c r="B173" s="85">
        <v>2</v>
      </c>
      <c r="C173" s="118">
        <v>0.0010414826783836455</v>
      </c>
      <c r="D173" s="85" t="s">
        <v>1733</v>
      </c>
      <c r="E173" s="85" t="b">
        <v>0</v>
      </c>
      <c r="F173" s="85" t="b">
        <v>0</v>
      </c>
      <c r="G173" s="85" t="b">
        <v>0</v>
      </c>
    </row>
    <row r="174" spans="1:7" ht="15">
      <c r="A174" s="85" t="s">
        <v>1728</v>
      </c>
      <c r="B174" s="85">
        <v>2</v>
      </c>
      <c r="C174" s="118">
        <v>0.0010414826783836455</v>
      </c>
      <c r="D174" s="85" t="s">
        <v>1733</v>
      </c>
      <c r="E174" s="85" t="b">
        <v>0</v>
      </c>
      <c r="F174" s="85" t="b">
        <v>0</v>
      </c>
      <c r="G174" s="85" t="b">
        <v>0</v>
      </c>
    </row>
    <row r="175" spans="1:7" ht="15">
      <c r="A175" s="85" t="s">
        <v>1729</v>
      </c>
      <c r="B175" s="85">
        <v>2</v>
      </c>
      <c r="C175" s="118">
        <v>0.0010414826783836455</v>
      </c>
      <c r="D175" s="85" t="s">
        <v>1733</v>
      </c>
      <c r="E175" s="85" t="b">
        <v>0</v>
      </c>
      <c r="F175" s="85" t="b">
        <v>0</v>
      </c>
      <c r="G175" s="85" t="b">
        <v>0</v>
      </c>
    </row>
    <row r="176" spans="1:7" ht="15">
      <c r="A176" s="85" t="s">
        <v>1730</v>
      </c>
      <c r="B176" s="85">
        <v>2</v>
      </c>
      <c r="C176" s="118">
        <v>0.0010414826783836455</v>
      </c>
      <c r="D176" s="85" t="s">
        <v>1733</v>
      </c>
      <c r="E176" s="85" t="b">
        <v>0</v>
      </c>
      <c r="F176" s="85" t="b">
        <v>0</v>
      </c>
      <c r="G176" s="85" t="b">
        <v>0</v>
      </c>
    </row>
    <row r="177" spans="1:7" ht="15">
      <c r="A177" s="85" t="s">
        <v>1307</v>
      </c>
      <c r="B177" s="85">
        <v>342</v>
      </c>
      <c r="C177" s="118">
        <v>0.15697740884524897</v>
      </c>
      <c r="D177" s="85" t="s">
        <v>1221</v>
      </c>
      <c r="E177" s="85" t="b">
        <v>0</v>
      </c>
      <c r="F177" s="85" t="b">
        <v>0</v>
      </c>
      <c r="G177" s="85" t="b">
        <v>0</v>
      </c>
    </row>
    <row r="178" spans="1:7" ht="15">
      <c r="A178" s="85" t="s">
        <v>1308</v>
      </c>
      <c r="B178" s="85">
        <v>214</v>
      </c>
      <c r="C178" s="118">
        <v>0.09822563009614994</v>
      </c>
      <c r="D178" s="85" t="s">
        <v>1221</v>
      </c>
      <c r="E178" s="85" t="b">
        <v>0</v>
      </c>
      <c r="F178" s="85" t="b">
        <v>0</v>
      </c>
      <c r="G178" s="85" t="b">
        <v>0</v>
      </c>
    </row>
    <row r="179" spans="1:7" ht="15">
      <c r="A179" s="85" t="s">
        <v>1310</v>
      </c>
      <c r="B179" s="85">
        <v>29</v>
      </c>
      <c r="C179" s="118">
        <v>0.015868027974603464</v>
      </c>
      <c r="D179" s="85" t="s">
        <v>1221</v>
      </c>
      <c r="E179" s="85" t="b">
        <v>0</v>
      </c>
      <c r="F179" s="85" t="b">
        <v>0</v>
      </c>
      <c r="G179" s="85" t="b">
        <v>0</v>
      </c>
    </row>
    <row r="180" spans="1:7" ht="15">
      <c r="A180" s="85" t="s">
        <v>1309</v>
      </c>
      <c r="B180" s="85">
        <v>28</v>
      </c>
      <c r="C180" s="118">
        <v>0.014030214078985897</v>
      </c>
      <c r="D180" s="85" t="s">
        <v>1221</v>
      </c>
      <c r="E180" s="85" t="b">
        <v>0</v>
      </c>
      <c r="F180" s="85" t="b">
        <v>0</v>
      </c>
      <c r="G180" s="85" t="b">
        <v>0</v>
      </c>
    </row>
    <row r="181" spans="1:7" ht="15">
      <c r="A181" s="85" t="s">
        <v>1313</v>
      </c>
      <c r="B181" s="85">
        <v>25</v>
      </c>
      <c r="C181" s="118">
        <v>0.01637727468937442</v>
      </c>
      <c r="D181" s="85" t="s">
        <v>1221</v>
      </c>
      <c r="E181" s="85" t="b">
        <v>0</v>
      </c>
      <c r="F181" s="85" t="b">
        <v>0</v>
      </c>
      <c r="G181" s="85" t="b">
        <v>0</v>
      </c>
    </row>
    <row r="182" spans="1:7" ht="15">
      <c r="A182" s="85" t="s">
        <v>1314</v>
      </c>
      <c r="B182" s="85">
        <v>17</v>
      </c>
      <c r="C182" s="118">
        <v>0.013501756724566476</v>
      </c>
      <c r="D182" s="85" t="s">
        <v>1221</v>
      </c>
      <c r="E182" s="85" t="b">
        <v>0</v>
      </c>
      <c r="F182" s="85" t="b">
        <v>0</v>
      </c>
      <c r="G182" s="85" t="b">
        <v>0</v>
      </c>
    </row>
    <row r="183" spans="1:7" ht="15">
      <c r="A183" s="85" t="s">
        <v>1311</v>
      </c>
      <c r="B183" s="85">
        <v>15</v>
      </c>
      <c r="C183" s="118">
        <v>0.009826364813624653</v>
      </c>
      <c r="D183" s="85" t="s">
        <v>1221</v>
      </c>
      <c r="E183" s="85" t="b">
        <v>0</v>
      </c>
      <c r="F183" s="85" t="b">
        <v>0</v>
      </c>
      <c r="G183" s="85" t="b">
        <v>0</v>
      </c>
    </row>
    <row r="184" spans="1:7" ht="15">
      <c r="A184" s="85" t="s">
        <v>1315</v>
      </c>
      <c r="B184" s="85">
        <v>14</v>
      </c>
      <c r="C184" s="118">
        <v>0.010075379903652808</v>
      </c>
      <c r="D184" s="85" t="s">
        <v>1221</v>
      </c>
      <c r="E184" s="85" t="b">
        <v>0</v>
      </c>
      <c r="F184" s="85" t="b">
        <v>0</v>
      </c>
      <c r="G184" s="85" t="b">
        <v>0</v>
      </c>
    </row>
    <row r="185" spans="1:7" ht="15">
      <c r="A185" s="85" t="s">
        <v>1316</v>
      </c>
      <c r="B185" s="85">
        <v>11</v>
      </c>
      <c r="C185" s="118">
        <v>0.007916369924298634</v>
      </c>
      <c r="D185" s="85" t="s">
        <v>1221</v>
      </c>
      <c r="E185" s="85" t="b">
        <v>0</v>
      </c>
      <c r="F185" s="85" t="b">
        <v>0</v>
      </c>
      <c r="G185" s="85" t="b">
        <v>0</v>
      </c>
    </row>
    <row r="186" spans="1:7" ht="15">
      <c r="A186" s="85" t="s">
        <v>1317</v>
      </c>
      <c r="B186" s="85">
        <v>7</v>
      </c>
      <c r="C186" s="118">
        <v>0.005559546886586196</v>
      </c>
      <c r="D186" s="85" t="s">
        <v>1221</v>
      </c>
      <c r="E186" s="85" t="b">
        <v>0</v>
      </c>
      <c r="F186" s="85" t="b">
        <v>0</v>
      </c>
      <c r="G186" s="85" t="b">
        <v>0</v>
      </c>
    </row>
    <row r="187" spans="1:7" ht="15">
      <c r="A187" s="85" t="s">
        <v>1617</v>
      </c>
      <c r="B187" s="85">
        <v>6</v>
      </c>
      <c r="C187" s="118">
        <v>0.00795321847329816</v>
      </c>
      <c r="D187" s="85" t="s">
        <v>1221</v>
      </c>
      <c r="E187" s="85" t="b">
        <v>0</v>
      </c>
      <c r="F187" s="85" t="b">
        <v>0</v>
      </c>
      <c r="G187" s="85" t="b">
        <v>0</v>
      </c>
    </row>
    <row r="188" spans="1:7" ht="15">
      <c r="A188" s="85" t="s">
        <v>1344</v>
      </c>
      <c r="B188" s="85">
        <v>5</v>
      </c>
      <c r="C188" s="118">
        <v>0.004411980453776469</v>
      </c>
      <c r="D188" s="85" t="s">
        <v>1221</v>
      </c>
      <c r="E188" s="85" t="b">
        <v>0</v>
      </c>
      <c r="F188" s="85" t="b">
        <v>0</v>
      </c>
      <c r="G188" s="85" t="b">
        <v>0</v>
      </c>
    </row>
    <row r="189" spans="1:7" ht="15">
      <c r="A189" s="85" t="s">
        <v>1319</v>
      </c>
      <c r="B189" s="85">
        <v>5</v>
      </c>
      <c r="C189" s="118">
        <v>0.004411980453776469</v>
      </c>
      <c r="D189" s="85" t="s">
        <v>1221</v>
      </c>
      <c r="E189" s="85" t="b">
        <v>0</v>
      </c>
      <c r="F189" s="85" t="b">
        <v>0</v>
      </c>
      <c r="G189" s="85" t="b">
        <v>0</v>
      </c>
    </row>
    <row r="190" spans="1:7" ht="15">
      <c r="A190" s="85" t="s">
        <v>1656</v>
      </c>
      <c r="B190" s="85">
        <v>4</v>
      </c>
      <c r="C190" s="118">
        <v>0.00530214564886544</v>
      </c>
      <c r="D190" s="85" t="s">
        <v>1221</v>
      </c>
      <c r="E190" s="85" t="b">
        <v>0</v>
      </c>
      <c r="F190" s="85" t="b">
        <v>0</v>
      </c>
      <c r="G190" s="85" t="b">
        <v>0</v>
      </c>
    </row>
    <row r="191" spans="1:7" ht="15">
      <c r="A191" s="85" t="s">
        <v>1342</v>
      </c>
      <c r="B191" s="85">
        <v>4</v>
      </c>
      <c r="C191" s="118">
        <v>0.0039612547995826735</v>
      </c>
      <c r="D191" s="85" t="s">
        <v>1221</v>
      </c>
      <c r="E191" s="85" t="b">
        <v>0</v>
      </c>
      <c r="F191" s="85" t="b">
        <v>0</v>
      </c>
      <c r="G191" s="85" t="b">
        <v>0</v>
      </c>
    </row>
    <row r="192" spans="1:7" ht="15">
      <c r="A192" s="85" t="s">
        <v>1655</v>
      </c>
      <c r="B192" s="85">
        <v>4</v>
      </c>
      <c r="C192" s="118">
        <v>0.00530214564886544</v>
      </c>
      <c r="D192" s="85" t="s">
        <v>1221</v>
      </c>
      <c r="E192" s="85" t="b">
        <v>0</v>
      </c>
      <c r="F192" s="85" t="b">
        <v>0</v>
      </c>
      <c r="G192" s="85" t="b">
        <v>0</v>
      </c>
    </row>
    <row r="193" spans="1:7" ht="15">
      <c r="A193" s="85" t="s">
        <v>1651</v>
      </c>
      <c r="B193" s="85">
        <v>3</v>
      </c>
      <c r="C193" s="118">
        <v>0.0033883310883561593</v>
      </c>
      <c r="D193" s="85" t="s">
        <v>1221</v>
      </c>
      <c r="E193" s="85" t="b">
        <v>0</v>
      </c>
      <c r="F193" s="85" t="b">
        <v>0</v>
      </c>
      <c r="G193" s="85" t="b">
        <v>0</v>
      </c>
    </row>
    <row r="194" spans="1:7" ht="15">
      <c r="A194" s="85" t="s">
        <v>1637</v>
      </c>
      <c r="B194" s="85">
        <v>3</v>
      </c>
      <c r="C194" s="118">
        <v>0.0033883310883561593</v>
      </c>
      <c r="D194" s="85" t="s">
        <v>1221</v>
      </c>
      <c r="E194" s="85" t="b">
        <v>0</v>
      </c>
      <c r="F194" s="85" t="b">
        <v>0</v>
      </c>
      <c r="G194" s="85" t="b">
        <v>0</v>
      </c>
    </row>
    <row r="195" spans="1:7" ht="15">
      <c r="A195" s="85" t="s">
        <v>1610</v>
      </c>
      <c r="B195" s="85">
        <v>3</v>
      </c>
      <c r="C195" s="118">
        <v>0.0033883310883561593</v>
      </c>
      <c r="D195" s="85" t="s">
        <v>1221</v>
      </c>
      <c r="E195" s="85" t="b">
        <v>0</v>
      </c>
      <c r="F195" s="85" t="b">
        <v>0</v>
      </c>
      <c r="G195" s="85" t="b">
        <v>0</v>
      </c>
    </row>
    <row r="196" spans="1:7" ht="15">
      <c r="A196" s="85" t="s">
        <v>1727</v>
      </c>
      <c r="B196" s="85">
        <v>2</v>
      </c>
      <c r="C196" s="118">
        <v>0.00265107282443272</v>
      </c>
      <c r="D196" s="85" t="s">
        <v>1221</v>
      </c>
      <c r="E196" s="85" t="b">
        <v>0</v>
      </c>
      <c r="F196" s="85" t="b">
        <v>0</v>
      </c>
      <c r="G196" s="85" t="b">
        <v>0</v>
      </c>
    </row>
    <row r="197" spans="1:7" ht="15">
      <c r="A197" s="85" t="s">
        <v>1728</v>
      </c>
      <c r="B197" s="85">
        <v>2</v>
      </c>
      <c r="C197" s="118">
        <v>0.00265107282443272</v>
      </c>
      <c r="D197" s="85" t="s">
        <v>1221</v>
      </c>
      <c r="E197" s="85" t="b">
        <v>0</v>
      </c>
      <c r="F197" s="85" t="b">
        <v>0</v>
      </c>
      <c r="G197" s="85" t="b">
        <v>0</v>
      </c>
    </row>
    <row r="198" spans="1:7" ht="15">
      <c r="A198" s="85" t="s">
        <v>1729</v>
      </c>
      <c r="B198" s="85">
        <v>2</v>
      </c>
      <c r="C198" s="118">
        <v>0.00265107282443272</v>
      </c>
      <c r="D198" s="85" t="s">
        <v>1221</v>
      </c>
      <c r="E198" s="85" t="b">
        <v>0</v>
      </c>
      <c r="F198" s="85" t="b">
        <v>0</v>
      </c>
      <c r="G198" s="85" t="b">
        <v>0</v>
      </c>
    </row>
    <row r="199" spans="1:7" ht="15">
      <c r="A199" s="85" t="s">
        <v>1730</v>
      </c>
      <c r="B199" s="85">
        <v>2</v>
      </c>
      <c r="C199" s="118">
        <v>0.00265107282443272</v>
      </c>
      <c r="D199" s="85" t="s">
        <v>1221</v>
      </c>
      <c r="E199" s="85" t="b">
        <v>0</v>
      </c>
      <c r="F199" s="85" t="b">
        <v>0</v>
      </c>
      <c r="G199" s="85" t="b">
        <v>0</v>
      </c>
    </row>
    <row r="200" spans="1:7" ht="15">
      <c r="A200" s="85" t="s">
        <v>1658</v>
      </c>
      <c r="B200" s="85">
        <v>2</v>
      </c>
      <c r="C200" s="118">
        <v>0.00265107282443272</v>
      </c>
      <c r="D200" s="85" t="s">
        <v>1221</v>
      </c>
      <c r="E200" s="85" t="b">
        <v>0</v>
      </c>
      <c r="F200" s="85" t="b">
        <v>0</v>
      </c>
      <c r="G200" s="85" t="b">
        <v>0</v>
      </c>
    </row>
    <row r="201" spans="1:7" ht="15">
      <c r="A201" s="85" t="s">
        <v>1659</v>
      </c>
      <c r="B201" s="85">
        <v>2</v>
      </c>
      <c r="C201" s="118">
        <v>0.00265107282443272</v>
      </c>
      <c r="D201" s="85" t="s">
        <v>1221</v>
      </c>
      <c r="E201" s="85" t="b">
        <v>0</v>
      </c>
      <c r="F201" s="85" t="b">
        <v>0</v>
      </c>
      <c r="G201" s="85" t="b">
        <v>0</v>
      </c>
    </row>
    <row r="202" spans="1:7" ht="15">
      <c r="A202" s="85" t="s">
        <v>1660</v>
      </c>
      <c r="B202" s="85">
        <v>2</v>
      </c>
      <c r="C202" s="118">
        <v>0.00265107282443272</v>
      </c>
      <c r="D202" s="85" t="s">
        <v>1221</v>
      </c>
      <c r="E202" s="85" t="b">
        <v>0</v>
      </c>
      <c r="F202" s="85" t="b">
        <v>0</v>
      </c>
      <c r="G202" s="85" t="b">
        <v>0</v>
      </c>
    </row>
    <row r="203" spans="1:7" ht="15">
      <c r="A203" s="85" t="s">
        <v>1661</v>
      </c>
      <c r="B203" s="85">
        <v>2</v>
      </c>
      <c r="C203" s="118">
        <v>0.00265107282443272</v>
      </c>
      <c r="D203" s="85" t="s">
        <v>1221</v>
      </c>
      <c r="E203" s="85" t="b">
        <v>0</v>
      </c>
      <c r="F203" s="85" t="b">
        <v>0</v>
      </c>
      <c r="G203" s="85" t="b">
        <v>0</v>
      </c>
    </row>
    <row r="204" spans="1:7" ht="15">
      <c r="A204" s="85" t="s">
        <v>1662</v>
      </c>
      <c r="B204" s="85">
        <v>2</v>
      </c>
      <c r="C204" s="118">
        <v>0.00265107282443272</v>
      </c>
      <c r="D204" s="85" t="s">
        <v>1221</v>
      </c>
      <c r="E204" s="85" t="b">
        <v>0</v>
      </c>
      <c r="F204" s="85" t="b">
        <v>0</v>
      </c>
      <c r="G204" s="85" t="b">
        <v>0</v>
      </c>
    </row>
    <row r="205" spans="1:7" ht="15">
      <c r="A205" s="85" t="s">
        <v>1663</v>
      </c>
      <c r="B205" s="85">
        <v>2</v>
      </c>
      <c r="C205" s="118">
        <v>0.00265107282443272</v>
      </c>
      <c r="D205" s="85" t="s">
        <v>1221</v>
      </c>
      <c r="E205" s="85" t="b">
        <v>0</v>
      </c>
      <c r="F205" s="85" t="b">
        <v>0</v>
      </c>
      <c r="G205" s="85" t="b">
        <v>0</v>
      </c>
    </row>
    <row r="206" spans="1:7" ht="15">
      <c r="A206" s="85" t="s">
        <v>1638</v>
      </c>
      <c r="B206" s="85">
        <v>2</v>
      </c>
      <c r="C206" s="118">
        <v>0.00265107282443272</v>
      </c>
      <c r="D206" s="85" t="s">
        <v>1221</v>
      </c>
      <c r="E206" s="85" t="b">
        <v>0</v>
      </c>
      <c r="F206" s="85" t="b">
        <v>0</v>
      </c>
      <c r="G206" s="85" t="b">
        <v>0</v>
      </c>
    </row>
    <row r="207" spans="1:7" ht="15">
      <c r="A207" s="85" t="s">
        <v>1664</v>
      </c>
      <c r="B207" s="85">
        <v>2</v>
      </c>
      <c r="C207" s="118">
        <v>0.00265107282443272</v>
      </c>
      <c r="D207" s="85" t="s">
        <v>1221</v>
      </c>
      <c r="E207" s="85" t="b">
        <v>0</v>
      </c>
      <c r="F207" s="85" t="b">
        <v>0</v>
      </c>
      <c r="G207" s="85" t="b">
        <v>0</v>
      </c>
    </row>
    <row r="208" spans="1:7" ht="15">
      <c r="A208" s="85" t="s">
        <v>1720</v>
      </c>
      <c r="B208" s="85">
        <v>2</v>
      </c>
      <c r="C208" s="118">
        <v>0.0033215182490741037</v>
      </c>
      <c r="D208" s="85" t="s">
        <v>1221</v>
      </c>
      <c r="E208" s="85" t="b">
        <v>0</v>
      </c>
      <c r="F208" s="85" t="b">
        <v>0</v>
      </c>
      <c r="G208" s="85" t="b">
        <v>0</v>
      </c>
    </row>
    <row r="209" spans="1:7" ht="15">
      <c r="A209" s="85" t="s">
        <v>1619</v>
      </c>
      <c r="B209" s="85">
        <v>2</v>
      </c>
      <c r="C209" s="118">
        <v>0.00265107282443272</v>
      </c>
      <c r="D209" s="85" t="s">
        <v>1221</v>
      </c>
      <c r="E209" s="85" t="b">
        <v>0</v>
      </c>
      <c r="F209" s="85" t="b">
        <v>0</v>
      </c>
      <c r="G209" s="85" t="b">
        <v>0</v>
      </c>
    </row>
    <row r="210" spans="1:7" ht="15">
      <c r="A210" s="85" t="s">
        <v>1612</v>
      </c>
      <c r="B210" s="85">
        <v>2</v>
      </c>
      <c r="C210" s="118">
        <v>0.00265107282443272</v>
      </c>
      <c r="D210" s="85" t="s">
        <v>1221</v>
      </c>
      <c r="E210" s="85" t="b">
        <v>0</v>
      </c>
      <c r="F210" s="85" t="b">
        <v>0</v>
      </c>
      <c r="G210" s="85" t="b">
        <v>0</v>
      </c>
    </row>
    <row r="211" spans="1:7" ht="15">
      <c r="A211" s="85" t="s">
        <v>1721</v>
      </c>
      <c r="B211" s="85">
        <v>2</v>
      </c>
      <c r="C211" s="118">
        <v>0.00265107282443272</v>
      </c>
      <c r="D211" s="85" t="s">
        <v>1221</v>
      </c>
      <c r="E211" s="85" t="b">
        <v>0</v>
      </c>
      <c r="F211" s="85" t="b">
        <v>0</v>
      </c>
      <c r="G211" s="85" t="b">
        <v>0</v>
      </c>
    </row>
    <row r="212" spans="1:7" ht="15">
      <c r="A212" s="85" t="s">
        <v>1722</v>
      </c>
      <c r="B212" s="85">
        <v>2</v>
      </c>
      <c r="C212" s="118">
        <v>0.00265107282443272</v>
      </c>
      <c r="D212" s="85" t="s">
        <v>1221</v>
      </c>
      <c r="E212" s="85" t="b">
        <v>0</v>
      </c>
      <c r="F212" s="85" t="b">
        <v>0</v>
      </c>
      <c r="G212" s="85" t="b">
        <v>0</v>
      </c>
    </row>
    <row r="213" spans="1:7" ht="15">
      <c r="A213" s="85" t="s">
        <v>1616</v>
      </c>
      <c r="B213" s="85">
        <v>2</v>
      </c>
      <c r="C213" s="118">
        <v>0.00265107282443272</v>
      </c>
      <c r="D213" s="85" t="s">
        <v>1221</v>
      </c>
      <c r="E213" s="85" t="b">
        <v>0</v>
      </c>
      <c r="F213" s="85" t="b">
        <v>0</v>
      </c>
      <c r="G213" s="85" t="b">
        <v>0</v>
      </c>
    </row>
    <row r="214" spans="1:7" ht="15">
      <c r="A214" s="85" t="s">
        <v>1611</v>
      </c>
      <c r="B214" s="85">
        <v>2</v>
      </c>
      <c r="C214" s="118">
        <v>0.00265107282443272</v>
      </c>
      <c r="D214" s="85" t="s">
        <v>1221</v>
      </c>
      <c r="E214" s="85" t="b">
        <v>0</v>
      </c>
      <c r="F214" s="85" t="b">
        <v>0</v>
      </c>
      <c r="G214" s="85" t="b">
        <v>0</v>
      </c>
    </row>
    <row r="215" spans="1:7" ht="15">
      <c r="A215" s="85" t="s">
        <v>1649</v>
      </c>
      <c r="B215" s="85">
        <v>2</v>
      </c>
      <c r="C215" s="118">
        <v>0.00265107282443272</v>
      </c>
      <c r="D215" s="85" t="s">
        <v>1221</v>
      </c>
      <c r="E215" s="85" t="b">
        <v>0</v>
      </c>
      <c r="F215" s="85" t="b">
        <v>0</v>
      </c>
      <c r="G215" s="85" t="b">
        <v>0</v>
      </c>
    </row>
    <row r="216" spans="1:7" ht="15">
      <c r="A216" s="85" t="s">
        <v>1696</v>
      </c>
      <c r="B216" s="85">
        <v>2</v>
      </c>
      <c r="C216" s="118">
        <v>0.00265107282443272</v>
      </c>
      <c r="D216" s="85" t="s">
        <v>1221</v>
      </c>
      <c r="E216" s="85" t="b">
        <v>0</v>
      </c>
      <c r="F216" s="85" t="b">
        <v>0</v>
      </c>
      <c r="G216" s="85" t="b">
        <v>0</v>
      </c>
    </row>
    <row r="217" spans="1:7" ht="15">
      <c r="A217" s="85" t="s">
        <v>1697</v>
      </c>
      <c r="B217" s="85">
        <v>2</v>
      </c>
      <c r="C217" s="118">
        <v>0.00265107282443272</v>
      </c>
      <c r="D217" s="85" t="s">
        <v>1221</v>
      </c>
      <c r="E217" s="85" t="b">
        <v>0</v>
      </c>
      <c r="F217" s="85" t="b">
        <v>0</v>
      </c>
      <c r="G217" s="85" t="b">
        <v>0</v>
      </c>
    </row>
    <row r="218" spans="1:7" ht="15">
      <c r="A218" s="85" t="s">
        <v>1698</v>
      </c>
      <c r="B218" s="85">
        <v>2</v>
      </c>
      <c r="C218" s="118">
        <v>0.00265107282443272</v>
      </c>
      <c r="D218" s="85" t="s">
        <v>1221</v>
      </c>
      <c r="E218" s="85" t="b">
        <v>0</v>
      </c>
      <c r="F218" s="85" t="b">
        <v>0</v>
      </c>
      <c r="G218" s="85" t="b">
        <v>0</v>
      </c>
    </row>
    <row r="219" spans="1:7" ht="15">
      <c r="A219" s="85" t="s">
        <v>1699</v>
      </c>
      <c r="B219" s="85">
        <v>2</v>
      </c>
      <c r="C219" s="118">
        <v>0.00265107282443272</v>
      </c>
      <c r="D219" s="85" t="s">
        <v>1221</v>
      </c>
      <c r="E219" s="85" t="b">
        <v>0</v>
      </c>
      <c r="F219" s="85" t="b">
        <v>0</v>
      </c>
      <c r="G219" s="85" t="b">
        <v>0</v>
      </c>
    </row>
    <row r="220" spans="1:7" ht="15">
      <c r="A220" s="85" t="s">
        <v>1700</v>
      </c>
      <c r="B220" s="85">
        <v>2</v>
      </c>
      <c r="C220" s="118">
        <v>0.00265107282443272</v>
      </c>
      <c r="D220" s="85" t="s">
        <v>1221</v>
      </c>
      <c r="E220" s="85" t="b">
        <v>0</v>
      </c>
      <c r="F220" s="85" t="b">
        <v>0</v>
      </c>
      <c r="G220" s="85" t="b">
        <v>0</v>
      </c>
    </row>
    <row r="221" spans="1:7" ht="15">
      <c r="A221" s="85" t="s">
        <v>1701</v>
      </c>
      <c r="B221" s="85">
        <v>2</v>
      </c>
      <c r="C221" s="118">
        <v>0.00265107282443272</v>
      </c>
      <c r="D221" s="85" t="s">
        <v>1221</v>
      </c>
      <c r="E221" s="85" t="b">
        <v>0</v>
      </c>
      <c r="F221" s="85" t="b">
        <v>0</v>
      </c>
      <c r="G221" s="85" t="b">
        <v>0</v>
      </c>
    </row>
    <row r="222" spans="1:7" ht="15">
      <c r="A222" s="85" t="s">
        <v>1702</v>
      </c>
      <c r="B222" s="85">
        <v>2</v>
      </c>
      <c r="C222" s="118">
        <v>0.00265107282443272</v>
      </c>
      <c r="D222" s="85" t="s">
        <v>1221</v>
      </c>
      <c r="E222" s="85" t="b">
        <v>0</v>
      </c>
      <c r="F222" s="85" t="b">
        <v>0</v>
      </c>
      <c r="G222" s="85" t="b">
        <v>0</v>
      </c>
    </row>
    <row r="223" spans="1:7" ht="15">
      <c r="A223" s="85" t="s">
        <v>1703</v>
      </c>
      <c r="B223" s="85">
        <v>2</v>
      </c>
      <c r="C223" s="118">
        <v>0.00265107282443272</v>
      </c>
      <c r="D223" s="85" t="s">
        <v>1221</v>
      </c>
      <c r="E223" s="85" t="b">
        <v>0</v>
      </c>
      <c r="F223" s="85" t="b">
        <v>0</v>
      </c>
      <c r="G223" s="85" t="b">
        <v>0</v>
      </c>
    </row>
    <row r="224" spans="1:7" ht="15">
      <c r="A224" s="85" t="s">
        <v>1693</v>
      </c>
      <c r="B224" s="85">
        <v>2</v>
      </c>
      <c r="C224" s="118">
        <v>0.00265107282443272</v>
      </c>
      <c r="D224" s="85" t="s">
        <v>1221</v>
      </c>
      <c r="E224" s="85" t="b">
        <v>0</v>
      </c>
      <c r="F224" s="85" t="b">
        <v>0</v>
      </c>
      <c r="G224" s="85" t="b">
        <v>0</v>
      </c>
    </row>
    <row r="225" spans="1:7" ht="15">
      <c r="A225" s="85" t="s">
        <v>1694</v>
      </c>
      <c r="B225" s="85">
        <v>2</v>
      </c>
      <c r="C225" s="118">
        <v>0.00265107282443272</v>
      </c>
      <c r="D225" s="85" t="s">
        <v>1221</v>
      </c>
      <c r="E225" s="85" t="b">
        <v>0</v>
      </c>
      <c r="F225" s="85" t="b">
        <v>0</v>
      </c>
      <c r="G225" s="85" t="b">
        <v>0</v>
      </c>
    </row>
    <row r="226" spans="1:7" ht="15">
      <c r="A226" s="85" t="s">
        <v>1695</v>
      </c>
      <c r="B226" s="85">
        <v>2</v>
      </c>
      <c r="C226" s="118">
        <v>0.00265107282443272</v>
      </c>
      <c r="D226" s="85" t="s">
        <v>1221</v>
      </c>
      <c r="E226" s="85" t="b">
        <v>0</v>
      </c>
      <c r="F226" s="85" t="b">
        <v>0</v>
      </c>
      <c r="G226" s="85" t="b">
        <v>0</v>
      </c>
    </row>
    <row r="227" spans="1:7" ht="15">
      <c r="A227" s="85" t="s">
        <v>1307</v>
      </c>
      <c r="B227" s="85">
        <v>400</v>
      </c>
      <c r="C227" s="118">
        <v>0.09132885130019006</v>
      </c>
      <c r="D227" s="85" t="s">
        <v>1222</v>
      </c>
      <c r="E227" s="85" t="b">
        <v>0</v>
      </c>
      <c r="F227" s="85" t="b">
        <v>0</v>
      </c>
      <c r="G227" s="85" t="b">
        <v>0</v>
      </c>
    </row>
    <row r="228" spans="1:7" ht="15">
      <c r="A228" s="85" t="s">
        <v>1308</v>
      </c>
      <c r="B228" s="85">
        <v>210</v>
      </c>
      <c r="C228" s="118">
        <v>0.047947646932599786</v>
      </c>
      <c r="D228" s="85" t="s">
        <v>1222</v>
      </c>
      <c r="E228" s="85" t="b">
        <v>0</v>
      </c>
      <c r="F228" s="85" t="b">
        <v>0</v>
      </c>
      <c r="G228" s="85" t="b">
        <v>0</v>
      </c>
    </row>
    <row r="229" spans="1:7" ht="15">
      <c r="A229" s="85" t="s">
        <v>1319</v>
      </c>
      <c r="B229" s="85">
        <v>30</v>
      </c>
      <c r="C229" s="118">
        <v>0.006849663847514255</v>
      </c>
      <c r="D229" s="85" t="s">
        <v>1222</v>
      </c>
      <c r="E229" s="85" t="b">
        <v>0</v>
      </c>
      <c r="F229" s="85" t="b">
        <v>0</v>
      </c>
      <c r="G229" s="85" t="b">
        <v>0</v>
      </c>
    </row>
    <row r="230" spans="1:7" ht="15">
      <c r="A230" s="85" t="s">
        <v>1309</v>
      </c>
      <c r="B230" s="85">
        <v>20</v>
      </c>
      <c r="C230" s="118">
        <v>0.004566442565009503</v>
      </c>
      <c r="D230" s="85" t="s">
        <v>1222</v>
      </c>
      <c r="E230" s="85" t="b">
        <v>0</v>
      </c>
      <c r="F230" s="85" t="b">
        <v>0</v>
      </c>
      <c r="G230" s="85" t="b">
        <v>0</v>
      </c>
    </row>
    <row r="231" spans="1:7" ht="15">
      <c r="A231" s="85" t="s">
        <v>266</v>
      </c>
      <c r="B231" s="85">
        <v>14</v>
      </c>
      <c r="C231" s="118">
        <v>0.0009081512949525887</v>
      </c>
      <c r="D231" s="85" t="s">
        <v>1222</v>
      </c>
      <c r="E231" s="85" t="b">
        <v>0</v>
      </c>
      <c r="F231" s="85" t="b">
        <v>0</v>
      </c>
      <c r="G231" s="85" t="b">
        <v>0</v>
      </c>
    </row>
    <row r="232" spans="1:7" ht="15">
      <c r="A232" s="85" t="s">
        <v>1313</v>
      </c>
      <c r="B232" s="85">
        <v>10</v>
      </c>
      <c r="C232" s="118">
        <v>0.0022832212825047516</v>
      </c>
      <c r="D232" s="85" t="s">
        <v>1222</v>
      </c>
      <c r="E232" s="85" t="b">
        <v>0</v>
      </c>
      <c r="F232" s="85" t="b">
        <v>0</v>
      </c>
      <c r="G232" s="85" t="b">
        <v>0</v>
      </c>
    </row>
    <row r="233" spans="1:7" ht="15">
      <c r="A233" s="85" t="s">
        <v>1310</v>
      </c>
      <c r="B233" s="85">
        <v>10</v>
      </c>
      <c r="C233" s="118">
        <v>0.0022832212825047516</v>
      </c>
      <c r="D233" s="85" t="s">
        <v>1222</v>
      </c>
      <c r="E233" s="85" t="b">
        <v>0</v>
      </c>
      <c r="F233" s="85" t="b">
        <v>0</v>
      </c>
      <c r="G233" s="85" t="b">
        <v>0</v>
      </c>
    </row>
    <row r="234" spans="1:7" ht="15">
      <c r="A234" s="85" t="s">
        <v>1320</v>
      </c>
      <c r="B234" s="85">
        <v>10</v>
      </c>
      <c r="C234" s="118">
        <v>0.0022832212825047516</v>
      </c>
      <c r="D234" s="85" t="s">
        <v>1222</v>
      </c>
      <c r="E234" s="85" t="b">
        <v>0</v>
      </c>
      <c r="F234" s="85" t="b">
        <v>0</v>
      </c>
      <c r="G234" s="85" t="b">
        <v>0</v>
      </c>
    </row>
    <row r="235" spans="1:7" ht="15">
      <c r="A235" s="85" t="s">
        <v>1321</v>
      </c>
      <c r="B235" s="85">
        <v>10</v>
      </c>
      <c r="C235" s="118">
        <v>0.0022832212825047516</v>
      </c>
      <c r="D235" s="85" t="s">
        <v>1222</v>
      </c>
      <c r="E235" s="85" t="b">
        <v>0</v>
      </c>
      <c r="F235" s="85" t="b">
        <v>0</v>
      </c>
      <c r="G235" s="85" t="b">
        <v>0</v>
      </c>
    </row>
    <row r="236" spans="1:7" ht="15">
      <c r="A236" s="85" t="s">
        <v>1311</v>
      </c>
      <c r="B236" s="85">
        <v>10</v>
      </c>
      <c r="C236" s="118">
        <v>0.0022832212825047516</v>
      </c>
      <c r="D236" s="85" t="s">
        <v>1222</v>
      </c>
      <c r="E236" s="85" t="b">
        <v>0</v>
      </c>
      <c r="F236" s="85" t="b">
        <v>0</v>
      </c>
      <c r="G236" s="85" t="b">
        <v>0</v>
      </c>
    </row>
    <row r="237" spans="1:7" ht="15">
      <c r="A237" s="85" t="s">
        <v>1611</v>
      </c>
      <c r="B237" s="85">
        <v>10</v>
      </c>
      <c r="C237" s="118">
        <v>0.0022832212825047516</v>
      </c>
      <c r="D237" s="85" t="s">
        <v>1222</v>
      </c>
      <c r="E237" s="85" t="b">
        <v>0</v>
      </c>
      <c r="F237" s="85" t="b">
        <v>0</v>
      </c>
      <c r="G237" s="85" t="b">
        <v>0</v>
      </c>
    </row>
    <row r="238" spans="1:7" ht="15">
      <c r="A238" s="85" t="s">
        <v>1610</v>
      </c>
      <c r="B238" s="85">
        <v>10</v>
      </c>
      <c r="C238" s="118">
        <v>0.0022832212825047516</v>
      </c>
      <c r="D238" s="85" t="s">
        <v>1222</v>
      </c>
      <c r="E238" s="85" t="b">
        <v>0</v>
      </c>
      <c r="F238" s="85" t="b">
        <v>0</v>
      </c>
      <c r="G238" s="85" t="b">
        <v>0</v>
      </c>
    </row>
    <row r="239" spans="1:7" ht="15">
      <c r="A239" s="85" t="s">
        <v>1314</v>
      </c>
      <c r="B239" s="85">
        <v>10</v>
      </c>
      <c r="C239" s="118">
        <v>0.0022832212825047516</v>
      </c>
      <c r="D239" s="85" t="s">
        <v>1222</v>
      </c>
      <c r="E239" s="85" t="b">
        <v>0</v>
      </c>
      <c r="F239" s="85" t="b">
        <v>0</v>
      </c>
      <c r="G239" s="85" t="b">
        <v>0</v>
      </c>
    </row>
    <row r="240" spans="1:7" ht="15">
      <c r="A240" s="85" t="s">
        <v>1613</v>
      </c>
      <c r="B240" s="85">
        <v>10</v>
      </c>
      <c r="C240" s="118">
        <v>0.0022832212825047516</v>
      </c>
      <c r="D240" s="85" t="s">
        <v>1222</v>
      </c>
      <c r="E240" s="85" t="b">
        <v>0</v>
      </c>
      <c r="F240" s="85" t="b">
        <v>0</v>
      </c>
      <c r="G240" s="85" t="b">
        <v>0</v>
      </c>
    </row>
    <row r="241" spans="1:7" ht="15">
      <c r="A241" s="85" t="s">
        <v>1614</v>
      </c>
      <c r="B241" s="85">
        <v>10</v>
      </c>
      <c r="C241" s="118">
        <v>0.0022832212825047516</v>
      </c>
      <c r="D241" s="85" t="s">
        <v>1222</v>
      </c>
      <c r="E241" s="85" t="b">
        <v>0</v>
      </c>
      <c r="F241" s="85" t="b">
        <v>0</v>
      </c>
      <c r="G241" s="85" t="b">
        <v>0</v>
      </c>
    </row>
    <row r="242" spans="1:7" ht="15">
      <c r="A242" s="85" t="s">
        <v>1612</v>
      </c>
      <c r="B242" s="85">
        <v>10</v>
      </c>
      <c r="C242" s="118">
        <v>0.0022832212825047516</v>
      </c>
      <c r="D242" s="85" t="s">
        <v>1222</v>
      </c>
      <c r="E242" s="85" t="b">
        <v>0</v>
      </c>
      <c r="F242" s="85" t="b">
        <v>0</v>
      </c>
      <c r="G242" s="85" t="b">
        <v>0</v>
      </c>
    </row>
    <row r="243" spans="1:7" ht="15">
      <c r="A243" s="85" t="s">
        <v>1615</v>
      </c>
      <c r="B243" s="85">
        <v>9</v>
      </c>
      <c r="C243" s="118">
        <v>0.002515545032381878</v>
      </c>
      <c r="D243" s="85" t="s">
        <v>1222</v>
      </c>
      <c r="E243" s="85" t="b">
        <v>0</v>
      </c>
      <c r="F243" s="85" t="b">
        <v>0</v>
      </c>
      <c r="G243" s="85" t="b">
        <v>0</v>
      </c>
    </row>
    <row r="244" spans="1:7" ht="15">
      <c r="A244" s="85" t="s">
        <v>1621</v>
      </c>
      <c r="B244" s="85">
        <v>6</v>
      </c>
      <c r="C244" s="118">
        <v>0.0028588505521629603</v>
      </c>
      <c r="D244" s="85" t="s">
        <v>1222</v>
      </c>
      <c r="E244" s="85" t="b">
        <v>0</v>
      </c>
      <c r="F244" s="85" t="b">
        <v>0</v>
      </c>
      <c r="G244" s="85" t="b">
        <v>0</v>
      </c>
    </row>
    <row r="245" spans="1:7" ht="15">
      <c r="A245" s="85" t="s">
        <v>1622</v>
      </c>
      <c r="B245" s="85">
        <v>6</v>
      </c>
      <c r="C245" s="118">
        <v>0.0028588505521629603</v>
      </c>
      <c r="D245" s="85" t="s">
        <v>1222</v>
      </c>
      <c r="E245" s="85" t="b">
        <v>0</v>
      </c>
      <c r="F245" s="85" t="b">
        <v>0</v>
      </c>
      <c r="G245" s="85" t="b">
        <v>0</v>
      </c>
    </row>
    <row r="246" spans="1:7" ht="15">
      <c r="A246" s="85" t="s">
        <v>1623</v>
      </c>
      <c r="B246" s="85">
        <v>6</v>
      </c>
      <c r="C246" s="118">
        <v>0.0028588505521629603</v>
      </c>
      <c r="D246" s="85" t="s">
        <v>1222</v>
      </c>
      <c r="E246" s="85" t="b">
        <v>0</v>
      </c>
      <c r="F246" s="85" t="b">
        <v>0</v>
      </c>
      <c r="G246" s="85" t="b">
        <v>0</v>
      </c>
    </row>
    <row r="247" spans="1:7" ht="15">
      <c r="A247" s="85" t="s">
        <v>1624</v>
      </c>
      <c r="B247" s="85">
        <v>6</v>
      </c>
      <c r="C247" s="118">
        <v>0.0028588505521629603</v>
      </c>
      <c r="D247" s="85" t="s">
        <v>1222</v>
      </c>
      <c r="E247" s="85" t="b">
        <v>0</v>
      </c>
      <c r="F247" s="85" t="b">
        <v>0</v>
      </c>
      <c r="G247" s="85" t="b">
        <v>0</v>
      </c>
    </row>
    <row r="248" spans="1:7" ht="15">
      <c r="A248" s="85" t="s">
        <v>1625</v>
      </c>
      <c r="B248" s="85">
        <v>6</v>
      </c>
      <c r="C248" s="118">
        <v>0.0028588505521629603</v>
      </c>
      <c r="D248" s="85" t="s">
        <v>1222</v>
      </c>
      <c r="E248" s="85" t="b">
        <v>0</v>
      </c>
      <c r="F248" s="85" t="b">
        <v>0</v>
      </c>
      <c r="G248" s="85" t="b">
        <v>0</v>
      </c>
    </row>
    <row r="249" spans="1:7" ht="15">
      <c r="A249" s="85" t="s">
        <v>1626</v>
      </c>
      <c r="B249" s="85">
        <v>6</v>
      </c>
      <c r="C249" s="118">
        <v>0.0028588505521629603</v>
      </c>
      <c r="D249" s="85" t="s">
        <v>1222</v>
      </c>
      <c r="E249" s="85" t="b">
        <v>0</v>
      </c>
      <c r="F249" s="85" t="b">
        <v>0</v>
      </c>
      <c r="G249" s="85" t="b">
        <v>0</v>
      </c>
    </row>
    <row r="250" spans="1:7" ht="15">
      <c r="A250" s="85" t="s">
        <v>1627</v>
      </c>
      <c r="B250" s="85">
        <v>6</v>
      </c>
      <c r="C250" s="118">
        <v>0.0028588505521629603</v>
      </c>
      <c r="D250" s="85" t="s">
        <v>1222</v>
      </c>
      <c r="E250" s="85" t="b">
        <v>0</v>
      </c>
      <c r="F250" s="85" t="b">
        <v>0</v>
      </c>
      <c r="G250" s="85" t="b">
        <v>0</v>
      </c>
    </row>
    <row r="251" spans="1:7" ht="15">
      <c r="A251" s="85" t="s">
        <v>1628</v>
      </c>
      <c r="B251" s="85">
        <v>6</v>
      </c>
      <c r="C251" s="118">
        <v>0.0028588505521629603</v>
      </c>
      <c r="D251" s="85" t="s">
        <v>1222</v>
      </c>
      <c r="E251" s="85" t="b">
        <v>0</v>
      </c>
      <c r="F251" s="85" t="b">
        <v>0</v>
      </c>
      <c r="G251" s="85" t="b">
        <v>0</v>
      </c>
    </row>
    <row r="252" spans="1:7" ht="15">
      <c r="A252" s="85" t="s">
        <v>1629</v>
      </c>
      <c r="B252" s="85">
        <v>6</v>
      </c>
      <c r="C252" s="118">
        <v>0.0028588505521629603</v>
      </c>
      <c r="D252" s="85" t="s">
        <v>1222</v>
      </c>
      <c r="E252" s="85" t="b">
        <v>0</v>
      </c>
      <c r="F252" s="85" t="b">
        <v>0</v>
      </c>
      <c r="G252" s="85" t="b">
        <v>0</v>
      </c>
    </row>
    <row r="253" spans="1:7" ht="15">
      <c r="A253" s="85" t="s">
        <v>1630</v>
      </c>
      <c r="B253" s="85">
        <v>6</v>
      </c>
      <c r="C253" s="118">
        <v>0.0028588505521629603</v>
      </c>
      <c r="D253" s="85" t="s">
        <v>1222</v>
      </c>
      <c r="E253" s="85" t="b">
        <v>0</v>
      </c>
      <c r="F253" s="85" t="b">
        <v>0</v>
      </c>
      <c r="G253" s="85" t="b">
        <v>0</v>
      </c>
    </row>
    <row r="254" spans="1:7" ht="15">
      <c r="A254" s="85" t="s">
        <v>1618</v>
      </c>
      <c r="B254" s="85">
        <v>6</v>
      </c>
      <c r="C254" s="118">
        <v>0.0028588505521629603</v>
      </c>
      <c r="D254" s="85" t="s">
        <v>1222</v>
      </c>
      <c r="E254" s="85" t="b">
        <v>0</v>
      </c>
      <c r="F254" s="85" t="b">
        <v>0</v>
      </c>
      <c r="G254" s="85" t="b">
        <v>0</v>
      </c>
    </row>
    <row r="255" spans="1:7" ht="15">
      <c r="A255" s="85" t="s">
        <v>1631</v>
      </c>
      <c r="B255" s="85">
        <v>6</v>
      </c>
      <c r="C255" s="118">
        <v>0.0028588505521629603</v>
      </c>
      <c r="D255" s="85" t="s">
        <v>1222</v>
      </c>
      <c r="E255" s="85" t="b">
        <v>0</v>
      </c>
      <c r="F255" s="85" t="b">
        <v>0</v>
      </c>
      <c r="G255" s="85" t="b">
        <v>0</v>
      </c>
    </row>
    <row r="256" spans="1:7" ht="15">
      <c r="A256" s="85" t="s">
        <v>1632</v>
      </c>
      <c r="B256" s="85">
        <v>6</v>
      </c>
      <c r="C256" s="118">
        <v>0.0028588505521629603</v>
      </c>
      <c r="D256" s="85" t="s">
        <v>1222</v>
      </c>
      <c r="E256" s="85" t="b">
        <v>0</v>
      </c>
      <c r="F256" s="85" t="b">
        <v>0</v>
      </c>
      <c r="G256" s="85" t="b">
        <v>0</v>
      </c>
    </row>
    <row r="257" spans="1:7" ht="15">
      <c r="A257" s="85" t="s">
        <v>1633</v>
      </c>
      <c r="B257" s="85">
        <v>6</v>
      </c>
      <c r="C257" s="118">
        <v>0.0028588505521629603</v>
      </c>
      <c r="D257" s="85" t="s">
        <v>1222</v>
      </c>
      <c r="E257" s="85" t="b">
        <v>0</v>
      </c>
      <c r="F257" s="85" t="b">
        <v>0</v>
      </c>
      <c r="G257" s="85" t="b">
        <v>0</v>
      </c>
    </row>
    <row r="258" spans="1:7" ht="15">
      <c r="A258" s="85" t="s">
        <v>1634</v>
      </c>
      <c r="B258" s="85">
        <v>6</v>
      </c>
      <c r="C258" s="118">
        <v>0.0028588505521629603</v>
      </c>
      <c r="D258" s="85" t="s">
        <v>1222</v>
      </c>
      <c r="E258" s="85" t="b">
        <v>0</v>
      </c>
      <c r="F258" s="85" t="b">
        <v>0</v>
      </c>
      <c r="G258" s="85" t="b">
        <v>0</v>
      </c>
    </row>
    <row r="259" spans="1:7" ht="15">
      <c r="A259" s="85" t="s">
        <v>1635</v>
      </c>
      <c r="B259" s="85">
        <v>6</v>
      </c>
      <c r="C259" s="118">
        <v>0.0028588505521629603</v>
      </c>
      <c r="D259" s="85" t="s">
        <v>1222</v>
      </c>
      <c r="E259" s="85" t="b">
        <v>0</v>
      </c>
      <c r="F259" s="85" t="b">
        <v>0</v>
      </c>
      <c r="G259" s="85" t="b">
        <v>0</v>
      </c>
    </row>
    <row r="260" spans="1:7" ht="15">
      <c r="A260" s="85" t="s">
        <v>1639</v>
      </c>
      <c r="B260" s="85">
        <v>5</v>
      </c>
      <c r="C260" s="118">
        <v>0.002825223592393211</v>
      </c>
      <c r="D260" s="85" t="s">
        <v>1222</v>
      </c>
      <c r="E260" s="85" t="b">
        <v>0</v>
      </c>
      <c r="F260" s="85" t="b">
        <v>0</v>
      </c>
      <c r="G260" s="85" t="b">
        <v>0</v>
      </c>
    </row>
    <row r="261" spans="1:7" ht="15">
      <c r="A261" s="85" t="s">
        <v>1307</v>
      </c>
      <c r="B261" s="85">
        <v>40</v>
      </c>
      <c r="C261" s="118">
        <v>0.08696496744749184</v>
      </c>
      <c r="D261" s="85" t="s">
        <v>1223</v>
      </c>
      <c r="E261" s="85" t="b">
        <v>0</v>
      </c>
      <c r="F261" s="85" t="b">
        <v>0</v>
      </c>
      <c r="G261" s="85" t="b">
        <v>0</v>
      </c>
    </row>
    <row r="262" spans="1:7" ht="15">
      <c r="A262" s="85" t="s">
        <v>1308</v>
      </c>
      <c r="B262" s="85">
        <v>18</v>
      </c>
      <c r="C262" s="118">
        <v>0.03913423535137133</v>
      </c>
      <c r="D262" s="85" t="s">
        <v>1223</v>
      </c>
      <c r="E262" s="85" t="b">
        <v>0</v>
      </c>
      <c r="F262" s="85" t="b">
        <v>0</v>
      </c>
      <c r="G262" s="85" t="b">
        <v>0</v>
      </c>
    </row>
    <row r="263" spans="1:7" ht="15">
      <c r="A263" s="85" t="s">
        <v>268</v>
      </c>
      <c r="B263" s="85">
        <v>15</v>
      </c>
      <c r="C263" s="118">
        <v>0.006268772177130337</v>
      </c>
      <c r="D263" s="85" t="s">
        <v>1223</v>
      </c>
      <c r="E263" s="85" t="b">
        <v>0</v>
      </c>
      <c r="F263" s="85" t="b">
        <v>0</v>
      </c>
      <c r="G263" s="85" t="b">
        <v>0</v>
      </c>
    </row>
    <row r="264" spans="1:7" ht="15">
      <c r="A264" s="85" t="s">
        <v>1323</v>
      </c>
      <c r="B264" s="85">
        <v>14</v>
      </c>
      <c r="C264" s="118">
        <v>0.015453913853325821</v>
      </c>
      <c r="D264" s="85" t="s">
        <v>1223</v>
      </c>
      <c r="E264" s="85" t="b">
        <v>0</v>
      </c>
      <c r="F264" s="85" t="b">
        <v>0</v>
      </c>
      <c r="G264" s="85" t="b">
        <v>0</v>
      </c>
    </row>
    <row r="265" spans="1:7" ht="15">
      <c r="A265" s="85" t="s">
        <v>246</v>
      </c>
      <c r="B265" s="85">
        <v>10</v>
      </c>
      <c r="C265" s="118">
        <v>0.008603584945281566</v>
      </c>
      <c r="D265" s="85" t="s">
        <v>1223</v>
      </c>
      <c r="E265" s="85" t="b">
        <v>0</v>
      </c>
      <c r="F265" s="85" t="b">
        <v>0</v>
      </c>
      <c r="G265" s="85" t="b">
        <v>0</v>
      </c>
    </row>
    <row r="266" spans="1:7" ht="15">
      <c r="A266" s="85" t="s">
        <v>1324</v>
      </c>
      <c r="B266" s="85">
        <v>9</v>
      </c>
      <c r="C266" s="118">
        <v>0.008777943573984755</v>
      </c>
      <c r="D266" s="85" t="s">
        <v>1223</v>
      </c>
      <c r="E266" s="85" t="b">
        <v>0</v>
      </c>
      <c r="F266" s="85" t="b">
        <v>0</v>
      </c>
      <c r="G266" s="85" t="b">
        <v>0</v>
      </c>
    </row>
    <row r="267" spans="1:7" ht="15">
      <c r="A267" s="85" t="s">
        <v>245</v>
      </c>
      <c r="B267" s="85">
        <v>8</v>
      </c>
      <c r="C267" s="118">
        <v>0.008830807916186184</v>
      </c>
      <c r="D267" s="85" t="s">
        <v>1223</v>
      </c>
      <c r="E267" s="85" t="b">
        <v>0</v>
      </c>
      <c r="F267" s="85" t="b">
        <v>0</v>
      </c>
      <c r="G267" s="85" t="b">
        <v>0</v>
      </c>
    </row>
    <row r="268" spans="1:7" ht="15">
      <c r="A268" s="85" t="s">
        <v>1325</v>
      </c>
      <c r="B268" s="85">
        <v>8</v>
      </c>
      <c r="C268" s="118">
        <v>0.014881662100386812</v>
      </c>
      <c r="D268" s="85" t="s">
        <v>1223</v>
      </c>
      <c r="E268" s="85" t="b">
        <v>0</v>
      </c>
      <c r="F268" s="85" t="b">
        <v>0</v>
      </c>
      <c r="G268" s="85" t="b">
        <v>0</v>
      </c>
    </row>
    <row r="269" spans="1:7" ht="15">
      <c r="A269" s="85" t="s">
        <v>1326</v>
      </c>
      <c r="B269" s="85">
        <v>8</v>
      </c>
      <c r="C269" s="118">
        <v>0.009996475192119587</v>
      </c>
      <c r="D269" s="85" t="s">
        <v>1223</v>
      </c>
      <c r="E269" s="85" t="b">
        <v>0</v>
      </c>
      <c r="F269" s="85" t="b">
        <v>0</v>
      </c>
      <c r="G269" s="85" t="b">
        <v>0</v>
      </c>
    </row>
    <row r="270" spans="1:7" ht="15">
      <c r="A270" s="85" t="s">
        <v>1327</v>
      </c>
      <c r="B270" s="85">
        <v>7</v>
      </c>
      <c r="C270" s="118">
        <v>0.015218869303311072</v>
      </c>
      <c r="D270" s="85" t="s">
        <v>1223</v>
      </c>
      <c r="E270" s="85" t="b">
        <v>0</v>
      </c>
      <c r="F270" s="85" t="b">
        <v>0</v>
      </c>
      <c r="G270" s="85" t="b">
        <v>0</v>
      </c>
    </row>
    <row r="271" spans="1:7" ht="15">
      <c r="A271" s="85" t="s">
        <v>1636</v>
      </c>
      <c r="B271" s="85">
        <v>6</v>
      </c>
      <c r="C271" s="118">
        <v>0.013044745117123776</v>
      </c>
      <c r="D271" s="85" t="s">
        <v>1223</v>
      </c>
      <c r="E271" s="85" t="b">
        <v>0</v>
      </c>
      <c r="F271" s="85" t="b">
        <v>0</v>
      </c>
      <c r="G271" s="85" t="b">
        <v>0</v>
      </c>
    </row>
    <row r="272" spans="1:7" ht="15">
      <c r="A272" s="85" t="s">
        <v>1640</v>
      </c>
      <c r="B272" s="85">
        <v>5</v>
      </c>
      <c r="C272" s="118">
        <v>0.01087062093093648</v>
      </c>
      <c r="D272" s="85" t="s">
        <v>1223</v>
      </c>
      <c r="E272" s="85" t="b">
        <v>0</v>
      </c>
      <c r="F272" s="85" t="b">
        <v>0</v>
      </c>
      <c r="G272" s="85" t="b">
        <v>0</v>
      </c>
    </row>
    <row r="273" spans="1:7" ht="15">
      <c r="A273" s="85" t="s">
        <v>1309</v>
      </c>
      <c r="B273" s="85">
        <v>5</v>
      </c>
      <c r="C273" s="118">
        <v>0.01087062093093648</v>
      </c>
      <c r="D273" s="85" t="s">
        <v>1223</v>
      </c>
      <c r="E273" s="85" t="b">
        <v>0</v>
      </c>
      <c r="F273" s="85" t="b">
        <v>0</v>
      </c>
      <c r="G273" s="85" t="b">
        <v>0</v>
      </c>
    </row>
    <row r="274" spans="1:7" ht="15">
      <c r="A274" s="85" t="s">
        <v>1641</v>
      </c>
      <c r="B274" s="85">
        <v>5</v>
      </c>
      <c r="C274" s="118">
        <v>0.008083576337766175</v>
      </c>
      <c r="D274" s="85" t="s">
        <v>1223</v>
      </c>
      <c r="E274" s="85" t="b">
        <v>0</v>
      </c>
      <c r="F274" s="85" t="b">
        <v>0</v>
      </c>
      <c r="G274" s="85" t="b">
        <v>0</v>
      </c>
    </row>
    <row r="275" spans="1:7" ht="15">
      <c r="A275" s="85" t="s">
        <v>1642</v>
      </c>
      <c r="B275" s="85">
        <v>5</v>
      </c>
      <c r="C275" s="118">
        <v>0.008083576337766175</v>
      </c>
      <c r="D275" s="85" t="s">
        <v>1223</v>
      </c>
      <c r="E275" s="85" t="b">
        <v>0</v>
      </c>
      <c r="F275" s="85" t="b">
        <v>0</v>
      </c>
      <c r="G275" s="85" t="b">
        <v>0</v>
      </c>
    </row>
    <row r="276" spans="1:7" ht="15">
      <c r="A276" s="85" t="s">
        <v>1643</v>
      </c>
      <c r="B276" s="85">
        <v>5</v>
      </c>
      <c r="C276" s="118">
        <v>0.008083576337766175</v>
      </c>
      <c r="D276" s="85" t="s">
        <v>1223</v>
      </c>
      <c r="E276" s="85" t="b">
        <v>0</v>
      </c>
      <c r="F276" s="85" t="b">
        <v>0</v>
      </c>
      <c r="G276" s="85" t="b">
        <v>0</v>
      </c>
    </row>
    <row r="277" spans="1:7" ht="15">
      <c r="A277" s="85" t="s">
        <v>1644</v>
      </c>
      <c r="B277" s="85">
        <v>5</v>
      </c>
      <c r="C277" s="118">
        <v>0.008083576337766175</v>
      </c>
      <c r="D277" s="85" t="s">
        <v>1223</v>
      </c>
      <c r="E277" s="85" t="b">
        <v>0</v>
      </c>
      <c r="F277" s="85" t="b">
        <v>0</v>
      </c>
      <c r="G277" s="85" t="b">
        <v>0</v>
      </c>
    </row>
    <row r="278" spans="1:7" ht="15">
      <c r="A278" s="85" t="s">
        <v>1645</v>
      </c>
      <c r="B278" s="85">
        <v>5</v>
      </c>
      <c r="C278" s="118">
        <v>0.008083576337766175</v>
      </c>
      <c r="D278" s="85" t="s">
        <v>1223</v>
      </c>
      <c r="E278" s="85" t="b">
        <v>0</v>
      </c>
      <c r="F278" s="85" t="b">
        <v>0</v>
      </c>
      <c r="G278" s="85" t="b">
        <v>0</v>
      </c>
    </row>
    <row r="279" spans="1:7" ht="15">
      <c r="A279" s="85" t="s">
        <v>1646</v>
      </c>
      <c r="B279" s="85">
        <v>5</v>
      </c>
      <c r="C279" s="118">
        <v>0.008083576337766175</v>
      </c>
      <c r="D279" s="85" t="s">
        <v>1223</v>
      </c>
      <c r="E279" s="85" t="b">
        <v>0</v>
      </c>
      <c r="F279" s="85" t="b">
        <v>0</v>
      </c>
      <c r="G279" s="85" t="b">
        <v>0</v>
      </c>
    </row>
    <row r="280" spans="1:7" ht="15">
      <c r="A280" s="85" t="s">
        <v>1647</v>
      </c>
      <c r="B280" s="85">
        <v>5</v>
      </c>
      <c r="C280" s="118">
        <v>0.008083576337766175</v>
      </c>
      <c r="D280" s="85" t="s">
        <v>1223</v>
      </c>
      <c r="E280" s="85" t="b">
        <v>0</v>
      </c>
      <c r="F280" s="85" t="b">
        <v>0</v>
      </c>
      <c r="G280" s="85" t="b">
        <v>0</v>
      </c>
    </row>
    <row r="281" spans="1:7" ht="15">
      <c r="A281" s="85" t="s">
        <v>1648</v>
      </c>
      <c r="B281" s="85">
        <v>5</v>
      </c>
      <c r="C281" s="118">
        <v>0.008083576337766175</v>
      </c>
      <c r="D281" s="85" t="s">
        <v>1223</v>
      </c>
      <c r="E281" s="85" t="b">
        <v>0</v>
      </c>
      <c r="F281" s="85" t="b">
        <v>0</v>
      </c>
      <c r="G281" s="85" t="b">
        <v>0</v>
      </c>
    </row>
    <row r="282" spans="1:7" ht="15">
      <c r="A282" s="85" t="s">
        <v>1620</v>
      </c>
      <c r="B282" s="85">
        <v>5</v>
      </c>
      <c r="C282" s="118">
        <v>0.008083576337766175</v>
      </c>
      <c r="D282" s="85" t="s">
        <v>1223</v>
      </c>
      <c r="E282" s="85" t="b">
        <v>0</v>
      </c>
      <c r="F282" s="85" t="b">
        <v>0</v>
      </c>
      <c r="G282" s="85" t="b">
        <v>0</v>
      </c>
    </row>
    <row r="283" spans="1:7" ht="15">
      <c r="A283" s="85" t="s">
        <v>1286</v>
      </c>
      <c r="B283" s="85">
        <v>4</v>
      </c>
      <c r="C283" s="118">
        <v>0.008696496744749184</v>
      </c>
      <c r="D283" s="85" t="s">
        <v>1223</v>
      </c>
      <c r="E283" s="85" t="b">
        <v>0</v>
      </c>
      <c r="F283" s="85" t="b">
        <v>0</v>
      </c>
      <c r="G283" s="85" t="b">
        <v>0</v>
      </c>
    </row>
    <row r="284" spans="1:7" ht="15">
      <c r="A284" s="85" t="s">
        <v>1652</v>
      </c>
      <c r="B284" s="85">
        <v>4</v>
      </c>
      <c r="C284" s="118">
        <v>0.013491685234394032</v>
      </c>
      <c r="D284" s="85" t="s">
        <v>1223</v>
      </c>
      <c r="E284" s="85" t="b">
        <v>0</v>
      </c>
      <c r="F284" s="85" t="b">
        <v>0</v>
      </c>
      <c r="G284" s="85" t="b">
        <v>0</v>
      </c>
    </row>
    <row r="285" spans="1:7" ht="15">
      <c r="A285" s="85" t="s">
        <v>1653</v>
      </c>
      <c r="B285" s="85">
        <v>4</v>
      </c>
      <c r="C285" s="118">
        <v>0.007440831050193406</v>
      </c>
      <c r="D285" s="85" t="s">
        <v>1223</v>
      </c>
      <c r="E285" s="85" t="b">
        <v>0</v>
      </c>
      <c r="F285" s="85" t="b">
        <v>0</v>
      </c>
      <c r="G285" s="85" t="b">
        <v>0</v>
      </c>
    </row>
    <row r="286" spans="1:7" ht="15">
      <c r="A286" s="85" t="s">
        <v>1654</v>
      </c>
      <c r="B286" s="85">
        <v>4</v>
      </c>
      <c r="C286" s="118">
        <v>0.007440831050193406</v>
      </c>
      <c r="D286" s="85" t="s">
        <v>1223</v>
      </c>
      <c r="E286" s="85" t="b">
        <v>0</v>
      </c>
      <c r="F286" s="85" t="b">
        <v>0</v>
      </c>
      <c r="G286" s="85" t="b">
        <v>0</v>
      </c>
    </row>
    <row r="287" spans="1:7" ht="15">
      <c r="A287" s="85" t="s">
        <v>1665</v>
      </c>
      <c r="B287" s="85">
        <v>3</v>
      </c>
      <c r="C287" s="118">
        <v>0.006522372558561888</v>
      </c>
      <c r="D287" s="85" t="s">
        <v>1223</v>
      </c>
      <c r="E287" s="85" t="b">
        <v>0</v>
      </c>
      <c r="F287" s="85" t="b">
        <v>0</v>
      </c>
      <c r="G287" s="85" t="b">
        <v>0</v>
      </c>
    </row>
    <row r="288" spans="1:7" ht="15">
      <c r="A288" s="85" t="s">
        <v>1666</v>
      </c>
      <c r="B288" s="85">
        <v>3</v>
      </c>
      <c r="C288" s="118">
        <v>0.00784969360672029</v>
      </c>
      <c r="D288" s="85" t="s">
        <v>1223</v>
      </c>
      <c r="E288" s="85" t="b">
        <v>0</v>
      </c>
      <c r="F288" s="85" t="b">
        <v>0</v>
      </c>
      <c r="G288" s="85" t="b">
        <v>0</v>
      </c>
    </row>
    <row r="289" spans="1:7" ht="15">
      <c r="A289" s="85" t="s">
        <v>1667</v>
      </c>
      <c r="B289" s="85">
        <v>3</v>
      </c>
      <c r="C289" s="118">
        <v>0.006522372558561888</v>
      </c>
      <c r="D289" s="85" t="s">
        <v>1223</v>
      </c>
      <c r="E289" s="85" t="b">
        <v>0</v>
      </c>
      <c r="F289" s="85" t="b">
        <v>0</v>
      </c>
      <c r="G289" s="85" t="b">
        <v>0</v>
      </c>
    </row>
    <row r="290" spans="1:7" ht="15">
      <c r="A290" s="85" t="s">
        <v>1668</v>
      </c>
      <c r="B290" s="85">
        <v>3</v>
      </c>
      <c r="C290" s="118">
        <v>0.006522372558561888</v>
      </c>
      <c r="D290" s="85" t="s">
        <v>1223</v>
      </c>
      <c r="E290" s="85" t="b">
        <v>0</v>
      </c>
      <c r="F290" s="85" t="b">
        <v>0</v>
      </c>
      <c r="G290" s="85" t="b">
        <v>0</v>
      </c>
    </row>
    <row r="291" spans="1:7" ht="15">
      <c r="A291" s="85" t="s">
        <v>1669</v>
      </c>
      <c r="B291" s="85">
        <v>3</v>
      </c>
      <c r="C291" s="118">
        <v>0.00784969360672029</v>
      </c>
      <c r="D291" s="85" t="s">
        <v>1223</v>
      </c>
      <c r="E291" s="85" t="b">
        <v>0</v>
      </c>
      <c r="F291" s="85" t="b">
        <v>0</v>
      </c>
      <c r="G291" s="85" t="b">
        <v>0</v>
      </c>
    </row>
    <row r="292" spans="1:7" ht="15">
      <c r="A292" s="85" t="s">
        <v>1314</v>
      </c>
      <c r="B292" s="85">
        <v>3</v>
      </c>
      <c r="C292" s="118">
        <v>0.00784969360672029</v>
      </c>
      <c r="D292" s="85" t="s">
        <v>1223</v>
      </c>
      <c r="E292" s="85" t="b">
        <v>0</v>
      </c>
      <c r="F292" s="85" t="b">
        <v>0</v>
      </c>
      <c r="G292" s="85" t="b">
        <v>0</v>
      </c>
    </row>
    <row r="293" spans="1:7" ht="15">
      <c r="A293" s="85" t="s">
        <v>247</v>
      </c>
      <c r="B293" s="85">
        <v>3</v>
      </c>
      <c r="C293" s="118">
        <v>0.006522372558561888</v>
      </c>
      <c r="D293" s="85" t="s">
        <v>1223</v>
      </c>
      <c r="E293" s="85" t="b">
        <v>0</v>
      </c>
      <c r="F293" s="85" t="b">
        <v>0</v>
      </c>
      <c r="G293" s="85" t="b">
        <v>0</v>
      </c>
    </row>
    <row r="294" spans="1:7" ht="15">
      <c r="A294" s="85" t="s">
        <v>1670</v>
      </c>
      <c r="B294" s="85">
        <v>3</v>
      </c>
      <c r="C294" s="118">
        <v>0.006522372558561888</v>
      </c>
      <c r="D294" s="85" t="s">
        <v>1223</v>
      </c>
      <c r="E294" s="85" t="b">
        <v>0</v>
      </c>
      <c r="F294" s="85" t="b">
        <v>0</v>
      </c>
      <c r="G294" s="85" t="b">
        <v>0</v>
      </c>
    </row>
    <row r="295" spans="1:7" ht="15">
      <c r="A295" s="85" t="s">
        <v>1287</v>
      </c>
      <c r="B295" s="85">
        <v>3</v>
      </c>
      <c r="C295" s="118">
        <v>0.006522372558561888</v>
      </c>
      <c r="D295" s="85" t="s">
        <v>1223</v>
      </c>
      <c r="E295" s="85" t="b">
        <v>0</v>
      </c>
      <c r="F295" s="85" t="b">
        <v>0</v>
      </c>
      <c r="G295" s="85" t="b">
        <v>0</v>
      </c>
    </row>
    <row r="296" spans="1:7" ht="15">
      <c r="A296" s="85" t="s">
        <v>1704</v>
      </c>
      <c r="B296" s="85">
        <v>2</v>
      </c>
      <c r="C296" s="118">
        <v>0.00523312907114686</v>
      </c>
      <c r="D296" s="85" t="s">
        <v>1223</v>
      </c>
      <c r="E296" s="85" t="b">
        <v>0</v>
      </c>
      <c r="F296" s="85" t="b">
        <v>0</v>
      </c>
      <c r="G296" s="85" t="b">
        <v>0</v>
      </c>
    </row>
    <row r="297" spans="1:7" ht="15">
      <c r="A297" s="85" t="s">
        <v>1705</v>
      </c>
      <c r="B297" s="85">
        <v>2</v>
      </c>
      <c r="C297" s="118">
        <v>0.006745842617197016</v>
      </c>
      <c r="D297" s="85" t="s">
        <v>1223</v>
      </c>
      <c r="E297" s="85" t="b">
        <v>0</v>
      </c>
      <c r="F297" s="85" t="b">
        <v>0</v>
      </c>
      <c r="G297" s="85" t="b">
        <v>0</v>
      </c>
    </row>
    <row r="298" spans="1:7" ht="15">
      <c r="A298" s="85" t="s">
        <v>1709</v>
      </c>
      <c r="B298" s="85">
        <v>2</v>
      </c>
      <c r="C298" s="118">
        <v>0.00523312907114686</v>
      </c>
      <c r="D298" s="85" t="s">
        <v>1223</v>
      </c>
      <c r="E298" s="85" t="b">
        <v>0</v>
      </c>
      <c r="F298" s="85" t="b">
        <v>0</v>
      </c>
      <c r="G298" s="85" t="b">
        <v>0</v>
      </c>
    </row>
    <row r="299" spans="1:7" ht="15">
      <c r="A299" s="85" t="s">
        <v>1710</v>
      </c>
      <c r="B299" s="85">
        <v>2</v>
      </c>
      <c r="C299" s="118">
        <v>0.00523312907114686</v>
      </c>
      <c r="D299" s="85" t="s">
        <v>1223</v>
      </c>
      <c r="E299" s="85" t="b">
        <v>0</v>
      </c>
      <c r="F299" s="85" t="b">
        <v>0</v>
      </c>
      <c r="G299" s="85" t="b">
        <v>0</v>
      </c>
    </row>
    <row r="300" spans="1:7" ht="15">
      <c r="A300" s="85" t="s">
        <v>1707</v>
      </c>
      <c r="B300" s="85">
        <v>2</v>
      </c>
      <c r="C300" s="118">
        <v>0.00523312907114686</v>
      </c>
      <c r="D300" s="85" t="s">
        <v>1223</v>
      </c>
      <c r="E300" s="85" t="b">
        <v>0</v>
      </c>
      <c r="F300" s="85" t="b">
        <v>0</v>
      </c>
      <c r="G300" s="85" t="b">
        <v>0</v>
      </c>
    </row>
    <row r="301" spans="1:7" ht="15">
      <c r="A301" s="85" t="s">
        <v>1708</v>
      </c>
      <c r="B301" s="85">
        <v>2</v>
      </c>
      <c r="C301" s="118">
        <v>0.00523312907114686</v>
      </c>
      <c r="D301" s="85" t="s">
        <v>1223</v>
      </c>
      <c r="E301" s="85" t="b">
        <v>0</v>
      </c>
      <c r="F301" s="85" t="b">
        <v>0</v>
      </c>
      <c r="G301" s="85" t="b">
        <v>0</v>
      </c>
    </row>
    <row r="302" spans="1:7" ht="15">
      <c r="A302" s="85" t="s">
        <v>1706</v>
      </c>
      <c r="B302" s="85">
        <v>2</v>
      </c>
      <c r="C302" s="118">
        <v>0.00523312907114686</v>
      </c>
      <c r="D302" s="85" t="s">
        <v>1223</v>
      </c>
      <c r="E302" s="85" t="b">
        <v>0</v>
      </c>
      <c r="F302" s="85" t="b">
        <v>0</v>
      </c>
      <c r="G302" s="85" t="b">
        <v>0</v>
      </c>
    </row>
    <row r="303" spans="1:7" ht="15">
      <c r="A303" s="85" t="s">
        <v>1616</v>
      </c>
      <c r="B303" s="85">
        <v>2</v>
      </c>
      <c r="C303" s="118">
        <v>0.00523312907114686</v>
      </c>
      <c r="D303" s="85" t="s">
        <v>1223</v>
      </c>
      <c r="E303" s="85" t="b">
        <v>0</v>
      </c>
      <c r="F303" s="85" t="b">
        <v>0</v>
      </c>
      <c r="G303" s="85" t="b">
        <v>0</v>
      </c>
    </row>
    <row r="304" spans="1:7" ht="15">
      <c r="A304" s="85" t="s">
        <v>1724</v>
      </c>
      <c r="B304" s="85">
        <v>2</v>
      </c>
      <c r="C304" s="118">
        <v>0.00523312907114686</v>
      </c>
      <c r="D304" s="85" t="s">
        <v>1223</v>
      </c>
      <c r="E304" s="85" t="b">
        <v>0</v>
      </c>
      <c r="F304" s="85" t="b">
        <v>0</v>
      </c>
      <c r="G304" s="85" t="b">
        <v>0</v>
      </c>
    </row>
    <row r="305" spans="1:7" ht="15">
      <c r="A305" s="85" t="s">
        <v>1673</v>
      </c>
      <c r="B305" s="85">
        <v>2</v>
      </c>
      <c r="C305" s="118">
        <v>0.00523312907114686</v>
      </c>
      <c r="D305" s="85" t="s">
        <v>1223</v>
      </c>
      <c r="E305" s="85" t="b">
        <v>0</v>
      </c>
      <c r="F305" s="85" t="b">
        <v>0</v>
      </c>
      <c r="G305" s="85" t="b">
        <v>0</v>
      </c>
    </row>
    <row r="306" spans="1:7" ht="15">
      <c r="A306" s="85" t="s">
        <v>1725</v>
      </c>
      <c r="B306" s="85">
        <v>2</v>
      </c>
      <c r="C306" s="118">
        <v>0.00523312907114686</v>
      </c>
      <c r="D306" s="85" t="s">
        <v>1223</v>
      </c>
      <c r="E306" s="85" t="b">
        <v>0</v>
      </c>
      <c r="F306" s="85" t="b">
        <v>0</v>
      </c>
      <c r="G306" s="85" t="b">
        <v>0</v>
      </c>
    </row>
    <row r="307" spans="1:7" ht="15">
      <c r="A307" s="85" t="s">
        <v>1726</v>
      </c>
      <c r="B307" s="85">
        <v>2</v>
      </c>
      <c r="C307" s="118">
        <v>0.00523312907114686</v>
      </c>
      <c r="D307" s="85" t="s">
        <v>1223</v>
      </c>
      <c r="E307" s="85" t="b">
        <v>0</v>
      </c>
      <c r="F307" s="85" t="b">
        <v>0</v>
      </c>
      <c r="G307" s="85" t="b">
        <v>0</v>
      </c>
    </row>
    <row r="308" spans="1:7" ht="15">
      <c r="A308" s="85" t="s">
        <v>1711</v>
      </c>
      <c r="B308" s="85">
        <v>2</v>
      </c>
      <c r="C308" s="118">
        <v>0.00523312907114686</v>
      </c>
      <c r="D308" s="85" t="s">
        <v>1223</v>
      </c>
      <c r="E308" s="85" t="b">
        <v>0</v>
      </c>
      <c r="F308" s="85" t="b">
        <v>0</v>
      </c>
      <c r="G308" s="85" t="b">
        <v>0</v>
      </c>
    </row>
    <row r="309" spans="1:7" ht="15">
      <c r="A309" s="85" t="s">
        <v>1712</v>
      </c>
      <c r="B309" s="85">
        <v>2</v>
      </c>
      <c r="C309" s="118">
        <v>0.00523312907114686</v>
      </c>
      <c r="D309" s="85" t="s">
        <v>1223</v>
      </c>
      <c r="E309" s="85" t="b">
        <v>0</v>
      </c>
      <c r="F309" s="85" t="b">
        <v>0</v>
      </c>
      <c r="G309" s="85" t="b">
        <v>0</v>
      </c>
    </row>
    <row r="310" spans="1:7" ht="15">
      <c r="A310" s="85" t="s">
        <v>1613</v>
      </c>
      <c r="B310" s="85">
        <v>2</v>
      </c>
      <c r="C310" s="118">
        <v>0.00523312907114686</v>
      </c>
      <c r="D310" s="85" t="s">
        <v>1223</v>
      </c>
      <c r="E310" s="85" t="b">
        <v>0</v>
      </c>
      <c r="F310" s="85" t="b">
        <v>0</v>
      </c>
      <c r="G310" s="85" t="b">
        <v>0</v>
      </c>
    </row>
    <row r="311" spans="1:7" ht="15">
      <c r="A311" s="85" t="s">
        <v>1713</v>
      </c>
      <c r="B311" s="85">
        <v>2</v>
      </c>
      <c r="C311" s="118">
        <v>0.00523312907114686</v>
      </c>
      <c r="D311" s="85" t="s">
        <v>1223</v>
      </c>
      <c r="E311" s="85" t="b">
        <v>0</v>
      </c>
      <c r="F311" s="85" t="b">
        <v>0</v>
      </c>
      <c r="G311" s="85" t="b">
        <v>0</v>
      </c>
    </row>
    <row r="312" spans="1:7" ht="15">
      <c r="A312" s="85" t="s">
        <v>1714</v>
      </c>
      <c r="B312" s="85">
        <v>2</v>
      </c>
      <c r="C312" s="118">
        <v>0.00523312907114686</v>
      </c>
      <c r="D312" s="85" t="s">
        <v>1223</v>
      </c>
      <c r="E312" s="85" t="b">
        <v>0</v>
      </c>
      <c r="F312" s="85" t="b">
        <v>0</v>
      </c>
      <c r="G312" s="85" t="b">
        <v>0</v>
      </c>
    </row>
    <row r="313" spans="1:7" ht="15">
      <c r="A313" s="85" t="s">
        <v>1715</v>
      </c>
      <c r="B313" s="85">
        <v>2</v>
      </c>
      <c r="C313" s="118">
        <v>0.00523312907114686</v>
      </c>
      <c r="D313" s="85" t="s">
        <v>1223</v>
      </c>
      <c r="E313" s="85" t="b">
        <v>0</v>
      </c>
      <c r="F313" s="85" t="b">
        <v>0</v>
      </c>
      <c r="G313" s="85" t="b">
        <v>0</v>
      </c>
    </row>
    <row r="314" spans="1:7" ht="15">
      <c r="A314" s="85" t="s">
        <v>1716</v>
      </c>
      <c r="B314" s="85">
        <v>2</v>
      </c>
      <c r="C314" s="118">
        <v>0.00523312907114686</v>
      </c>
      <c r="D314" s="85" t="s">
        <v>1223</v>
      </c>
      <c r="E314" s="85" t="b">
        <v>0</v>
      </c>
      <c r="F314" s="85" t="b">
        <v>0</v>
      </c>
      <c r="G314" s="85" t="b">
        <v>0</v>
      </c>
    </row>
    <row r="315" spans="1:7" ht="15">
      <c r="A315" s="85" t="s">
        <v>1717</v>
      </c>
      <c r="B315" s="85">
        <v>2</v>
      </c>
      <c r="C315" s="118">
        <v>0.006745842617197016</v>
      </c>
      <c r="D315" s="85" t="s">
        <v>1223</v>
      </c>
      <c r="E315" s="85" t="b">
        <v>0</v>
      </c>
      <c r="F315" s="85" t="b">
        <v>0</v>
      </c>
      <c r="G315" s="85" t="b">
        <v>0</v>
      </c>
    </row>
    <row r="316" spans="1:7" ht="15">
      <c r="A316" s="85" t="s">
        <v>1718</v>
      </c>
      <c r="B316" s="85">
        <v>2</v>
      </c>
      <c r="C316" s="118">
        <v>0.006745842617197016</v>
      </c>
      <c r="D316" s="85" t="s">
        <v>1223</v>
      </c>
      <c r="E316" s="85" t="b">
        <v>0</v>
      </c>
      <c r="F316" s="85" t="b">
        <v>0</v>
      </c>
      <c r="G316" s="85" t="b">
        <v>0</v>
      </c>
    </row>
    <row r="317" spans="1:7" ht="15">
      <c r="A317" s="85" t="s">
        <v>1719</v>
      </c>
      <c r="B317" s="85">
        <v>2</v>
      </c>
      <c r="C317" s="118">
        <v>0.006745842617197016</v>
      </c>
      <c r="D317" s="85" t="s">
        <v>1223</v>
      </c>
      <c r="E317" s="85" t="b">
        <v>0</v>
      </c>
      <c r="F317" s="85" t="b">
        <v>0</v>
      </c>
      <c r="G317" s="85" t="b">
        <v>0</v>
      </c>
    </row>
    <row r="318" spans="1:7" ht="15">
      <c r="A318" s="85" t="s">
        <v>1307</v>
      </c>
      <c r="B318" s="85">
        <v>155</v>
      </c>
      <c r="C318" s="118">
        <v>0</v>
      </c>
      <c r="D318" s="85" t="s">
        <v>1224</v>
      </c>
      <c r="E318" s="85" t="b">
        <v>0</v>
      </c>
      <c r="F318" s="85" t="b">
        <v>0</v>
      </c>
      <c r="G318" s="85" t="b">
        <v>0</v>
      </c>
    </row>
    <row r="319" spans="1:7" ht="15">
      <c r="A319" s="85" t="s">
        <v>1308</v>
      </c>
      <c r="B319" s="85">
        <v>118</v>
      </c>
      <c r="C319" s="118">
        <v>0</v>
      </c>
      <c r="D319" s="85" t="s">
        <v>1224</v>
      </c>
      <c r="E319" s="85" t="b">
        <v>0</v>
      </c>
      <c r="F319" s="85" t="b">
        <v>0</v>
      </c>
      <c r="G319" s="85" t="b">
        <v>0</v>
      </c>
    </row>
    <row r="320" spans="1:7" ht="15">
      <c r="A320" s="85" t="s">
        <v>1311</v>
      </c>
      <c r="B320" s="85">
        <v>16</v>
      </c>
      <c r="C320" s="118">
        <v>0.002577419865674966</v>
      </c>
      <c r="D320" s="85" t="s">
        <v>1224</v>
      </c>
      <c r="E320" s="85" t="b">
        <v>0</v>
      </c>
      <c r="F320" s="85" t="b">
        <v>0</v>
      </c>
      <c r="G320" s="85" t="b">
        <v>0</v>
      </c>
    </row>
    <row r="321" spans="1:7" ht="15">
      <c r="A321" s="85" t="s">
        <v>1309</v>
      </c>
      <c r="B321" s="85">
        <v>10</v>
      </c>
      <c r="C321" s="118">
        <v>0.0034705204613416645</v>
      </c>
      <c r="D321" s="85" t="s">
        <v>1224</v>
      </c>
      <c r="E321" s="85" t="b">
        <v>0</v>
      </c>
      <c r="F321" s="85" t="b">
        <v>0</v>
      </c>
      <c r="G321" s="85" t="b">
        <v>0</v>
      </c>
    </row>
    <row r="322" spans="1:7" ht="15">
      <c r="A322" s="85" t="s">
        <v>1315</v>
      </c>
      <c r="B322" s="85">
        <v>10</v>
      </c>
      <c r="C322" s="118">
        <v>0.005669999518220133</v>
      </c>
      <c r="D322" s="85" t="s">
        <v>1224</v>
      </c>
      <c r="E322" s="85" t="b">
        <v>0</v>
      </c>
      <c r="F322" s="85" t="b">
        <v>0</v>
      </c>
      <c r="G322" s="85" t="b">
        <v>0</v>
      </c>
    </row>
    <row r="323" spans="1:7" ht="15">
      <c r="A323" s="85" t="s">
        <v>1314</v>
      </c>
      <c r="B323" s="85">
        <v>8</v>
      </c>
      <c r="C323" s="118">
        <v>0</v>
      </c>
      <c r="D323" s="85" t="s">
        <v>1224</v>
      </c>
      <c r="E323" s="85" t="b">
        <v>0</v>
      </c>
      <c r="F323" s="85" t="b">
        <v>0</v>
      </c>
      <c r="G323" s="85" t="b">
        <v>0</v>
      </c>
    </row>
    <row r="324" spans="1:7" ht="15">
      <c r="A324" s="85" t="s">
        <v>1317</v>
      </c>
      <c r="B324" s="85">
        <v>7</v>
      </c>
      <c r="C324" s="118">
        <v>0.003968999662754093</v>
      </c>
      <c r="D324" s="85" t="s">
        <v>1224</v>
      </c>
      <c r="E324" s="85" t="b">
        <v>0</v>
      </c>
      <c r="F324" s="85" t="b">
        <v>0</v>
      </c>
      <c r="G324" s="85" t="b">
        <v>0</v>
      </c>
    </row>
    <row r="325" spans="1:7" ht="15">
      <c r="A325" s="85" t="s">
        <v>268</v>
      </c>
      <c r="B325" s="85">
        <v>5</v>
      </c>
      <c r="C325" s="118">
        <v>0.0028349997591100664</v>
      </c>
      <c r="D325" s="85" t="s">
        <v>1224</v>
      </c>
      <c r="E325" s="85" t="b">
        <v>0</v>
      </c>
      <c r="F325" s="85" t="b">
        <v>0</v>
      </c>
      <c r="G325" s="85" t="b">
        <v>0</v>
      </c>
    </row>
    <row r="326" spans="1:7" ht="15">
      <c r="A326" s="85" t="s">
        <v>232</v>
      </c>
      <c r="B326" s="85">
        <v>4</v>
      </c>
      <c r="C326" s="118">
        <v>0.0033447777295997913</v>
      </c>
      <c r="D326" s="85" t="s">
        <v>1224</v>
      </c>
      <c r="E326" s="85" t="b">
        <v>0</v>
      </c>
      <c r="F326" s="85" t="b">
        <v>0</v>
      </c>
      <c r="G326" s="85" t="b">
        <v>0</v>
      </c>
    </row>
    <row r="327" spans="1:7" ht="15">
      <c r="A327" s="85" t="s">
        <v>1316</v>
      </c>
      <c r="B327" s="85">
        <v>4</v>
      </c>
      <c r="C327" s="118">
        <v>0.0033447777295997913</v>
      </c>
      <c r="D327" s="85" t="s">
        <v>1224</v>
      </c>
      <c r="E327" s="85" t="b">
        <v>0</v>
      </c>
      <c r="F327" s="85" t="b">
        <v>0</v>
      </c>
      <c r="G327" s="85" t="b">
        <v>0</v>
      </c>
    </row>
    <row r="328" spans="1:7" ht="15">
      <c r="A328" s="85" t="s">
        <v>1671</v>
      </c>
      <c r="B328" s="85">
        <v>3</v>
      </c>
      <c r="C328" s="118">
        <v>0.0035497394356023425</v>
      </c>
      <c r="D328" s="85" t="s">
        <v>1224</v>
      </c>
      <c r="E328" s="85" t="b">
        <v>0</v>
      </c>
      <c r="F328" s="85" t="b">
        <v>0</v>
      </c>
      <c r="G328" s="85" t="b">
        <v>0</v>
      </c>
    </row>
    <row r="329" spans="1:7" ht="15">
      <c r="A329" s="85" t="s">
        <v>1672</v>
      </c>
      <c r="B329" s="85">
        <v>3</v>
      </c>
      <c r="C329" s="118">
        <v>0.0035497394356023425</v>
      </c>
      <c r="D329" s="85" t="s">
        <v>1224</v>
      </c>
      <c r="E329" s="85" t="b">
        <v>0</v>
      </c>
      <c r="F329" s="85" t="b">
        <v>0</v>
      </c>
      <c r="G329" s="85" t="b">
        <v>0</v>
      </c>
    </row>
    <row r="330" spans="1:7" ht="15">
      <c r="A330" s="85" t="s">
        <v>231</v>
      </c>
      <c r="B330" s="85">
        <v>2</v>
      </c>
      <c r="C330" s="118">
        <v>0.0033447777295997913</v>
      </c>
      <c r="D330" s="85" t="s">
        <v>1224</v>
      </c>
      <c r="E330" s="85" t="b">
        <v>0</v>
      </c>
      <c r="F330" s="85" t="b">
        <v>0</v>
      </c>
      <c r="G330" s="85" t="b">
        <v>0</v>
      </c>
    </row>
    <row r="331" spans="1:7" ht="15">
      <c r="A331" s="85" t="s">
        <v>1617</v>
      </c>
      <c r="B331" s="85">
        <v>2</v>
      </c>
      <c r="C331" s="118">
        <v>0.0033447777295997913</v>
      </c>
      <c r="D331" s="85" t="s">
        <v>1224</v>
      </c>
      <c r="E331" s="85" t="b">
        <v>0</v>
      </c>
      <c r="F331" s="85" t="b">
        <v>0</v>
      </c>
      <c r="G331" s="85" t="b">
        <v>0</v>
      </c>
    </row>
    <row r="332" spans="1:7" ht="15">
      <c r="A332" s="85" t="s">
        <v>1723</v>
      </c>
      <c r="B332" s="85">
        <v>2</v>
      </c>
      <c r="C332" s="118">
        <v>0.0033447777295997913</v>
      </c>
      <c r="D332" s="85" t="s">
        <v>1224</v>
      </c>
      <c r="E332" s="85" t="b">
        <v>0</v>
      </c>
      <c r="F332" s="85" t="b">
        <v>0</v>
      </c>
      <c r="G332" s="85" t="b">
        <v>0</v>
      </c>
    </row>
    <row r="333" spans="1:7" ht="15">
      <c r="A333" s="85" t="s">
        <v>1310</v>
      </c>
      <c r="B333" s="85">
        <v>2</v>
      </c>
      <c r="C333" s="118">
        <v>0.0033447777295997913</v>
      </c>
      <c r="D333" s="85" t="s">
        <v>1224</v>
      </c>
      <c r="E333" s="85" t="b">
        <v>0</v>
      </c>
      <c r="F333" s="85" t="b">
        <v>0</v>
      </c>
      <c r="G333" s="85" t="b">
        <v>0</v>
      </c>
    </row>
    <row r="334" spans="1:7" ht="15">
      <c r="A334" s="85" t="s">
        <v>1610</v>
      </c>
      <c r="B334" s="85">
        <v>2</v>
      </c>
      <c r="C334" s="118">
        <v>0.005017166594399687</v>
      </c>
      <c r="D334" s="85" t="s">
        <v>1224</v>
      </c>
      <c r="E334" s="85" t="b">
        <v>0</v>
      </c>
      <c r="F334" s="85" t="b">
        <v>0</v>
      </c>
      <c r="G334" s="85" t="b">
        <v>0</v>
      </c>
    </row>
    <row r="335" spans="1:7" ht="15">
      <c r="A335" s="85" t="s">
        <v>1330</v>
      </c>
      <c r="B335" s="85">
        <v>5</v>
      </c>
      <c r="C335" s="118">
        <v>0</v>
      </c>
      <c r="D335" s="85" t="s">
        <v>1225</v>
      </c>
      <c r="E335" s="85" t="b">
        <v>0</v>
      </c>
      <c r="F335" s="85" t="b">
        <v>0</v>
      </c>
      <c r="G335" s="85" t="b">
        <v>0</v>
      </c>
    </row>
    <row r="336" spans="1:7" ht="15">
      <c r="A336" s="85" t="s">
        <v>1331</v>
      </c>
      <c r="B336" s="85">
        <v>5</v>
      </c>
      <c r="C336" s="118">
        <v>0</v>
      </c>
      <c r="D336" s="85" t="s">
        <v>1225</v>
      </c>
      <c r="E336" s="85" t="b">
        <v>0</v>
      </c>
      <c r="F336" s="85" t="b">
        <v>0</v>
      </c>
      <c r="G336" s="85" t="b">
        <v>0</v>
      </c>
    </row>
    <row r="337" spans="1:7" ht="15">
      <c r="A337" s="85" t="s">
        <v>1332</v>
      </c>
      <c r="B337" s="85">
        <v>5</v>
      </c>
      <c r="C337" s="118">
        <v>0</v>
      </c>
      <c r="D337" s="85" t="s">
        <v>1225</v>
      </c>
      <c r="E337" s="85" t="b">
        <v>0</v>
      </c>
      <c r="F337" s="85" t="b">
        <v>0</v>
      </c>
      <c r="G337" s="85" t="b">
        <v>0</v>
      </c>
    </row>
    <row r="338" spans="1:7" ht="15">
      <c r="A338" s="85" t="s">
        <v>1333</v>
      </c>
      <c r="B338" s="85">
        <v>5</v>
      </c>
      <c r="C338" s="118">
        <v>0</v>
      </c>
      <c r="D338" s="85" t="s">
        <v>1225</v>
      </c>
      <c r="E338" s="85" t="b">
        <v>0</v>
      </c>
      <c r="F338" s="85" t="b">
        <v>0</v>
      </c>
      <c r="G338" s="85" t="b">
        <v>0</v>
      </c>
    </row>
    <row r="339" spans="1:7" ht="15">
      <c r="A339" s="85" t="s">
        <v>1334</v>
      </c>
      <c r="B339" s="85">
        <v>5</v>
      </c>
      <c r="C339" s="118">
        <v>0</v>
      </c>
      <c r="D339" s="85" t="s">
        <v>1225</v>
      </c>
      <c r="E339" s="85" t="b">
        <v>0</v>
      </c>
      <c r="F339" s="85" t="b">
        <v>0</v>
      </c>
      <c r="G339" s="85" t="b">
        <v>0</v>
      </c>
    </row>
    <row r="340" spans="1:7" ht="15">
      <c r="A340" s="85" t="s">
        <v>1335</v>
      </c>
      <c r="B340" s="85">
        <v>5</v>
      </c>
      <c r="C340" s="118">
        <v>0</v>
      </c>
      <c r="D340" s="85" t="s">
        <v>1225</v>
      </c>
      <c r="E340" s="85" t="b">
        <v>0</v>
      </c>
      <c r="F340" s="85" t="b">
        <v>0</v>
      </c>
      <c r="G340" s="85" t="b">
        <v>0</v>
      </c>
    </row>
    <row r="341" spans="1:7" ht="15">
      <c r="A341" s="85" t="s">
        <v>1336</v>
      </c>
      <c r="B341" s="85">
        <v>5</v>
      </c>
      <c r="C341" s="118">
        <v>0</v>
      </c>
      <c r="D341" s="85" t="s">
        <v>1225</v>
      </c>
      <c r="E341" s="85" t="b">
        <v>0</v>
      </c>
      <c r="F341" s="85" t="b">
        <v>0</v>
      </c>
      <c r="G341" s="85" t="b">
        <v>0</v>
      </c>
    </row>
    <row r="342" spans="1:7" ht="15">
      <c r="A342" s="85" t="s">
        <v>1337</v>
      </c>
      <c r="B342" s="85">
        <v>5</v>
      </c>
      <c r="C342" s="118">
        <v>0</v>
      </c>
      <c r="D342" s="85" t="s">
        <v>1225</v>
      </c>
      <c r="E342" s="85" t="b">
        <v>0</v>
      </c>
      <c r="F342" s="85" t="b">
        <v>0</v>
      </c>
      <c r="G342" s="85" t="b">
        <v>0</v>
      </c>
    </row>
    <row r="343" spans="1:7" ht="15">
      <c r="A343" s="85" t="s">
        <v>257</v>
      </c>
      <c r="B343" s="85">
        <v>4</v>
      </c>
      <c r="C343" s="118">
        <v>0.008810001182550584</v>
      </c>
      <c r="D343" s="85" t="s">
        <v>1225</v>
      </c>
      <c r="E343" s="85" t="b">
        <v>0</v>
      </c>
      <c r="F343" s="85" t="b">
        <v>0</v>
      </c>
      <c r="G343" s="85" t="b">
        <v>0</v>
      </c>
    </row>
    <row r="344" spans="1:7" ht="15">
      <c r="A344" s="85" t="s">
        <v>1307</v>
      </c>
      <c r="B344" s="85">
        <v>14</v>
      </c>
      <c r="C344" s="118">
        <v>0.044823229577809764</v>
      </c>
      <c r="D344" s="85" t="s">
        <v>1226</v>
      </c>
      <c r="E344" s="85" t="b">
        <v>0</v>
      </c>
      <c r="F344" s="85" t="b">
        <v>0</v>
      </c>
      <c r="G344" s="85" t="b">
        <v>0</v>
      </c>
    </row>
    <row r="345" spans="1:7" ht="15">
      <c r="A345" s="85" t="s">
        <v>1308</v>
      </c>
      <c r="B345" s="85">
        <v>13</v>
      </c>
      <c r="C345" s="118">
        <v>0.04162157032225193</v>
      </c>
      <c r="D345" s="85" t="s">
        <v>1226</v>
      </c>
      <c r="E345" s="85" t="b">
        <v>0</v>
      </c>
      <c r="F345" s="85" t="b">
        <v>0</v>
      </c>
      <c r="G345" s="85" t="b">
        <v>0</v>
      </c>
    </row>
    <row r="346" spans="1:7" ht="15">
      <c r="A346" s="85" t="s">
        <v>268</v>
      </c>
      <c r="B346" s="85">
        <v>3</v>
      </c>
      <c r="C346" s="118">
        <v>0.009604977766673522</v>
      </c>
      <c r="D346" s="85" t="s">
        <v>1226</v>
      </c>
      <c r="E346" s="85" t="b">
        <v>0</v>
      </c>
      <c r="F346" s="85" t="b">
        <v>0</v>
      </c>
      <c r="G346" s="85" t="b">
        <v>0</v>
      </c>
    </row>
    <row r="347" spans="1:7" ht="15">
      <c r="A347" s="85" t="s">
        <v>219</v>
      </c>
      <c r="B347" s="85">
        <v>2</v>
      </c>
      <c r="C347" s="118">
        <v>0.006403318511115681</v>
      </c>
      <c r="D347" s="85" t="s">
        <v>1226</v>
      </c>
      <c r="E347" s="85" t="b">
        <v>0</v>
      </c>
      <c r="F347" s="85" t="b">
        <v>0</v>
      </c>
      <c r="G347" s="85" t="b">
        <v>0</v>
      </c>
    </row>
    <row r="348" spans="1:7" ht="15">
      <c r="A348" s="85" t="s">
        <v>1307</v>
      </c>
      <c r="B348" s="85">
        <v>57</v>
      </c>
      <c r="C348" s="118">
        <v>0</v>
      </c>
      <c r="D348" s="85" t="s">
        <v>1227</v>
      </c>
      <c r="E348" s="85" t="b">
        <v>0</v>
      </c>
      <c r="F348" s="85" t="b">
        <v>0</v>
      </c>
      <c r="G348" s="85" t="b">
        <v>0</v>
      </c>
    </row>
    <row r="349" spans="1:7" ht="15">
      <c r="A349" s="85" t="s">
        <v>1308</v>
      </c>
      <c r="B349" s="85">
        <v>45</v>
      </c>
      <c r="C349" s="118">
        <v>0</v>
      </c>
      <c r="D349" s="85" t="s">
        <v>1227</v>
      </c>
      <c r="E349" s="85" t="b">
        <v>0</v>
      </c>
      <c r="F349" s="85" t="b">
        <v>0</v>
      </c>
      <c r="G349" s="85" t="b">
        <v>0</v>
      </c>
    </row>
    <row r="350" spans="1:7" ht="15">
      <c r="A350" s="85" t="s">
        <v>1315</v>
      </c>
      <c r="B350" s="85">
        <v>6</v>
      </c>
      <c r="C350" s="118">
        <v>0</v>
      </c>
      <c r="D350" s="85" t="s">
        <v>1227</v>
      </c>
      <c r="E350" s="85" t="b">
        <v>0</v>
      </c>
      <c r="F350" s="85" t="b">
        <v>0</v>
      </c>
      <c r="G350" s="85" t="b">
        <v>0</v>
      </c>
    </row>
    <row r="351" spans="1:7" ht="15">
      <c r="A351" s="85" t="s">
        <v>1310</v>
      </c>
      <c r="B351" s="85">
        <v>3</v>
      </c>
      <c r="C351" s="118">
        <v>0</v>
      </c>
      <c r="D351" s="85" t="s">
        <v>1227</v>
      </c>
      <c r="E351" s="85" t="b">
        <v>0</v>
      </c>
      <c r="F351" s="85" t="b">
        <v>0</v>
      </c>
      <c r="G351" s="85" t="b">
        <v>0</v>
      </c>
    </row>
    <row r="352" spans="1:7" ht="15">
      <c r="A352" s="85" t="s">
        <v>1311</v>
      </c>
      <c r="B352" s="85">
        <v>3</v>
      </c>
      <c r="C352" s="118">
        <v>0</v>
      </c>
      <c r="D352" s="85" t="s">
        <v>1227</v>
      </c>
      <c r="E352" s="85" t="b">
        <v>0</v>
      </c>
      <c r="F352" s="85" t="b">
        <v>0</v>
      </c>
      <c r="G352" s="85" t="b">
        <v>0</v>
      </c>
    </row>
    <row r="353" spans="1:7" ht="15">
      <c r="A353" s="85" t="s">
        <v>1340</v>
      </c>
      <c r="B353" s="85">
        <v>3</v>
      </c>
      <c r="C353" s="118">
        <v>0</v>
      </c>
      <c r="D353" s="85" t="s">
        <v>1227</v>
      </c>
      <c r="E353" s="85" t="b">
        <v>0</v>
      </c>
      <c r="F353" s="85" t="b">
        <v>0</v>
      </c>
      <c r="G353" s="85" t="b">
        <v>0</v>
      </c>
    </row>
    <row r="354" spans="1:7" ht="15">
      <c r="A354" s="85" t="s">
        <v>1341</v>
      </c>
      <c r="B354" s="85">
        <v>3</v>
      </c>
      <c r="C354" s="118">
        <v>0</v>
      </c>
      <c r="D354" s="85" t="s">
        <v>1227</v>
      </c>
      <c r="E354" s="85" t="b">
        <v>0</v>
      </c>
      <c r="F354" s="85" t="b">
        <v>0</v>
      </c>
      <c r="G354" s="85" t="b">
        <v>0</v>
      </c>
    </row>
    <row r="355" spans="1:7" ht="15">
      <c r="A355" s="85" t="s">
        <v>1317</v>
      </c>
      <c r="B355" s="85">
        <v>3</v>
      </c>
      <c r="C355" s="118">
        <v>0</v>
      </c>
      <c r="D355" s="85" t="s">
        <v>1227</v>
      </c>
      <c r="E355" s="85" t="b">
        <v>0</v>
      </c>
      <c r="F355" s="85" t="b">
        <v>0</v>
      </c>
      <c r="G355" s="85" t="b">
        <v>0</v>
      </c>
    </row>
    <row r="356" spans="1:7" ht="15">
      <c r="A356" s="85" t="s">
        <v>1342</v>
      </c>
      <c r="B356" s="85">
        <v>3</v>
      </c>
      <c r="C356" s="118">
        <v>0</v>
      </c>
      <c r="D356" s="85" t="s">
        <v>1227</v>
      </c>
      <c r="E356" s="85" t="b">
        <v>0</v>
      </c>
      <c r="F356" s="85" t="b">
        <v>0</v>
      </c>
      <c r="G356" s="85" t="b">
        <v>0</v>
      </c>
    </row>
    <row r="357" spans="1:7" ht="15">
      <c r="A357" s="85" t="s">
        <v>1309</v>
      </c>
      <c r="B357" s="85">
        <v>3</v>
      </c>
      <c r="C357" s="118">
        <v>0</v>
      </c>
      <c r="D357" s="85" t="s">
        <v>1227</v>
      </c>
      <c r="E357" s="85" t="b">
        <v>0</v>
      </c>
      <c r="F357" s="85" t="b">
        <v>0</v>
      </c>
      <c r="G357" s="85" t="b">
        <v>0</v>
      </c>
    </row>
    <row r="358" spans="1:7" ht="15">
      <c r="A358" s="85" t="s">
        <v>1611</v>
      </c>
      <c r="B358" s="85">
        <v>3</v>
      </c>
      <c r="C358" s="118">
        <v>0</v>
      </c>
      <c r="D358" s="85" t="s">
        <v>1227</v>
      </c>
      <c r="E358" s="85" t="b">
        <v>0</v>
      </c>
      <c r="F358" s="85" t="b">
        <v>0</v>
      </c>
      <c r="G358" s="85" t="b">
        <v>0</v>
      </c>
    </row>
    <row r="359" spans="1:7" ht="15">
      <c r="A359" s="85" t="s">
        <v>239</v>
      </c>
      <c r="B359" s="85">
        <v>2</v>
      </c>
      <c r="C359" s="118">
        <v>0.00262822774709972</v>
      </c>
      <c r="D359" s="85" t="s">
        <v>1227</v>
      </c>
      <c r="E359" s="85" t="b">
        <v>0</v>
      </c>
      <c r="F359" s="85" t="b">
        <v>0</v>
      </c>
      <c r="G359" s="85" t="b">
        <v>0</v>
      </c>
    </row>
    <row r="360" spans="1:7" ht="15">
      <c r="A360" s="85" t="s">
        <v>1307</v>
      </c>
      <c r="B360" s="85">
        <v>212</v>
      </c>
      <c r="C360" s="118">
        <v>0.13988232238429443</v>
      </c>
      <c r="D360" s="85" t="s">
        <v>1228</v>
      </c>
      <c r="E360" s="85" t="b">
        <v>0</v>
      </c>
      <c r="F360" s="85" t="b">
        <v>0</v>
      </c>
      <c r="G360" s="85" t="b">
        <v>0</v>
      </c>
    </row>
    <row r="361" spans="1:7" ht="15">
      <c r="A361" s="85" t="s">
        <v>1308</v>
      </c>
      <c r="B361" s="85">
        <v>118</v>
      </c>
      <c r="C361" s="118">
        <v>0.0778590284969186</v>
      </c>
      <c r="D361" s="85" t="s">
        <v>1228</v>
      </c>
      <c r="E361" s="85" t="b">
        <v>0</v>
      </c>
      <c r="F361" s="85" t="b">
        <v>0</v>
      </c>
      <c r="G361" s="85" t="b">
        <v>0</v>
      </c>
    </row>
    <row r="362" spans="1:7" ht="15">
      <c r="A362" s="85" t="s">
        <v>1309</v>
      </c>
      <c r="B362" s="85">
        <v>17</v>
      </c>
      <c r="C362" s="118">
        <v>0.011216978681759459</v>
      </c>
      <c r="D362" s="85" t="s">
        <v>1228</v>
      </c>
      <c r="E362" s="85" t="b">
        <v>0</v>
      </c>
      <c r="F362" s="85" t="b">
        <v>0</v>
      </c>
      <c r="G362" s="85" t="b">
        <v>0</v>
      </c>
    </row>
    <row r="363" spans="1:7" ht="15">
      <c r="A363" s="85" t="s">
        <v>1310</v>
      </c>
      <c r="B363" s="85">
        <v>14</v>
      </c>
      <c r="C363" s="118">
        <v>0.012026335163775905</v>
      </c>
      <c r="D363" s="85" t="s">
        <v>1228</v>
      </c>
      <c r="E363" s="85" t="b">
        <v>0</v>
      </c>
      <c r="F363" s="85" t="b">
        <v>0</v>
      </c>
      <c r="G363" s="85" t="b">
        <v>0</v>
      </c>
    </row>
    <row r="364" spans="1:7" ht="15">
      <c r="A364" s="85" t="s">
        <v>1315</v>
      </c>
      <c r="B364" s="85">
        <v>10</v>
      </c>
      <c r="C364" s="118">
        <v>0.011298315626224053</v>
      </c>
      <c r="D364" s="85" t="s">
        <v>1228</v>
      </c>
      <c r="E364" s="85" t="b">
        <v>0</v>
      </c>
      <c r="F364" s="85" t="b">
        <v>0</v>
      </c>
      <c r="G364" s="85" t="b">
        <v>0</v>
      </c>
    </row>
    <row r="365" spans="1:7" ht="15">
      <c r="A365" s="85" t="s">
        <v>1316</v>
      </c>
      <c r="B365" s="85">
        <v>8</v>
      </c>
      <c r="C365" s="118">
        <v>0.009038652500979242</v>
      </c>
      <c r="D365" s="85" t="s">
        <v>1228</v>
      </c>
      <c r="E365" s="85" t="b">
        <v>0</v>
      </c>
      <c r="F365" s="85" t="b">
        <v>0</v>
      </c>
      <c r="G365" s="85" t="b">
        <v>0</v>
      </c>
    </row>
    <row r="366" spans="1:7" ht="15">
      <c r="A366" s="85" t="s">
        <v>1344</v>
      </c>
      <c r="B366" s="85">
        <v>7</v>
      </c>
      <c r="C366" s="118">
        <v>0.00872809983243777</v>
      </c>
      <c r="D366" s="85" t="s">
        <v>1228</v>
      </c>
      <c r="E366" s="85" t="b">
        <v>0</v>
      </c>
      <c r="F366" s="85" t="b">
        <v>0</v>
      </c>
      <c r="G366" s="85" t="b">
        <v>0</v>
      </c>
    </row>
    <row r="367" spans="1:7" ht="15">
      <c r="A367" s="85" t="s">
        <v>1313</v>
      </c>
      <c r="B367" s="85">
        <v>7</v>
      </c>
      <c r="C367" s="118">
        <v>0.010883062792909392</v>
      </c>
      <c r="D367" s="85" t="s">
        <v>1228</v>
      </c>
      <c r="E367" s="85" t="b">
        <v>0</v>
      </c>
      <c r="F367" s="85" t="b">
        <v>0</v>
      </c>
      <c r="G367" s="85" t="b">
        <v>0</v>
      </c>
    </row>
    <row r="368" spans="1:7" ht="15">
      <c r="A368" s="85" t="s">
        <v>1314</v>
      </c>
      <c r="B368" s="85">
        <v>7</v>
      </c>
      <c r="C368" s="118">
        <v>0.009697101095258351</v>
      </c>
      <c r="D368" s="85" t="s">
        <v>1228</v>
      </c>
      <c r="E368" s="85" t="b">
        <v>0</v>
      </c>
      <c r="F368" s="85" t="b">
        <v>0</v>
      </c>
      <c r="G368" s="85" t="b">
        <v>0</v>
      </c>
    </row>
    <row r="369" spans="1:7" ht="15">
      <c r="A369" s="85" t="s">
        <v>1311</v>
      </c>
      <c r="B369" s="85">
        <v>6</v>
      </c>
      <c r="C369" s="118">
        <v>0.007481228427803802</v>
      </c>
      <c r="D369" s="85" t="s">
        <v>1228</v>
      </c>
      <c r="E369" s="85" t="b">
        <v>0</v>
      </c>
      <c r="F369" s="85" t="b">
        <v>0</v>
      </c>
      <c r="G369" s="85" t="b">
        <v>0</v>
      </c>
    </row>
    <row r="370" spans="1:7" ht="15">
      <c r="A370" s="85" t="s">
        <v>1342</v>
      </c>
      <c r="B370" s="85">
        <v>5</v>
      </c>
      <c r="C370" s="118">
        <v>0.006926500782327395</v>
      </c>
      <c r="D370" s="85" t="s">
        <v>1228</v>
      </c>
      <c r="E370" s="85" t="b">
        <v>0</v>
      </c>
      <c r="F370" s="85" t="b">
        <v>0</v>
      </c>
      <c r="G370" s="85" t="b">
        <v>0</v>
      </c>
    </row>
    <row r="371" spans="1:7" ht="15">
      <c r="A371" s="85" t="s">
        <v>1317</v>
      </c>
      <c r="B371" s="85">
        <v>4</v>
      </c>
      <c r="C371" s="118">
        <v>0.0062188930245196524</v>
      </c>
      <c r="D371" s="85" t="s">
        <v>1228</v>
      </c>
      <c r="E371" s="85" t="b">
        <v>0</v>
      </c>
      <c r="F371" s="85" t="b">
        <v>0</v>
      </c>
      <c r="G371" s="85" t="b">
        <v>0</v>
      </c>
    </row>
    <row r="372" spans="1:7" ht="15">
      <c r="A372" s="85" t="s">
        <v>1616</v>
      </c>
      <c r="B372" s="85">
        <v>4</v>
      </c>
      <c r="C372" s="118">
        <v>0.0062188930245196524</v>
      </c>
      <c r="D372" s="85" t="s">
        <v>1228</v>
      </c>
      <c r="E372" s="85" t="b">
        <v>0</v>
      </c>
      <c r="F372" s="85" t="b">
        <v>0</v>
      </c>
      <c r="G372" s="85" t="b">
        <v>0</v>
      </c>
    </row>
    <row r="373" spans="1:7" ht="15">
      <c r="A373" s="85" t="s">
        <v>1638</v>
      </c>
      <c r="B373" s="85">
        <v>3</v>
      </c>
      <c r="C373" s="118">
        <v>0.005319442862489215</v>
      </c>
      <c r="D373" s="85" t="s">
        <v>1228</v>
      </c>
      <c r="E373" s="85" t="b">
        <v>0</v>
      </c>
      <c r="F373" s="85" t="b">
        <v>0</v>
      </c>
      <c r="G373" s="85" t="b">
        <v>0</v>
      </c>
    </row>
    <row r="374" spans="1:7" ht="15">
      <c r="A374" s="85" t="s">
        <v>1650</v>
      </c>
      <c r="B374" s="85">
        <v>3</v>
      </c>
      <c r="C374" s="118">
        <v>0.005319442862489215</v>
      </c>
      <c r="D374" s="85" t="s">
        <v>1228</v>
      </c>
      <c r="E374" s="85" t="b">
        <v>0</v>
      </c>
      <c r="F374" s="85" t="b">
        <v>0</v>
      </c>
      <c r="G374" s="85" t="b">
        <v>0</v>
      </c>
    </row>
    <row r="375" spans="1:7" ht="15">
      <c r="A375" s="85" t="s">
        <v>1674</v>
      </c>
      <c r="B375" s="85">
        <v>2</v>
      </c>
      <c r="C375" s="118">
        <v>0.0041619989446513685</v>
      </c>
      <c r="D375" s="85" t="s">
        <v>1228</v>
      </c>
      <c r="E375" s="85" t="b">
        <v>0</v>
      </c>
      <c r="F375" s="85" t="b">
        <v>0</v>
      </c>
      <c r="G375" s="85" t="b">
        <v>0</v>
      </c>
    </row>
    <row r="376" spans="1:7" ht="15">
      <c r="A376" s="85" t="s">
        <v>1675</v>
      </c>
      <c r="B376" s="85">
        <v>2</v>
      </c>
      <c r="C376" s="118">
        <v>0.0041619989446513685</v>
      </c>
      <c r="D376" s="85" t="s">
        <v>1228</v>
      </c>
      <c r="E376" s="85" t="b">
        <v>0</v>
      </c>
      <c r="F376" s="85" t="b">
        <v>0</v>
      </c>
      <c r="G376" s="85" t="b">
        <v>0</v>
      </c>
    </row>
    <row r="377" spans="1:7" ht="15">
      <c r="A377" s="85" t="s">
        <v>1676</v>
      </c>
      <c r="B377" s="85">
        <v>2</v>
      </c>
      <c r="C377" s="118">
        <v>0.0041619989446513685</v>
      </c>
      <c r="D377" s="85" t="s">
        <v>1228</v>
      </c>
      <c r="E377" s="85" t="b">
        <v>0</v>
      </c>
      <c r="F377" s="85" t="b">
        <v>0</v>
      </c>
      <c r="G377" s="85" t="b">
        <v>0</v>
      </c>
    </row>
    <row r="378" spans="1:7" ht="15">
      <c r="A378" s="85" t="s">
        <v>1678</v>
      </c>
      <c r="B378" s="85">
        <v>2</v>
      </c>
      <c r="C378" s="118">
        <v>0.0041619989446513685</v>
      </c>
      <c r="D378" s="85" t="s">
        <v>1228</v>
      </c>
      <c r="E378" s="85" t="b">
        <v>0</v>
      </c>
      <c r="F378" s="85" t="b">
        <v>0</v>
      </c>
      <c r="G378" s="85" t="b">
        <v>0</v>
      </c>
    </row>
    <row r="379" spans="1:7" ht="15">
      <c r="A379" s="85" t="s">
        <v>1682</v>
      </c>
      <c r="B379" s="85">
        <v>2</v>
      </c>
      <c r="C379" s="118">
        <v>0.0041619989446513685</v>
      </c>
      <c r="D379" s="85" t="s">
        <v>1228</v>
      </c>
      <c r="E379" s="85" t="b">
        <v>0</v>
      </c>
      <c r="F379" s="85" t="b">
        <v>0</v>
      </c>
      <c r="G379" s="85" t="b">
        <v>0</v>
      </c>
    </row>
    <row r="380" spans="1:7" ht="15">
      <c r="A380" s="85" t="s">
        <v>1692</v>
      </c>
      <c r="B380" s="85">
        <v>2</v>
      </c>
      <c r="C380" s="118">
        <v>0.0041619989446513685</v>
      </c>
      <c r="D380" s="85" t="s">
        <v>1228</v>
      </c>
      <c r="E380" s="85" t="b">
        <v>0</v>
      </c>
      <c r="F380" s="85" t="b">
        <v>0</v>
      </c>
      <c r="G380" s="85" t="b">
        <v>0</v>
      </c>
    </row>
    <row r="381" spans="1:7" ht="15">
      <c r="A381" s="85" t="s">
        <v>1336</v>
      </c>
      <c r="B381" s="85">
        <v>2</v>
      </c>
      <c r="C381" s="118">
        <v>0.0041619989446513685</v>
      </c>
      <c r="D381" s="85" t="s">
        <v>1228</v>
      </c>
      <c r="E381" s="85" t="b">
        <v>0</v>
      </c>
      <c r="F381" s="85" t="b">
        <v>0</v>
      </c>
      <c r="G381" s="85" t="b">
        <v>0</v>
      </c>
    </row>
    <row r="382" spans="1:7" ht="15">
      <c r="A382" s="85" t="s">
        <v>1649</v>
      </c>
      <c r="B382" s="85">
        <v>2</v>
      </c>
      <c r="C382" s="118">
        <v>0.0041619989446513685</v>
      </c>
      <c r="D382" s="85" t="s">
        <v>1228</v>
      </c>
      <c r="E382" s="85" t="b">
        <v>0</v>
      </c>
      <c r="F382" s="85" t="b">
        <v>0</v>
      </c>
      <c r="G382" s="85" t="b">
        <v>0</v>
      </c>
    </row>
    <row r="383" spans="1:7" ht="15">
      <c r="A383" s="85" t="s">
        <v>446</v>
      </c>
      <c r="B383" s="85">
        <v>2</v>
      </c>
      <c r="C383" s="118">
        <v>0.0041619989446513685</v>
      </c>
      <c r="D383" s="85" t="s">
        <v>1228</v>
      </c>
      <c r="E383" s="85" t="b">
        <v>0</v>
      </c>
      <c r="F383" s="85" t="b">
        <v>0</v>
      </c>
      <c r="G383" s="85" t="b">
        <v>0</v>
      </c>
    </row>
    <row r="384" spans="1:7" ht="15">
      <c r="A384" s="85" t="s">
        <v>1612</v>
      </c>
      <c r="B384" s="85">
        <v>2</v>
      </c>
      <c r="C384" s="118">
        <v>0.0041619989446513685</v>
      </c>
      <c r="D384" s="85" t="s">
        <v>1228</v>
      </c>
      <c r="E384" s="85" t="b">
        <v>0</v>
      </c>
      <c r="F384" s="85" t="b">
        <v>0</v>
      </c>
      <c r="G384" s="85" t="b">
        <v>0</v>
      </c>
    </row>
    <row r="385" spans="1:7" ht="15">
      <c r="A385" s="85" t="s">
        <v>1610</v>
      </c>
      <c r="B385" s="85">
        <v>2</v>
      </c>
      <c r="C385" s="118">
        <v>0.0041619989446513685</v>
      </c>
      <c r="D385" s="85" t="s">
        <v>1228</v>
      </c>
      <c r="E385" s="85" t="b">
        <v>0</v>
      </c>
      <c r="F385" s="85" t="b">
        <v>0</v>
      </c>
      <c r="G385" s="85" t="b">
        <v>0</v>
      </c>
    </row>
    <row r="386" spans="1:7" ht="15">
      <c r="A386" s="85" t="s">
        <v>1619</v>
      </c>
      <c r="B386" s="85">
        <v>2</v>
      </c>
      <c r="C386" s="118">
        <v>0.0041619989446513685</v>
      </c>
      <c r="D386" s="85" t="s">
        <v>1228</v>
      </c>
      <c r="E386" s="85" t="b">
        <v>0</v>
      </c>
      <c r="F386" s="85" t="b">
        <v>0</v>
      </c>
      <c r="G386" s="85" t="b">
        <v>0</v>
      </c>
    </row>
    <row r="387" spans="1:7" ht="15">
      <c r="A387" s="85" t="s">
        <v>1677</v>
      </c>
      <c r="B387" s="85">
        <v>2</v>
      </c>
      <c r="C387" s="118">
        <v>0.0041619989446513685</v>
      </c>
      <c r="D387" s="85" t="s">
        <v>1228</v>
      </c>
      <c r="E387" s="85" t="b">
        <v>0</v>
      </c>
      <c r="F387" s="85" t="b">
        <v>0</v>
      </c>
      <c r="G387" s="85" t="b">
        <v>0</v>
      </c>
    </row>
    <row r="388" spans="1:7" ht="15">
      <c r="A388" s="85" t="s">
        <v>1307</v>
      </c>
      <c r="B388" s="85">
        <v>40</v>
      </c>
      <c r="C388" s="118">
        <v>0.09782847725315624</v>
      </c>
      <c r="D388" s="85" t="s">
        <v>1229</v>
      </c>
      <c r="E388" s="85" t="b">
        <v>0</v>
      </c>
      <c r="F388" s="85" t="b">
        <v>0</v>
      </c>
      <c r="G388" s="85" t="b">
        <v>0</v>
      </c>
    </row>
    <row r="389" spans="1:7" ht="15">
      <c r="A389" s="85" t="s">
        <v>1308</v>
      </c>
      <c r="B389" s="85">
        <v>16</v>
      </c>
      <c r="C389" s="118">
        <v>0.0391313909012625</v>
      </c>
      <c r="D389" s="85" t="s">
        <v>1229</v>
      </c>
      <c r="E389" s="85" t="b">
        <v>0</v>
      </c>
      <c r="F389" s="85" t="b">
        <v>0</v>
      </c>
      <c r="G389" s="85" t="b">
        <v>0</v>
      </c>
    </row>
    <row r="390" spans="1:7" ht="15">
      <c r="A390" s="85" t="s">
        <v>1309</v>
      </c>
      <c r="B390" s="85">
        <v>4</v>
      </c>
      <c r="C390" s="118">
        <v>0.009782847725315624</v>
      </c>
      <c r="D390" s="85" t="s">
        <v>1229</v>
      </c>
      <c r="E390" s="85" t="b">
        <v>0</v>
      </c>
      <c r="F390" s="85" t="b">
        <v>0</v>
      </c>
      <c r="G390" s="85" t="b">
        <v>0</v>
      </c>
    </row>
    <row r="391" spans="1:7" ht="15">
      <c r="A391" s="85" t="s">
        <v>1310</v>
      </c>
      <c r="B391" s="85">
        <v>2</v>
      </c>
      <c r="C391" s="118">
        <v>0.004891423862657812</v>
      </c>
      <c r="D391" s="85" t="s">
        <v>1229</v>
      </c>
      <c r="E391" s="85" t="b">
        <v>0</v>
      </c>
      <c r="F391" s="85" t="b">
        <v>0</v>
      </c>
      <c r="G391" s="85" t="b">
        <v>0</v>
      </c>
    </row>
    <row r="392" spans="1:7" ht="15">
      <c r="A392" s="85" t="s">
        <v>1342</v>
      </c>
      <c r="B392" s="85">
        <v>2</v>
      </c>
      <c r="C392" s="118">
        <v>0.004891423862657812</v>
      </c>
      <c r="D392" s="85" t="s">
        <v>1229</v>
      </c>
      <c r="E392" s="85" t="b">
        <v>0</v>
      </c>
      <c r="F392" s="85" t="b">
        <v>0</v>
      </c>
      <c r="G392" s="85" t="b">
        <v>0</v>
      </c>
    </row>
    <row r="393" spans="1:7" ht="15">
      <c r="A393" s="85" t="s">
        <v>1316</v>
      </c>
      <c r="B393" s="85">
        <v>2</v>
      </c>
      <c r="C393" s="118">
        <v>0.004891423862657812</v>
      </c>
      <c r="D393" s="85" t="s">
        <v>1229</v>
      </c>
      <c r="E393" s="85" t="b">
        <v>0</v>
      </c>
      <c r="F393" s="85" t="b">
        <v>0</v>
      </c>
      <c r="G393" s="85" t="b">
        <v>0</v>
      </c>
    </row>
    <row r="394" spans="1:7" ht="15">
      <c r="A394" s="85" t="s">
        <v>1347</v>
      </c>
      <c r="B394" s="85">
        <v>2</v>
      </c>
      <c r="C394" s="118">
        <v>0</v>
      </c>
      <c r="D394" s="85" t="s">
        <v>1230</v>
      </c>
      <c r="E394" s="85" t="b">
        <v>0</v>
      </c>
      <c r="F394" s="85" t="b">
        <v>0</v>
      </c>
      <c r="G394" s="85" t="b">
        <v>0</v>
      </c>
    </row>
    <row r="395" spans="1:7" ht="15">
      <c r="A395" s="85" t="s">
        <v>1348</v>
      </c>
      <c r="B395" s="85">
        <v>2</v>
      </c>
      <c r="C395" s="118">
        <v>0</v>
      </c>
      <c r="D395" s="85" t="s">
        <v>1230</v>
      </c>
      <c r="E395" s="85" t="b">
        <v>0</v>
      </c>
      <c r="F395" s="85" t="b">
        <v>0</v>
      </c>
      <c r="G395" s="85" t="b">
        <v>0</v>
      </c>
    </row>
    <row r="396" spans="1:7" ht="15">
      <c r="A396" s="85" t="s">
        <v>1349</v>
      </c>
      <c r="B396" s="85">
        <v>2</v>
      </c>
      <c r="C396" s="118">
        <v>0</v>
      </c>
      <c r="D396" s="85" t="s">
        <v>1230</v>
      </c>
      <c r="E396" s="85" t="b">
        <v>0</v>
      </c>
      <c r="F396" s="85" t="b">
        <v>0</v>
      </c>
      <c r="G396" s="85" t="b">
        <v>0</v>
      </c>
    </row>
    <row r="397" spans="1:7" ht="15">
      <c r="A397" s="85" t="s">
        <v>1350</v>
      </c>
      <c r="B397" s="85">
        <v>2</v>
      </c>
      <c r="C397" s="118">
        <v>0</v>
      </c>
      <c r="D397" s="85" t="s">
        <v>1230</v>
      </c>
      <c r="E397" s="85" t="b">
        <v>0</v>
      </c>
      <c r="F397" s="85" t="b">
        <v>0</v>
      </c>
      <c r="G397" s="85" t="b">
        <v>0</v>
      </c>
    </row>
    <row r="398" spans="1:7" ht="15">
      <c r="A398" s="85" t="s">
        <v>1351</v>
      </c>
      <c r="B398" s="85">
        <v>2</v>
      </c>
      <c r="C398" s="118">
        <v>0</v>
      </c>
      <c r="D398" s="85" t="s">
        <v>1230</v>
      </c>
      <c r="E398" s="85" t="b">
        <v>0</v>
      </c>
      <c r="F398" s="85" t="b">
        <v>0</v>
      </c>
      <c r="G398" s="85" t="b">
        <v>0</v>
      </c>
    </row>
    <row r="399" spans="1:7" ht="15">
      <c r="A399" s="85" t="s">
        <v>1344</v>
      </c>
      <c r="B399" s="85">
        <v>2</v>
      </c>
      <c r="C399" s="118">
        <v>0</v>
      </c>
      <c r="D399" s="85" t="s">
        <v>1230</v>
      </c>
      <c r="E399" s="85" t="b">
        <v>0</v>
      </c>
      <c r="F399" s="85" t="b">
        <v>0</v>
      </c>
      <c r="G399" s="85" t="b">
        <v>0</v>
      </c>
    </row>
    <row r="400" spans="1:7" ht="15">
      <c r="A400" s="85" t="s">
        <v>1352</v>
      </c>
      <c r="B400" s="85">
        <v>2</v>
      </c>
      <c r="C400" s="118">
        <v>0</v>
      </c>
      <c r="D400" s="85" t="s">
        <v>1230</v>
      </c>
      <c r="E400" s="85" t="b">
        <v>0</v>
      </c>
      <c r="F400" s="85" t="b">
        <v>0</v>
      </c>
      <c r="G40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2019-08-17T21:34:05Z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